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shchemeleva.m\Downloads\"/>
    </mc:Choice>
  </mc:AlternateContent>
  <bookViews>
    <workbookView xWindow="0" yWindow="0" windowWidth="28800" windowHeight="12000" firstSheet="1" activeTab="1"/>
  </bookViews>
  <sheets>
    <sheet name="Регион" sheetId="1" state="hidden" r:id="rId1"/>
    <sheet name="Лист2" sheetId="9" r:id="rId2"/>
    <sheet name="Техлист" sheetId="4" state="hidden" r:id="rId3"/>
    <sheet name="Данные1" sheetId="5" state="hidden" r:id="rId4"/>
    <sheet name="Данные2" sheetId="6" state="hidden" r:id="rId5"/>
    <sheet name="Данные3" sheetId="7" state="hidden" r:id="rId6"/>
  </sheets>
  <definedNames>
    <definedName name="TodoListE">Техлист!$A$2:INDEX(Техлист!$A:$A,1+SUM(--(Техлист!$A$2:$A$1000&lt;&gt;"")))</definedName>
  </definedNames>
  <calcPr calcId="162913"/>
</workbook>
</file>

<file path=xl/calcChain.xml><?xml version="1.0" encoding="utf-8"?>
<calcChain xmlns="http://schemas.openxmlformats.org/spreadsheetml/2006/main">
  <c r="W2000" i="4" l="1"/>
  <c r="A2000" i="4"/>
  <c r="W1999" i="4"/>
  <c r="A1999" i="4"/>
  <c r="W1998" i="4"/>
  <c r="A1998" i="4"/>
  <c r="W1997" i="4"/>
  <c r="A1997" i="4"/>
  <c r="W1996" i="4"/>
  <c r="A1996" i="4"/>
  <c r="W1995" i="4"/>
  <c r="A1995" i="4"/>
  <c r="W1994" i="4"/>
  <c r="A1994" i="4"/>
  <c r="W1993" i="4"/>
  <c r="A1993" i="4"/>
  <c r="W1992" i="4"/>
  <c r="A1992" i="4"/>
  <c r="W1991" i="4"/>
  <c r="A1991" i="4"/>
  <c r="W1990" i="4"/>
  <c r="A1990" i="4"/>
  <c r="W1989" i="4"/>
  <c r="A1989" i="4"/>
  <c r="W1988" i="4"/>
  <c r="A1988" i="4"/>
  <c r="W1987" i="4"/>
  <c r="A1987" i="4"/>
  <c r="W1986" i="4"/>
  <c r="A1986" i="4"/>
  <c r="W1985" i="4"/>
  <c r="A1985" i="4"/>
  <c r="W1984" i="4"/>
  <c r="A1984" i="4"/>
  <c r="W1983" i="4"/>
  <c r="A1983" i="4"/>
  <c r="W1982" i="4"/>
  <c r="A1982" i="4"/>
  <c r="W1981" i="4"/>
  <c r="A1981" i="4"/>
  <c r="W1980" i="4"/>
  <c r="A1980" i="4"/>
  <c r="W1979" i="4"/>
  <c r="A1979" i="4"/>
  <c r="W1978" i="4"/>
  <c r="A1978" i="4"/>
  <c r="W1977" i="4"/>
  <c r="A1977" i="4"/>
  <c r="W1976" i="4"/>
  <c r="A1976" i="4"/>
  <c r="W1975" i="4"/>
  <c r="A1975" i="4"/>
  <c r="W1974" i="4"/>
  <c r="A1974" i="4"/>
  <c r="W1973" i="4"/>
  <c r="A1973" i="4"/>
  <c r="W1972" i="4"/>
  <c r="A1972" i="4"/>
  <c r="W1971" i="4"/>
  <c r="A1971" i="4"/>
  <c r="W1970" i="4"/>
  <c r="A1970" i="4"/>
  <c r="W1969" i="4"/>
  <c r="A1969" i="4"/>
  <c r="W1968" i="4"/>
  <c r="A1968" i="4"/>
  <c r="W1967" i="4"/>
  <c r="A1967" i="4"/>
  <c r="W1966" i="4"/>
  <c r="A1966" i="4"/>
  <c r="W1965" i="4"/>
  <c r="A1965" i="4"/>
  <c r="W1964" i="4"/>
  <c r="A1964" i="4"/>
  <c r="W1963" i="4"/>
  <c r="A1963" i="4"/>
  <c r="W1962" i="4"/>
  <c r="A1962" i="4"/>
  <c r="W1961" i="4"/>
  <c r="A1961" i="4"/>
  <c r="W1960" i="4"/>
  <c r="A1960" i="4"/>
  <c r="W1959" i="4"/>
  <c r="A1959" i="4"/>
  <c r="W1958" i="4"/>
  <c r="A1958" i="4"/>
  <c r="W1957" i="4"/>
  <c r="A1957" i="4"/>
  <c r="W1956" i="4"/>
  <c r="A1956" i="4"/>
  <c r="W1955" i="4"/>
  <c r="A1955" i="4"/>
  <c r="W1954" i="4"/>
  <c r="A1954" i="4"/>
  <c r="W1953" i="4"/>
  <c r="A1953" i="4"/>
  <c r="W1952" i="4"/>
  <c r="A1952" i="4"/>
  <c r="W1951" i="4"/>
  <c r="A1951" i="4"/>
  <c r="W1950" i="4"/>
  <c r="A1950" i="4"/>
  <c r="W1949" i="4"/>
  <c r="A1949" i="4"/>
  <c r="W1948" i="4"/>
  <c r="A1948" i="4"/>
  <c r="W1947" i="4"/>
  <c r="A1947" i="4"/>
  <c r="W1946" i="4"/>
  <c r="A1946" i="4"/>
  <c r="W1945" i="4"/>
  <c r="A1945" i="4"/>
  <c r="W1944" i="4"/>
  <c r="A1944" i="4"/>
  <c r="W1943" i="4"/>
  <c r="A1943" i="4"/>
  <c r="W1942" i="4"/>
  <c r="A1942" i="4"/>
  <c r="W1941" i="4"/>
  <c r="A1941" i="4"/>
  <c r="W1940" i="4"/>
  <c r="A1940" i="4"/>
  <c r="W1939" i="4"/>
  <c r="A1939" i="4"/>
  <c r="W1938" i="4"/>
  <c r="A1938" i="4"/>
  <c r="W1937" i="4"/>
  <c r="A1937" i="4"/>
  <c r="W1936" i="4"/>
  <c r="A1936" i="4"/>
  <c r="W1935" i="4"/>
  <c r="A1935" i="4"/>
  <c r="W1934" i="4"/>
  <c r="A1934" i="4"/>
  <c r="W1933" i="4"/>
  <c r="A1933" i="4"/>
  <c r="W1932" i="4"/>
  <c r="A1932" i="4"/>
  <c r="W1931" i="4"/>
  <c r="A1931" i="4"/>
  <c r="W1930" i="4"/>
  <c r="A1930" i="4"/>
  <c r="W1929" i="4"/>
  <c r="A1929" i="4"/>
  <c r="W1928" i="4"/>
  <c r="A1928" i="4"/>
  <c r="W1927" i="4"/>
  <c r="A1927" i="4"/>
  <c r="W1926" i="4"/>
  <c r="A1926" i="4"/>
  <c r="W1925" i="4"/>
  <c r="A1925" i="4"/>
  <c r="W1924" i="4"/>
  <c r="A1924" i="4"/>
  <c r="W1923" i="4"/>
  <c r="A1923" i="4"/>
  <c r="W1922" i="4"/>
  <c r="A1922" i="4"/>
  <c r="W1921" i="4"/>
  <c r="A1921" i="4"/>
  <c r="W1920" i="4"/>
  <c r="A1920" i="4"/>
  <c r="W1919" i="4"/>
  <c r="A1919" i="4"/>
  <c r="W1918" i="4"/>
  <c r="A1918" i="4"/>
  <c r="W1917" i="4"/>
  <c r="A1917" i="4"/>
  <c r="W1916" i="4"/>
  <c r="A1916" i="4"/>
  <c r="W1915" i="4"/>
  <c r="A1915" i="4"/>
  <c r="W1914" i="4"/>
  <c r="A1914" i="4"/>
  <c r="W1913" i="4"/>
  <c r="A1913" i="4"/>
  <c r="W1912" i="4"/>
  <c r="A1912" i="4"/>
  <c r="W1911" i="4"/>
  <c r="A1911" i="4"/>
  <c r="W1910" i="4"/>
  <c r="A1910" i="4"/>
  <c r="W1909" i="4"/>
  <c r="A1909" i="4"/>
  <c r="W1908" i="4"/>
  <c r="A1908" i="4"/>
  <c r="W1907" i="4"/>
  <c r="A1907" i="4"/>
  <c r="W1906" i="4"/>
  <c r="A1906" i="4"/>
  <c r="W1905" i="4"/>
  <c r="A1905" i="4"/>
  <c r="W1904" i="4"/>
  <c r="A1904" i="4"/>
  <c r="W1903" i="4"/>
  <c r="A1903" i="4"/>
  <c r="W1902" i="4"/>
  <c r="A1902" i="4"/>
  <c r="W1901" i="4"/>
  <c r="A1901" i="4"/>
  <c r="W1900" i="4"/>
  <c r="A1900" i="4"/>
  <c r="W1899" i="4"/>
  <c r="A1899" i="4"/>
  <c r="W1898" i="4"/>
  <c r="A1898" i="4"/>
  <c r="W1897" i="4"/>
  <c r="A1897" i="4"/>
  <c r="W1896" i="4"/>
  <c r="A1896" i="4"/>
  <c r="W1895" i="4"/>
  <c r="A1895" i="4"/>
  <c r="W1894" i="4"/>
  <c r="A1894" i="4"/>
  <c r="W1893" i="4"/>
  <c r="A1893" i="4"/>
  <c r="W1892" i="4"/>
  <c r="A1892" i="4"/>
  <c r="W1891" i="4"/>
  <c r="A1891" i="4"/>
  <c r="W1890" i="4"/>
  <c r="A1890" i="4"/>
  <c r="W1889" i="4"/>
  <c r="A1889" i="4"/>
  <c r="W1888" i="4"/>
  <c r="A1888" i="4"/>
  <c r="W1887" i="4"/>
  <c r="A1887" i="4"/>
  <c r="W1886" i="4"/>
  <c r="A1886" i="4"/>
  <c r="W1885" i="4"/>
  <c r="A1885" i="4"/>
  <c r="W1884" i="4"/>
  <c r="A1884" i="4"/>
  <c r="W1883" i="4"/>
  <c r="A1883" i="4"/>
  <c r="W1882" i="4"/>
  <c r="A1882" i="4"/>
  <c r="W1881" i="4"/>
  <c r="A1881" i="4"/>
  <c r="W1880" i="4"/>
  <c r="A1880" i="4"/>
  <c r="W1879" i="4"/>
  <c r="A1879" i="4"/>
  <c r="W1878" i="4"/>
  <c r="A1878" i="4"/>
  <c r="W1877" i="4"/>
  <c r="A1877" i="4"/>
  <c r="W1876" i="4"/>
  <c r="A1876" i="4"/>
  <c r="W1875" i="4"/>
  <c r="A1875" i="4"/>
  <c r="W1874" i="4"/>
  <c r="A1874" i="4"/>
  <c r="W1873" i="4"/>
  <c r="A1873" i="4"/>
  <c r="W1872" i="4"/>
  <c r="A1872" i="4"/>
  <c r="W1871" i="4"/>
  <c r="A1871" i="4"/>
  <c r="W1870" i="4"/>
  <c r="A1870" i="4"/>
  <c r="W1869" i="4"/>
  <c r="A1869" i="4"/>
  <c r="W1868" i="4"/>
  <c r="A1868" i="4"/>
  <c r="W1867" i="4"/>
  <c r="A1867" i="4"/>
  <c r="W1866" i="4"/>
  <c r="A1866" i="4"/>
  <c r="W1865" i="4"/>
  <c r="A1865" i="4"/>
  <c r="W1864" i="4"/>
  <c r="A1864" i="4"/>
  <c r="W1863" i="4"/>
  <c r="A1863" i="4"/>
  <c r="W1862" i="4"/>
  <c r="A1862" i="4"/>
  <c r="W1861" i="4"/>
  <c r="A1861" i="4"/>
  <c r="W1860" i="4"/>
  <c r="A1860" i="4"/>
  <c r="W1859" i="4"/>
  <c r="A1859" i="4"/>
  <c r="W1858" i="4"/>
  <c r="A1858" i="4"/>
  <c r="W1857" i="4"/>
  <c r="A1857" i="4"/>
  <c r="W1856" i="4"/>
  <c r="A1856" i="4"/>
  <c r="W1855" i="4"/>
  <c r="A1855" i="4"/>
  <c r="W1854" i="4"/>
  <c r="A1854" i="4"/>
  <c r="W1853" i="4"/>
  <c r="A1853" i="4"/>
  <c r="W1852" i="4"/>
  <c r="A1852" i="4"/>
  <c r="W1851" i="4"/>
  <c r="A1851" i="4"/>
  <c r="W1850" i="4"/>
  <c r="A1850" i="4"/>
  <c r="W1849" i="4"/>
  <c r="A1849" i="4"/>
  <c r="W1848" i="4"/>
  <c r="A1848" i="4"/>
  <c r="W1847" i="4"/>
  <c r="A1847" i="4"/>
  <c r="W1846" i="4"/>
  <c r="A1846" i="4"/>
  <c r="W1845" i="4"/>
  <c r="A1845" i="4"/>
  <c r="W1844" i="4"/>
  <c r="A1844" i="4"/>
  <c r="W1843" i="4"/>
  <c r="A1843" i="4"/>
  <c r="W1842" i="4"/>
  <c r="A1842" i="4"/>
  <c r="W1841" i="4"/>
  <c r="A1841" i="4"/>
  <c r="W1840" i="4"/>
  <c r="A1840" i="4"/>
  <c r="W1839" i="4"/>
  <c r="A1839" i="4"/>
  <c r="W1838" i="4"/>
  <c r="A1838" i="4"/>
  <c r="W1837" i="4"/>
  <c r="A1837" i="4"/>
  <c r="W1836" i="4"/>
  <c r="A1836" i="4"/>
  <c r="W1835" i="4"/>
  <c r="A1835" i="4"/>
  <c r="W1834" i="4"/>
  <c r="A1834" i="4"/>
  <c r="W1833" i="4"/>
  <c r="A1833" i="4"/>
  <c r="W1832" i="4"/>
  <c r="A1832" i="4"/>
  <c r="W1831" i="4"/>
  <c r="A1831" i="4"/>
  <c r="W1830" i="4"/>
  <c r="A1830" i="4"/>
  <c r="W1829" i="4"/>
  <c r="A1829" i="4"/>
  <c r="W1828" i="4"/>
  <c r="A1828" i="4"/>
  <c r="W1827" i="4"/>
  <c r="A1827" i="4"/>
  <c r="W1826" i="4"/>
  <c r="A1826" i="4"/>
  <c r="W1825" i="4"/>
  <c r="A1825" i="4"/>
  <c r="W1824" i="4"/>
  <c r="A1824" i="4"/>
  <c r="W1823" i="4"/>
  <c r="A1823" i="4"/>
  <c r="W1822" i="4"/>
  <c r="A1822" i="4"/>
  <c r="W1821" i="4"/>
  <c r="A1821" i="4"/>
  <c r="W1820" i="4"/>
  <c r="A1820" i="4"/>
  <c r="W1819" i="4"/>
  <c r="A1819" i="4"/>
  <c r="W1818" i="4"/>
  <c r="A1818" i="4"/>
  <c r="W1817" i="4"/>
  <c r="A1817" i="4"/>
  <c r="W1816" i="4"/>
  <c r="A1816" i="4"/>
  <c r="W1815" i="4"/>
  <c r="A1815" i="4"/>
  <c r="W1814" i="4"/>
  <c r="A1814" i="4"/>
  <c r="W1813" i="4"/>
  <c r="A1813" i="4"/>
  <c r="W1812" i="4"/>
  <c r="A1812" i="4"/>
  <c r="W1811" i="4"/>
  <c r="A1811" i="4"/>
  <c r="W1810" i="4"/>
  <c r="A1810" i="4"/>
  <c r="W1809" i="4"/>
  <c r="A1809" i="4"/>
  <c r="W1808" i="4"/>
  <c r="A1808" i="4"/>
  <c r="W1807" i="4"/>
  <c r="A1807" i="4"/>
  <c r="W1806" i="4"/>
  <c r="A1806" i="4"/>
  <c r="W1805" i="4"/>
  <c r="A1805" i="4"/>
  <c r="W1804" i="4"/>
  <c r="A1804" i="4"/>
  <c r="W1803" i="4"/>
  <c r="A1803" i="4"/>
  <c r="W1802" i="4"/>
  <c r="A1802" i="4"/>
  <c r="W1801" i="4"/>
  <c r="A1801" i="4"/>
  <c r="W1800" i="4"/>
  <c r="A1800" i="4"/>
  <c r="W1799" i="4"/>
  <c r="A1799" i="4"/>
  <c r="W1798" i="4"/>
  <c r="A1798" i="4"/>
  <c r="W1797" i="4"/>
  <c r="A1797" i="4"/>
  <c r="W1796" i="4"/>
  <c r="A1796" i="4"/>
  <c r="W1795" i="4"/>
  <c r="A1795" i="4"/>
  <c r="W1794" i="4"/>
  <c r="A1794" i="4"/>
  <c r="W1793" i="4"/>
  <c r="A1793" i="4"/>
  <c r="W1792" i="4"/>
  <c r="A1792" i="4"/>
  <c r="W1791" i="4"/>
  <c r="A1791" i="4"/>
  <c r="W1790" i="4"/>
  <c r="A1790" i="4"/>
  <c r="W1789" i="4"/>
  <c r="A1789" i="4"/>
  <c r="W1788" i="4"/>
  <c r="A1788" i="4"/>
  <c r="W1787" i="4"/>
  <c r="A1787" i="4"/>
  <c r="W1786" i="4"/>
  <c r="A1786" i="4"/>
  <c r="W1785" i="4"/>
  <c r="A1785" i="4"/>
  <c r="W1784" i="4"/>
  <c r="A1784" i="4"/>
  <c r="W1783" i="4"/>
  <c r="A1783" i="4"/>
  <c r="W1782" i="4"/>
  <c r="A1782" i="4"/>
  <c r="W1781" i="4"/>
  <c r="A1781" i="4"/>
  <c r="W1780" i="4"/>
  <c r="A1780" i="4"/>
  <c r="W1779" i="4"/>
  <c r="A1779" i="4"/>
  <c r="W1778" i="4"/>
  <c r="A1778" i="4"/>
  <c r="W1777" i="4"/>
  <c r="A1777" i="4"/>
  <c r="W1776" i="4"/>
  <c r="A1776" i="4"/>
  <c r="W1775" i="4"/>
  <c r="A1775" i="4"/>
  <c r="W1774" i="4"/>
  <c r="A1774" i="4"/>
  <c r="W1773" i="4"/>
  <c r="A1773" i="4"/>
  <c r="W1772" i="4"/>
  <c r="A1772" i="4"/>
  <c r="W1771" i="4"/>
  <c r="A1771" i="4"/>
  <c r="W1770" i="4"/>
  <c r="A1770" i="4"/>
  <c r="W1769" i="4"/>
  <c r="A1769" i="4"/>
  <c r="W1768" i="4"/>
  <c r="A1768" i="4"/>
  <c r="W1767" i="4"/>
  <c r="A1767" i="4"/>
  <c r="W1766" i="4"/>
  <c r="A1766" i="4"/>
  <c r="W1765" i="4"/>
  <c r="A1765" i="4"/>
  <c r="W1764" i="4"/>
  <c r="A1764" i="4"/>
  <c r="W1763" i="4"/>
  <c r="A1763" i="4"/>
  <c r="W1762" i="4"/>
  <c r="A1762" i="4"/>
  <c r="W1761" i="4"/>
  <c r="A1761" i="4"/>
  <c r="W1760" i="4"/>
  <c r="A1760" i="4"/>
  <c r="W1759" i="4"/>
  <c r="A1759" i="4"/>
  <c r="W1758" i="4"/>
  <c r="A1758" i="4"/>
  <c r="W1757" i="4"/>
  <c r="A1757" i="4"/>
  <c r="W1756" i="4"/>
  <c r="A1756" i="4"/>
  <c r="W1755" i="4"/>
  <c r="A1755" i="4"/>
  <c r="W1754" i="4"/>
  <c r="A1754" i="4"/>
  <c r="W1753" i="4"/>
  <c r="A1753" i="4"/>
  <c r="W1752" i="4"/>
  <c r="A1752" i="4"/>
  <c r="W1751" i="4"/>
  <c r="A1751" i="4"/>
  <c r="W1750" i="4"/>
  <c r="A1750" i="4"/>
  <c r="W1749" i="4"/>
  <c r="A1749" i="4"/>
  <c r="W1748" i="4"/>
  <c r="A1748" i="4"/>
  <c r="W1747" i="4"/>
  <c r="A1747" i="4"/>
  <c r="W1746" i="4"/>
  <c r="A1746" i="4"/>
  <c r="W1745" i="4"/>
  <c r="A1745" i="4"/>
  <c r="W1744" i="4"/>
  <c r="A1744" i="4"/>
  <c r="W1743" i="4"/>
  <c r="A1743" i="4"/>
  <c r="W1742" i="4"/>
  <c r="A1742" i="4"/>
  <c r="W1741" i="4"/>
  <c r="A1741" i="4"/>
  <c r="W1740" i="4"/>
  <c r="A1740" i="4"/>
  <c r="W1739" i="4"/>
  <c r="A1739" i="4"/>
  <c r="W1738" i="4"/>
  <c r="A1738" i="4"/>
  <c r="W1737" i="4"/>
  <c r="A1737" i="4"/>
  <c r="W1736" i="4"/>
  <c r="A1736" i="4"/>
  <c r="W1735" i="4"/>
  <c r="A1735" i="4"/>
  <c r="W1734" i="4"/>
  <c r="A1734" i="4"/>
  <c r="W1733" i="4"/>
  <c r="A1733" i="4"/>
  <c r="W1732" i="4"/>
  <c r="A1732" i="4"/>
  <c r="W1731" i="4"/>
  <c r="A1731" i="4"/>
  <c r="W1730" i="4"/>
  <c r="A1730" i="4"/>
  <c r="W1729" i="4"/>
  <c r="A1729" i="4"/>
  <c r="W1728" i="4"/>
  <c r="A1728" i="4"/>
  <c r="W1727" i="4"/>
  <c r="A1727" i="4"/>
  <c r="W1726" i="4"/>
  <c r="A1726" i="4"/>
  <c r="W1725" i="4"/>
  <c r="A1725" i="4"/>
  <c r="W1724" i="4"/>
  <c r="A1724" i="4"/>
  <c r="W1723" i="4"/>
  <c r="A1723" i="4"/>
  <c r="W1722" i="4"/>
  <c r="A1722" i="4"/>
  <c r="W1721" i="4"/>
  <c r="A1721" i="4"/>
  <c r="W1720" i="4"/>
  <c r="A1720" i="4"/>
  <c r="W1719" i="4"/>
  <c r="A1719" i="4"/>
  <c r="W1718" i="4"/>
  <c r="A1718" i="4"/>
  <c r="W1717" i="4"/>
  <c r="A1717" i="4"/>
  <c r="W1716" i="4"/>
  <c r="A1716" i="4"/>
  <c r="W1715" i="4"/>
  <c r="A1715" i="4"/>
  <c r="W1714" i="4"/>
  <c r="A1714" i="4"/>
  <c r="W1713" i="4"/>
  <c r="A1713" i="4"/>
  <c r="W1712" i="4"/>
  <c r="A1712" i="4"/>
  <c r="W1711" i="4"/>
  <c r="A1711" i="4"/>
  <c r="W1710" i="4"/>
  <c r="A1710" i="4"/>
  <c r="W1709" i="4"/>
  <c r="A1709" i="4"/>
  <c r="W1708" i="4"/>
  <c r="A1708" i="4"/>
  <c r="W1707" i="4"/>
  <c r="A1707" i="4"/>
  <c r="W1706" i="4"/>
  <c r="A1706" i="4"/>
  <c r="W1705" i="4"/>
  <c r="A1705" i="4"/>
  <c r="W1704" i="4"/>
  <c r="A1704" i="4"/>
  <c r="W1703" i="4"/>
  <c r="A1703" i="4"/>
  <c r="W1702" i="4"/>
  <c r="A1702" i="4"/>
  <c r="W1701" i="4"/>
  <c r="A1701" i="4"/>
  <c r="W1700" i="4"/>
  <c r="A1700" i="4"/>
  <c r="W1699" i="4"/>
  <c r="A1699" i="4"/>
  <c r="W1698" i="4"/>
  <c r="A1698" i="4"/>
  <c r="W1697" i="4"/>
  <c r="A1697" i="4"/>
  <c r="W1696" i="4"/>
  <c r="A1696" i="4"/>
  <c r="W1695" i="4"/>
  <c r="A1695" i="4"/>
  <c r="W1694" i="4"/>
  <c r="A1694" i="4"/>
  <c r="W1693" i="4"/>
  <c r="A1693" i="4"/>
  <c r="W1692" i="4"/>
  <c r="A1692" i="4"/>
  <c r="W1691" i="4"/>
  <c r="A1691" i="4"/>
  <c r="W1690" i="4"/>
  <c r="A1690" i="4"/>
  <c r="W1689" i="4"/>
  <c r="A1689" i="4"/>
  <c r="W1688" i="4"/>
  <c r="A1688" i="4"/>
  <c r="W1687" i="4"/>
  <c r="A1687" i="4"/>
  <c r="W1686" i="4"/>
  <c r="A1686" i="4"/>
  <c r="W1685" i="4"/>
  <c r="A1685" i="4"/>
  <c r="W1684" i="4"/>
  <c r="A1684" i="4"/>
  <c r="W1683" i="4"/>
  <c r="A1683" i="4"/>
  <c r="W1682" i="4"/>
  <c r="A1682" i="4"/>
  <c r="W1681" i="4"/>
  <c r="A1681" i="4"/>
  <c r="W1680" i="4"/>
  <c r="A1680" i="4"/>
  <c r="W1679" i="4"/>
  <c r="A1679" i="4"/>
  <c r="W1678" i="4"/>
  <c r="A1678" i="4"/>
  <c r="W1677" i="4"/>
  <c r="A1677" i="4"/>
  <c r="W1676" i="4"/>
  <c r="A1676" i="4"/>
  <c r="W1675" i="4"/>
  <c r="A1675" i="4"/>
  <c r="W1674" i="4"/>
  <c r="A1674" i="4"/>
  <c r="W1673" i="4"/>
  <c r="A1673" i="4"/>
  <c r="W1672" i="4"/>
  <c r="A1672" i="4"/>
  <c r="W1671" i="4"/>
  <c r="A1671" i="4"/>
  <c r="W1670" i="4"/>
  <c r="A1670" i="4"/>
  <c r="W1669" i="4"/>
  <c r="A1669" i="4"/>
  <c r="W1668" i="4"/>
  <c r="A1668" i="4"/>
  <c r="W1667" i="4"/>
  <c r="A1667" i="4"/>
  <c r="W1666" i="4"/>
  <c r="A1666" i="4"/>
  <c r="W1665" i="4"/>
  <c r="A1665" i="4"/>
  <c r="W1664" i="4"/>
  <c r="A1664" i="4"/>
  <c r="W1663" i="4"/>
  <c r="A1663" i="4"/>
  <c r="W1662" i="4"/>
  <c r="A1662" i="4"/>
  <c r="W1661" i="4"/>
  <c r="A1661" i="4"/>
  <c r="W1660" i="4"/>
  <c r="A1660" i="4"/>
  <c r="W1659" i="4"/>
  <c r="A1659" i="4"/>
  <c r="W1658" i="4"/>
  <c r="A1658" i="4"/>
  <c r="W1657" i="4"/>
  <c r="A1657" i="4"/>
  <c r="W1656" i="4"/>
  <c r="A1656" i="4"/>
  <c r="W1655" i="4"/>
  <c r="A1655" i="4"/>
  <c r="W1654" i="4"/>
  <c r="A1654" i="4"/>
  <c r="W1653" i="4"/>
  <c r="A1653" i="4"/>
  <c r="W1652" i="4"/>
  <c r="A1652" i="4"/>
  <c r="W1651" i="4"/>
  <c r="A1651" i="4"/>
  <c r="W1650" i="4"/>
  <c r="A1650" i="4"/>
  <c r="W1649" i="4"/>
  <c r="A1649" i="4"/>
  <c r="W1648" i="4"/>
  <c r="A1648" i="4"/>
  <c r="W1647" i="4"/>
  <c r="A1647" i="4"/>
  <c r="W1646" i="4"/>
  <c r="A1646" i="4"/>
  <c r="W1645" i="4"/>
  <c r="A1645" i="4"/>
  <c r="W1644" i="4"/>
  <c r="A1644" i="4"/>
  <c r="W1643" i="4"/>
  <c r="A1643" i="4"/>
  <c r="W1642" i="4"/>
  <c r="A1642" i="4"/>
  <c r="W1641" i="4"/>
  <c r="A1641" i="4"/>
  <c r="W1640" i="4"/>
  <c r="A1640" i="4"/>
  <c r="W1639" i="4"/>
  <c r="A1639" i="4"/>
  <c r="W1638" i="4"/>
  <c r="A1638" i="4"/>
  <c r="W1637" i="4"/>
  <c r="A1637" i="4"/>
  <c r="W1636" i="4"/>
  <c r="A1636" i="4"/>
  <c r="W1635" i="4"/>
  <c r="A1635" i="4"/>
  <c r="W1634" i="4"/>
  <c r="A1634" i="4"/>
  <c r="W1633" i="4"/>
  <c r="A1633" i="4"/>
  <c r="W1632" i="4"/>
  <c r="A1632" i="4"/>
  <c r="W1631" i="4"/>
  <c r="A1631" i="4"/>
  <c r="W1630" i="4"/>
  <c r="A1630" i="4"/>
  <c r="W1629" i="4"/>
  <c r="A1629" i="4"/>
  <c r="W1628" i="4"/>
  <c r="A1628" i="4"/>
  <c r="W1627" i="4"/>
  <c r="A1627" i="4"/>
  <c r="W1626" i="4"/>
  <c r="A1626" i="4"/>
  <c r="W1625" i="4"/>
  <c r="A1625" i="4"/>
  <c r="W1624" i="4"/>
  <c r="A1624" i="4"/>
  <c r="W1623" i="4"/>
  <c r="A1623" i="4"/>
  <c r="W1622" i="4"/>
  <c r="A1622" i="4"/>
  <c r="W1621" i="4"/>
  <c r="A1621" i="4"/>
  <c r="W1620" i="4"/>
  <c r="A1620" i="4"/>
  <c r="W1619" i="4"/>
  <c r="A1619" i="4"/>
  <c r="W1618" i="4"/>
  <c r="A1618" i="4"/>
  <c r="W1617" i="4"/>
  <c r="A1617" i="4"/>
  <c r="W1616" i="4"/>
  <c r="A1616" i="4"/>
  <c r="W1615" i="4"/>
  <c r="A1615" i="4"/>
  <c r="W1614" i="4"/>
  <c r="A1614" i="4"/>
  <c r="W1613" i="4"/>
  <c r="A1613" i="4"/>
  <c r="W1612" i="4"/>
  <c r="A1612" i="4"/>
  <c r="W1611" i="4"/>
  <c r="A1611" i="4"/>
  <c r="W1610" i="4"/>
  <c r="A1610" i="4"/>
  <c r="W1609" i="4"/>
  <c r="A1609" i="4"/>
  <c r="W1608" i="4"/>
  <c r="A1608" i="4"/>
  <c r="W1607" i="4"/>
  <c r="A1607" i="4"/>
  <c r="W1606" i="4"/>
  <c r="A1606" i="4"/>
  <c r="W1605" i="4"/>
  <c r="A1605" i="4"/>
  <c r="W1604" i="4"/>
  <c r="A1604" i="4"/>
  <c r="W1603" i="4"/>
  <c r="A1603" i="4"/>
  <c r="W1602" i="4"/>
  <c r="A1602" i="4"/>
  <c r="W1601" i="4"/>
  <c r="A1601" i="4"/>
  <c r="W1600" i="4"/>
  <c r="A1600" i="4"/>
  <c r="W1599" i="4"/>
  <c r="A1599" i="4"/>
  <c r="W1598" i="4"/>
  <c r="A1598" i="4"/>
  <c r="W1597" i="4"/>
  <c r="A1597" i="4"/>
  <c r="W1596" i="4"/>
  <c r="A1596" i="4"/>
  <c r="W1595" i="4"/>
  <c r="A1595" i="4"/>
  <c r="W1594" i="4"/>
  <c r="A1594" i="4"/>
  <c r="W1593" i="4"/>
  <c r="A1593" i="4"/>
  <c r="W1592" i="4"/>
  <c r="A1592" i="4"/>
  <c r="W1591" i="4"/>
  <c r="A1591" i="4"/>
  <c r="W1590" i="4"/>
  <c r="A1590" i="4"/>
  <c r="W1589" i="4"/>
  <c r="A1589" i="4"/>
  <c r="W1588" i="4"/>
  <c r="A1588" i="4"/>
  <c r="W1587" i="4"/>
  <c r="A1587" i="4"/>
  <c r="W1586" i="4"/>
  <c r="A1586" i="4"/>
  <c r="W1585" i="4"/>
  <c r="A1585" i="4"/>
  <c r="W1584" i="4"/>
  <c r="A1584" i="4"/>
  <c r="W1583" i="4"/>
  <c r="A1583" i="4"/>
  <c r="W1582" i="4"/>
  <c r="A1582" i="4"/>
  <c r="W1581" i="4"/>
  <c r="A1581" i="4"/>
  <c r="W1580" i="4"/>
  <c r="A1580" i="4"/>
  <c r="W1579" i="4"/>
  <c r="A1579" i="4"/>
  <c r="W1578" i="4"/>
  <c r="A1578" i="4"/>
  <c r="W1577" i="4"/>
  <c r="A1577" i="4"/>
  <c r="W1576" i="4"/>
  <c r="A1576" i="4"/>
  <c r="W1575" i="4"/>
  <c r="A1575" i="4"/>
  <c r="W1574" i="4"/>
  <c r="A1574" i="4"/>
  <c r="W1573" i="4"/>
  <c r="A1573" i="4"/>
  <c r="W1572" i="4"/>
  <c r="A1572" i="4"/>
  <c r="W1571" i="4"/>
  <c r="A1571" i="4"/>
  <c r="W1570" i="4"/>
  <c r="A1570" i="4"/>
  <c r="W1569" i="4"/>
  <c r="A1569" i="4"/>
  <c r="W1568" i="4"/>
  <c r="A1568" i="4"/>
  <c r="W1567" i="4"/>
  <c r="A1567" i="4"/>
  <c r="W1566" i="4"/>
  <c r="A1566" i="4"/>
  <c r="W1565" i="4"/>
  <c r="A1565" i="4"/>
  <c r="W1564" i="4"/>
  <c r="A1564" i="4"/>
  <c r="W1563" i="4"/>
  <c r="A1563" i="4"/>
  <c r="W1562" i="4"/>
  <c r="A1562" i="4"/>
  <c r="W1561" i="4"/>
  <c r="A1561" i="4"/>
  <c r="W1560" i="4"/>
  <c r="A1560" i="4"/>
  <c r="W1559" i="4"/>
  <c r="A1559" i="4"/>
  <c r="W1558" i="4"/>
  <c r="A1558" i="4"/>
  <c r="W1557" i="4"/>
  <c r="A1557" i="4"/>
  <c r="W1556" i="4"/>
  <c r="A1556" i="4"/>
  <c r="W1555" i="4"/>
  <c r="A1555" i="4"/>
  <c r="W1554" i="4"/>
  <c r="A1554" i="4"/>
  <c r="W1553" i="4"/>
  <c r="A1553" i="4"/>
  <c r="W1552" i="4"/>
  <c r="A1552" i="4"/>
  <c r="W1551" i="4"/>
  <c r="A1551" i="4"/>
  <c r="W1550" i="4"/>
  <c r="A1550" i="4"/>
  <c r="W1549" i="4"/>
  <c r="A1549" i="4"/>
  <c r="W1548" i="4"/>
  <c r="A1548" i="4"/>
  <c r="W1547" i="4"/>
  <c r="A1547" i="4"/>
  <c r="W1546" i="4"/>
  <c r="A1546" i="4"/>
  <c r="W1545" i="4"/>
  <c r="A1545" i="4"/>
  <c r="W1544" i="4"/>
  <c r="A1544" i="4"/>
  <c r="W1543" i="4"/>
  <c r="A1543" i="4"/>
  <c r="W1542" i="4"/>
  <c r="A1542" i="4"/>
  <c r="W1541" i="4"/>
  <c r="A1541" i="4"/>
  <c r="W1540" i="4"/>
  <c r="A1540" i="4"/>
  <c r="W1539" i="4"/>
  <c r="A1539" i="4"/>
  <c r="W1538" i="4"/>
  <c r="A1538" i="4"/>
  <c r="W1537" i="4"/>
  <c r="A1537" i="4"/>
  <c r="W1536" i="4"/>
  <c r="A1536" i="4"/>
  <c r="W1535" i="4"/>
  <c r="A1535" i="4"/>
  <c r="W1534" i="4"/>
  <c r="A1534" i="4"/>
  <c r="W1533" i="4"/>
  <c r="A1533" i="4"/>
  <c r="W1532" i="4"/>
  <c r="A1532" i="4"/>
  <c r="W1531" i="4"/>
  <c r="A1531" i="4"/>
  <c r="W1530" i="4"/>
  <c r="A1530" i="4"/>
  <c r="W1529" i="4"/>
  <c r="A1529" i="4"/>
  <c r="W1528" i="4"/>
  <c r="A1528" i="4"/>
  <c r="W1527" i="4"/>
  <c r="A1527" i="4"/>
  <c r="W1526" i="4"/>
  <c r="A1526" i="4"/>
  <c r="W1525" i="4"/>
  <c r="A1525" i="4"/>
  <c r="W1524" i="4"/>
  <c r="A1524" i="4"/>
  <c r="W1523" i="4"/>
  <c r="A1523" i="4"/>
  <c r="W1522" i="4"/>
  <c r="A1522" i="4"/>
  <c r="W1521" i="4"/>
  <c r="A1521" i="4"/>
  <c r="W1520" i="4"/>
  <c r="A1520" i="4"/>
  <c r="W1519" i="4"/>
  <c r="A1519" i="4"/>
  <c r="W1518" i="4"/>
  <c r="A1518" i="4"/>
  <c r="W1517" i="4"/>
  <c r="A1517" i="4"/>
  <c r="W1516" i="4"/>
  <c r="A1516" i="4"/>
  <c r="W1515" i="4"/>
  <c r="A1515" i="4"/>
  <c r="W1514" i="4"/>
  <c r="A1514" i="4"/>
  <c r="W1513" i="4"/>
  <c r="A1513" i="4"/>
  <c r="W1512" i="4"/>
  <c r="A1512" i="4"/>
  <c r="W1511" i="4"/>
  <c r="A1511" i="4"/>
  <c r="W1510" i="4"/>
  <c r="A1510" i="4"/>
  <c r="W1509" i="4"/>
  <c r="A1509" i="4"/>
  <c r="W1508" i="4"/>
  <c r="A1508" i="4"/>
  <c r="W1507" i="4"/>
  <c r="A1507" i="4"/>
  <c r="W1506" i="4"/>
  <c r="A1506" i="4"/>
  <c r="W1505" i="4"/>
  <c r="A1505" i="4"/>
  <c r="W1504" i="4"/>
  <c r="A1504" i="4"/>
  <c r="W1503" i="4"/>
  <c r="A1503" i="4"/>
  <c r="W1502" i="4"/>
  <c r="A1502" i="4"/>
  <c r="W1501" i="4"/>
  <c r="A1501" i="4"/>
  <c r="W1500" i="4"/>
  <c r="A1500" i="4"/>
  <c r="W1499" i="4"/>
  <c r="A1499" i="4"/>
  <c r="W1498" i="4"/>
  <c r="A1498" i="4"/>
  <c r="W1497" i="4"/>
  <c r="A1497" i="4"/>
  <c r="W1496" i="4"/>
  <c r="A1496" i="4"/>
  <c r="W1495" i="4"/>
  <c r="A1495" i="4"/>
  <c r="W1494" i="4"/>
  <c r="A1494" i="4"/>
  <c r="W1493" i="4"/>
  <c r="A1493" i="4"/>
  <c r="W1492" i="4"/>
  <c r="A1492" i="4"/>
  <c r="W1491" i="4"/>
  <c r="A1491" i="4"/>
  <c r="W1490" i="4"/>
  <c r="A1490" i="4"/>
  <c r="W1489" i="4"/>
  <c r="A1489" i="4"/>
  <c r="W1488" i="4"/>
  <c r="A1488" i="4"/>
  <c r="W1487" i="4"/>
  <c r="A1487" i="4"/>
  <c r="W1486" i="4"/>
  <c r="A1486" i="4"/>
  <c r="W1485" i="4"/>
  <c r="A1485" i="4"/>
  <c r="W1484" i="4"/>
  <c r="A1484" i="4"/>
  <c r="W1483" i="4"/>
  <c r="A1483" i="4"/>
  <c r="W1482" i="4"/>
  <c r="A1482" i="4"/>
  <c r="W1481" i="4"/>
  <c r="A1481" i="4"/>
  <c r="W1480" i="4"/>
  <c r="A1480" i="4"/>
  <c r="W1479" i="4"/>
  <c r="A1479" i="4"/>
  <c r="W1478" i="4"/>
  <c r="A1478" i="4"/>
  <c r="W1477" i="4"/>
  <c r="A1477" i="4"/>
  <c r="W1476" i="4"/>
  <c r="A1476" i="4"/>
  <c r="W1475" i="4"/>
  <c r="A1475" i="4"/>
  <c r="W1474" i="4"/>
  <c r="A1474" i="4"/>
  <c r="W1473" i="4"/>
  <c r="A1473" i="4"/>
  <c r="W1472" i="4"/>
  <c r="A1472" i="4"/>
  <c r="W1471" i="4"/>
  <c r="A1471" i="4"/>
  <c r="W1470" i="4"/>
  <c r="A1470" i="4"/>
  <c r="W1469" i="4"/>
  <c r="A1469" i="4"/>
  <c r="W1468" i="4"/>
  <c r="A1468" i="4"/>
  <c r="W1467" i="4"/>
  <c r="A1467" i="4"/>
  <c r="W1466" i="4"/>
  <c r="A1466" i="4"/>
  <c r="W1465" i="4"/>
  <c r="A1465" i="4"/>
  <c r="W1464" i="4"/>
  <c r="A1464" i="4"/>
  <c r="W1463" i="4"/>
  <c r="A1463" i="4"/>
  <c r="W1462" i="4"/>
  <c r="A1462" i="4"/>
  <c r="W1461" i="4"/>
  <c r="A1461" i="4"/>
  <c r="W1460" i="4"/>
  <c r="A1460" i="4"/>
  <c r="W1459" i="4"/>
  <c r="A1459" i="4"/>
  <c r="W1458" i="4"/>
  <c r="A1458" i="4"/>
  <c r="W1457" i="4"/>
  <c r="A1457" i="4"/>
  <c r="W1456" i="4"/>
  <c r="A1456" i="4"/>
  <c r="W1455" i="4"/>
  <c r="A1455" i="4"/>
  <c r="W1454" i="4"/>
  <c r="A1454" i="4"/>
  <c r="W1453" i="4"/>
  <c r="A1453" i="4"/>
  <c r="W1452" i="4"/>
  <c r="A1452" i="4"/>
  <c r="W1451" i="4"/>
  <c r="A1451" i="4"/>
  <c r="W1450" i="4"/>
  <c r="A1450" i="4"/>
  <c r="W1449" i="4"/>
  <c r="A1449" i="4"/>
  <c r="W1448" i="4"/>
  <c r="A1448" i="4"/>
  <c r="W1447" i="4"/>
  <c r="A1447" i="4"/>
  <c r="W1446" i="4"/>
  <c r="A1446" i="4"/>
  <c r="W1445" i="4"/>
  <c r="A1445" i="4"/>
  <c r="W1444" i="4"/>
  <c r="A1444" i="4"/>
  <c r="W1443" i="4"/>
  <c r="A1443" i="4"/>
  <c r="W1442" i="4"/>
  <c r="A1442" i="4"/>
  <c r="W1441" i="4"/>
  <c r="A1441" i="4"/>
  <c r="W1440" i="4"/>
  <c r="A1440" i="4"/>
  <c r="W1439" i="4"/>
  <c r="A1439" i="4"/>
  <c r="W1438" i="4"/>
  <c r="A1438" i="4"/>
  <c r="W1437" i="4"/>
  <c r="A1437" i="4"/>
  <c r="W1436" i="4"/>
  <c r="A1436" i="4"/>
  <c r="W1435" i="4"/>
  <c r="A1435" i="4"/>
  <c r="W1434" i="4"/>
  <c r="A1434" i="4"/>
  <c r="W1433" i="4"/>
  <c r="A1433" i="4"/>
  <c r="W1432" i="4"/>
  <c r="A1432" i="4"/>
  <c r="W1431" i="4"/>
  <c r="A1431" i="4"/>
  <c r="W1430" i="4"/>
  <c r="A1430" i="4"/>
  <c r="W1429" i="4"/>
  <c r="A1429" i="4"/>
  <c r="W1428" i="4"/>
  <c r="A1428" i="4"/>
  <c r="W1427" i="4"/>
  <c r="A1427" i="4"/>
  <c r="W1426" i="4"/>
  <c r="A1426" i="4"/>
  <c r="W1425" i="4"/>
  <c r="A1425" i="4"/>
  <c r="W1424" i="4"/>
  <c r="A1424" i="4"/>
  <c r="W1423" i="4"/>
  <c r="A1423" i="4"/>
  <c r="W1422" i="4"/>
  <c r="A1422" i="4"/>
  <c r="W1421" i="4"/>
  <c r="A1421" i="4"/>
  <c r="W1420" i="4"/>
  <c r="A1420" i="4"/>
  <c r="W1419" i="4"/>
  <c r="A1419" i="4"/>
  <c r="W1418" i="4"/>
  <c r="A1418" i="4"/>
  <c r="W1417" i="4"/>
  <c r="A1417" i="4"/>
  <c r="W1416" i="4"/>
  <c r="A1416" i="4"/>
  <c r="W1415" i="4"/>
  <c r="A1415" i="4"/>
  <c r="W1414" i="4"/>
  <c r="A1414" i="4"/>
  <c r="W1413" i="4"/>
  <c r="A1413" i="4"/>
  <c r="W1412" i="4"/>
  <c r="A1412" i="4"/>
  <c r="W1411" i="4"/>
  <c r="A1411" i="4"/>
  <c r="W1410" i="4"/>
  <c r="A1410" i="4"/>
  <c r="W1409" i="4"/>
  <c r="A1409" i="4"/>
  <c r="W1408" i="4"/>
  <c r="A1408" i="4"/>
  <c r="W1407" i="4"/>
  <c r="A1407" i="4"/>
  <c r="W1406" i="4"/>
  <c r="A1406" i="4"/>
  <c r="W1405" i="4"/>
  <c r="A1405" i="4"/>
  <c r="W1404" i="4"/>
  <c r="A1404" i="4"/>
  <c r="W1403" i="4"/>
  <c r="A1403" i="4"/>
  <c r="W1402" i="4"/>
  <c r="A1402" i="4"/>
  <c r="W1401" i="4"/>
  <c r="A1401" i="4"/>
  <c r="W1400" i="4"/>
  <c r="A1400" i="4"/>
  <c r="W1399" i="4"/>
  <c r="A1399" i="4"/>
  <c r="W1398" i="4"/>
  <c r="A1398" i="4"/>
  <c r="W1397" i="4"/>
  <c r="A1397" i="4"/>
  <c r="W1396" i="4"/>
  <c r="A1396" i="4"/>
  <c r="W1395" i="4"/>
  <c r="A1395" i="4"/>
  <c r="W1394" i="4"/>
  <c r="A1394" i="4"/>
  <c r="W1393" i="4"/>
  <c r="A1393" i="4"/>
  <c r="W1392" i="4"/>
  <c r="A1392" i="4"/>
  <c r="W1391" i="4"/>
  <c r="A1391" i="4"/>
  <c r="W1390" i="4"/>
  <c r="A1390" i="4"/>
  <c r="W1389" i="4"/>
  <c r="A1389" i="4"/>
  <c r="W1388" i="4"/>
  <c r="A1388" i="4"/>
  <c r="W1387" i="4"/>
  <c r="A1387" i="4"/>
  <c r="W1386" i="4"/>
  <c r="A1386" i="4"/>
  <c r="W1385" i="4"/>
  <c r="A1385" i="4"/>
  <c r="W1384" i="4"/>
  <c r="A1384" i="4"/>
  <c r="W1383" i="4"/>
  <c r="A1383" i="4"/>
  <c r="W1382" i="4"/>
  <c r="A1382" i="4"/>
  <c r="W1381" i="4"/>
  <c r="A1381" i="4"/>
  <c r="W1380" i="4"/>
  <c r="A1380" i="4"/>
  <c r="W1379" i="4"/>
  <c r="A1379" i="4"/>
  <c r="W1378" i="4"/>
  <c r="A1378" i="4"/>
  <c r="W1377" i="4"/>
  <c r="A1377" i="4"/>
  <c r="W1376" i="4"/>
  <c r="A1376" i="4"/>
  <c r="W1375" i="4"/>
  <c r="A1375" i="4"/>
  <c r="W1374" i="4"/>
  <c r="A1374" i="4"/>
  <c r="W1373" i="4"/>
  <c r="A1373" i="4"/>
  <c r="W1372" i="4"/>
  <c r="A1372" i="4"/>
  <c r="W1371" i="4"/>
  <c r="A1371" i="4"/>
  <c r="W1370" i="4"/>
  <c r="A1370" i="4"/>
  <c r="W1369" i="4"/>
  <c r="A1369" i="4"/>
  <c r="W1368" i="4"/>
  <c r="A1368" i="4"/>
  <c r="W1367" i="4"/>
  <c r="A1367" i="4"/>
  <c r="W1366" i="4"/>
  <c r="A1366" i="4"/>
  <c r="W1365" i="4"/>
  <c r="A1365" i="4"/>
  <c r="W1364" i="4"/>
  <c r="A1364" i="4"/>
  <c r="W1363" i="4"/>
  <c r="A1363" i="4"/>
  <c r="W1362" i="4"/>
  <c r="A1362" i="4"/>
  <c r="W1361" i="4"/>
  <c r="A1361" i="4"/>
  <c r="W1360" i="4"/>
  <c r="A1360" i="4"/>
  <c r="W1359" i="4"/>
  <c r="A1359" i="4"/>
  <c r="W1358" i="4"/>
  <c r="A1358" i="4"/>
  <c r="W1357" i="4"/>
  <c r="A1357" i="4"/>
  <c r="W1356" i="4"/>
  <c r="A1356" i="4"/>
  <c r="W1355" i="4"/>
  <c r="A1355" i="4"/>
  <c r="W1354" i="4"/>
  <c r="A1354" i="4"/>
  <c r="W1353" i="4"/>
  <c r="A1353" i="4"/>
  <c r="W1352" i="4"/>
  <c r="A1352" i="4"/>
  <c r="W1351" i="4"/>
  <c r="A1351" i="4"/>
  <c r="W1350" i="4"/>
  <c r="A1350" i="4"/>
  <c r="W1349" i="4"/>
  <c r="A1349" i="4"/>
  <c r="W1348" i="4"/>
  <c r="A1348" i="4"/>
  <c r="W1347" i="4"/>
  <c r="A1347" i="4"/>
  <c r="W1346" i="4"/>
  <c r="A1346" i="4"/>
  <c r="W1345" i="4"/>
  <c r="A1345" i="4"/>
  <c r="W1344" i="4"/>
  <c r="A1344" i="4"/>
  <c r="W1343" i="4"/>
  <c r="A1343" i="4"/>
  <c r="W1342" i="4"/>
  <c r="A1342" i="4"/>
  <c r="W1341" i="4"/>
  <c r="A1341" i="4"/>
  <c r="W1340" i="4"/>
  <c r="A1340" i="4"/>
  <c r="W1339" i="4"/>
  <c r="A1339" i="4"/>
  <c r="W1338" i="4"/>
  <c r="A1338" i="4"/>
  <c r="W1337" i="4"/>
  <c r="A1337" i="4"/>
  <c r="W1336" i="4"/>
  <c r="A1336" i="4"/>
  <c r="W1335" i="4"/>
  <c r="A1335" i="4"/>
  <c r="W1334" i="4"/>
  <c r="A1334" i="4"/>
  <c r="W1333" i="4"/>
  <c r="A1333" i="4"/>
  <c r="W1332" i="4"/>
  <c r="A1332" i="4"/>
  <c r="W1331" i="4"/>
  <c r="A1331" i="4"/>
  <c r="W1330" i="4"/>
  <c r="A1330" i="4"/>
  <c r="W1329" i="4"/>
  <c r="A1329" i="4"/>
  <c r="W1328" i="4"/>
  <c r="A1328" i="4"/>
  <c r="W1327" i="4"/>
  <c r="A1327" i="4"/>
  <c r="W1326" i="4"/>
  <c r="A1326" i="4"/>
  <c r="W1325" i="4"/>
  <c r="A1325" i="4"/>
  <c r="W1324" i="4"/>
  <c r="A1324" i="4"/>
  <c r="W1323" i="4"/>
  <c r="A1323" i="4"/>
  <c r="W1322" i="4"/>
  <c r="A1322" i="4"/>
  <c r="W1321" i="4"/>
  <c r="A1321" i="4"/>
  <c r="W1320" i="4"/>
  <c r="A1320" i="4"/>
  <c r="W1319" i="4"/>
  <c r="A1319" i="4"/>
  <c r="W1318" i="4"/>
  <c r="A1318" i="4"/>
  <c r="W1317" i="4"/>
  <c r="A1317" i="4"/>
  <c r="W1316" i="4"/>
  <c r="A1316" i="4"/>
  <c r="W1315" i="4"/>
  <c r="A1315" i="4"/>
  <c r="W1314" i="4"/>
  <c r="A1314" i="4"/>
  <c r="W1313" i="4"/>
  <c r="A1313" i="4"/>
  <c r="W1312" i="4"/>
  <c r="A1312" i="4"/>
  <c r="W1311" i="4"/>
  <c r="A1311" i="4"/>
  <c r="W1310" i="4"/>
  <c r="A1310" i="4"/>
  <c r="W1309" i="4"/>
  <c r="A1309" i="4"/>
  <c r="W1308" i="4"/>
  <c r="A1308" i="4"/>
  <c r="W1307" i="4"/>
  <c r="A1307" i="4"/>
  <c r="W1306" i="4"/>
  <c r="A1306" i="4"/>
  <c r="W1305" i="4"/>
  <c r="A1305" i="4"/>
  <c r="W1304" i="4"/>
  <c r="A1304" i="4"/>
  <c r="W1303" i="4"/>
  <c r="A1303" i="4"/>
  <c r="W1302" i="4"/>
  <c r="A1302" i="4"/>
  <c r="W1301" i="4"/>
  <c r="A1301" i="4"/>
  <c r="W1300" i="4"/>
  <c r="A1300" i="4"/>
  <c r="W1299" i="4"/>
  <c r="A1299" i="4"/>
  <c r="W1298" i="4"/>
  <c r="A1298" i="4"/>
  <c r="W1297" i="4"/>
  <c r="A1297" i="4"/>
  <c r="W1296" i="4"/>
  <c r="A1296" i="4"/>
  <c r="W1295" i="4"/>
  <c r="A1295" i="4"/>
  <c r="W1294" i="4"/>
  <c r="A1294" i="4"/>
  <c r="W1293" i="4"/>
  <c r="A1293" i="4"/>
  <c r="W1292" i="4"/>
  <c r="A1292" i="4"/>
  <c r="W1291" i="4"/>
  <c r="A1291" i="4"/>
  <c r="W1290" i="4"/>
  <c r="A1290" i="4"/>
  <c r="W1289" i="4"/>
  <c r="A1289" i="4"/>
  <c r="W1288" i="4"/>
  <c r="A1288" i="4"/>
  <c r="W1287" i="4"/>
  <c r="A1287" i="4"/>
  <c r="W1286" i="4"/>
  <c r="A1286" i="4"/>
  <c r="W1285" i="4"/>
  <c r="A1285" i="4"/>
  <c r="W1284" i="4"/>
  <c r="A1284" i="4"/>
  <c r="W1283" i="4"/>
  <c r="A1283" i="4"/>
  <c r="W1282" i="4"/>
  <c r="A1282" i="4"/>
  <c r="W1281" i="4"/>
  <c r="A1281" i="4"/>
  <c r="W1280" i="4"/>
  <c r="A1280" i="4"/>
  <c r="W1279" i="4"/>
  <c r="A1279" i="4"/>
  <c r="W1278" i="4"/>
  <c r="A1278" i="4"/>
  <c r="W1277" i="4"/>
  <c r="A1277" i="4"/>
  <c r="W1276" i="4"/>
  <c r="A1276" i="4"/>
  <c r="W1275" i="4"/>
  <c r="A1275" i="4"/>
  <c r="W1274" i="4"/>
  <c r="A1274" i="4"/>
  <c r="W1273" i="4"/>
  <c r="A1273" i="4"/>
  <c r="W1272" i="4"/>
  <c r="A1272" i="4"/>
  <c r="W1271" i="4"/>
  <c r="A1271" i="4"/>
  <c r="W1270" i="4"/>
  <c r="A1270" i="4"/>
  <c r="W1269" i="4"/>
  <c r="A1269" i="4"/>
  <c r="W1268" i="4"/>
  <c r="A1268" i="4"/>
  <c r="W1267" i="4"/>
  <c r="A1267" i="4"/>
  <c r="W1266" i="4"/>
  <c r="A1266" i="4"/>
  <c r="W1265" i="4"/>
  <c r="A1265" i="4"/>
  <c r="W1264" i="4"/>
  <c r="A1264" i="4"/>
  <c r="W1263" i="4"/>
  <c r="A1263" i="4"/>
  <c r="W1262" i="4"/>
  <c r="A1262" i="4"/>
  <c r="W1261" i="4"/>
  <c r="A1261" i="4"/>
  <c r="W1260" i="4"/>
  <c r="A1260" i="4"/>
  <c r="W1259" i="4"/>
  <c r="A1259" i="4"/>
  <c r="W1258" i="4"/>
  <c r="A1258" i="4"/>
  <c r="W1257" i="4"/>
  <c r="A1257" i="4"/>
  <c r="W1256" i="4"/>
  <c r="A1256" i="4"/>
  <c r="W1255" i="4"/>
  <c r="A1255" i="4"/>
  <c r="W1254" i="4"/>
  <c r="A1254" i="4"/>
  <c r="W1253" i="4"/>
  <c r="A1253" i="4"/>
  <c r="W1252" i="4"/>
  <c r="A1252" i="4"/>
  <c r="W1251" i="4"/>
  <c r="A1251" i="4"/>
  <c r="W1250" i="4"/>
  <c r="A1250" i="4"/>
  <c r="W1249" i="4"/>
  <c r="A1249" i="4"/>
  <c r="W1248" i="4"/>
  <c r="A1248" i="4"/>
  <c r="W1247" i="4"/>
  <c r="A1247" i="4"/>
  <c r="W1246" i="4"/>
  <c r="A1246" i="4"/>
  <c r="W1245" i="4"/>
  <c r="A1245" i="4"/>
  <c r="W1244" i="4"/>
  <c r="A1244" i="4"/>
  <c r="W1243" i="4"/>
  <c r="A1243" i="4"/>
  <c r="W1242" i="4"/>
  <c r="A1242" i="4"/>
  <c r="W1241" i="4"/>
  <c r="A1241" i="4"/>
  <c r="W1240" i="4"/>
  <c r="A1240" i="4"/>
  <c r="W1239" i="4"/>
  <c r="A1239" i="4"/>
  <c r="W1238" i="4"/>
  <c r="A1238" i="4"/>
  <c r="W1237" i="4"/>
  <c r="A1237" i="4"/>
  <c r="W1236" i="4"/>
  <c r="A1236" i="4"/>
  <c r="W1235" i="4"/>
  <c r="A1235" i="4"/>
  <c r="W1234" i="4"/>
  <c r="A1234" i="4"/>
  <c r="W1233" i="4"/>
  <c r="A1233" i="4"/>
  <c r="W1232" i="4"/>
  <c r="A1232" i="4"/>
  <c r="W1231" i="4"/>
  <c r="A1231" i="4"/>
  <c r="W1230" i="4"/>
  <c r="A1230" i="4"/>
  <c r="W1229" i="4"/>
  <c r="A1229" i="4"/>
  <c r="W1228" i="4"/>
  <c r="A1228" i="4"/>
  <c r="W1227" i="4"/>
  <c r="A1227" i="4"/>
  <c r="W1226" i="4"/>
  <c r="A1226" i="4"/>
  <c r="W1225" i="4"/>
  <c r="A1225" i="4"/>
  <c r="W1224" i="4"/>
  <c r="A1224" i="4"/>
  <c r="W1223" i="4"/>
  <c r="A1223" i="4"/>
  <c r="W1222" i="4"/>
  <c r="A1222" i="4"/>
  <c r="W1221" i="4"/>
  <c r="A1221" i="4"/>
  <c r="W1220" i="4"/>
  <c r="A1220" i="4"/>
  <c r="W1219" i="4"/>
  <c r="A1219" i="4"/>
  <c r="W1218" i="4"/>
  <c r="A1218" i="4"/>
  <c r="W1217" i="4"/>
  <c r="A1217" i="4"/>
  <c r="W1216" i="4"/>
  <c r="A1216" i="4"/>
  <c r="W1215" i="4"/>
  <c r="A1215" i="4"/>
  <c r="W1214" i="4"/>
  <c r="A1214" i="4"/>
  <c r="W1213" i="4"/>
  <c r="A1213" i="4"/>
  <c r="W1212" i="4"/>
  <c r="A1212" i="4"/>
  <c r="W1211" i="4"/>
  <c r="A1211" i="4"/>
  <c r="W1210" i="4"/>
  <c r="A1210" i="4"/>
  <c r="W1209" i="4"/>
  <c r="A1209" i="4"/>
  <c r="W1208" i="4"/>
  <c r="A1208" i="4"/>
  <c r="W1207" i="4"/>
  <c r="A1207" i="4"/>
  <c r="W1206" i="4"/>
  <c r="A1206" i="4"/>
  <c r="W1205" i="4"/>
  <c r="A1205" i="4"/>
  <c r="W1204" i="4"/>
  <c r="A1204" i="4"/>
  <c r="W1203" i="4"/>
  <c r="A1203" i="4"/>
  <c r="W1202" i="4"/>
  <c r="A1202" i="4"/>
  <c r="W1201" i="4"/>
  <c r="A1201" i="4"/>
  <c r="W1200" i="4"/>
  <c r="A1200" i="4"/>
  <c r="W1199" i="4"/>
  <c r="A1199" i="4"/>
  <c r="W1198" i="4"/>
  <c r="A1198" i="4"/>
  <c r="W1197" i="4"/>
  <c r="A1197" i="4"/>
  <c r="W1196" i="4"/>
  <c r="A1196" i="4"/>
  <c r="W1195" i="4"/>
  <c r="A1195" i="4"/>
  <c r="W1194" i="4"/>
  <c r="A1194" i="4"/>
  <c r="W1193" i="4"/>
  <c r="A1193" i="4"/>
  <c r="W1192" i="4"/>
  <c r="A1192" i="4"/>
  <c r="W1191" i="4"/>
  <c r="A1191" i="4"/>
  <c r="W1190" i="4"/>
  <c r="A1190" i="4"/>
  <c r="W1189" i="4"/>
  <c r="A1189" i="4"/>
  <c r="W1188" i="4"/>
  <c r="A1188" i="4"/>
  <c r="W1187" i="4"/>
  <c r="A1187" i="4"/>
  <c r="W1186" i="4"/>
  <c r="A1186" i="4"/>
  <c r="W1185" i="4"/>
  <c r="A1185" i="4"/>
  <c r="W1184" i="4"/>
  <c r="A1184" i="4"/>
  <c r="W1183" i="4"/>
  <c r="A1183" i="4"/>
  <c r="W1182" i="4"/>
  <c r="A1182" i="4"/>
  <c r="W1181" i="4"/>
  <c r="A1181" i="4"/>
  <c r="W1180" i="4"/>
  <c r="A1180" i="4"/>
  <c r="W1179" i="4"/>
  <c r="A1179" i="4"/>
  <c r="W1178" i="4"/>
  <c r="A1178" i="4"/>
  <c r="W1177" i="4"/>
  <c r="A1177" i="4"/>
  <c r="W1176" i="4"/>
  <c r="A1176" i="4"/>
  <c r="W1175" i="4"/>
  <c r="A1175" i="4"/>
  <c r="W1174" i="4"/>
  <c r="A1174" i="4"/>
  <c r="W1173" i="4"/>
  <c r="A1173" i="4"/>
  <c r="W1172" i="4"/>
  <c r="A1172" i="4"/>
  <c r="W1171" i="4"/>
  <c r="A1171" i="4"/>
  <c r="W1170" i="4"/>
  <c r="A1170" i="4"/>
  <c r="W1169" i="4"/>
  <c r="A1169" i="4"/>
  <c r="W1168" i="4"/>
  <c r="A1168" i="4"/>
  <c r="W1167" i="4"/>
  <c r="A1167" i="4"/>
  <c r="W1166" i="4"/>
  <c r="A1166" i="4"/>
  <c r="W1165" i="4"/>
  <c r="A1165" i="4"/>
  <c r="W1164" i="4"/>
  <c r="A1164" i="4"/>
  <c r="W1163" i="4"/>
  <c r="A1163" i="4"/>
  <c r="W1162" i="4"/>
  <c r="A1162" i="4"/>
  <c r="W1161" i="4"/>
  <c r="A1161" i="4"/>
  <c r="W1160" i="4"/>
  <c r="A1160" i="4"/>
  <c r="W1159" i="4"/>
  <c r="A1159" i="4"/>
  <c r="W1158" i="4"/>
  <c r="A1158" i="4"/>
  <c r="W1157" i="4"/>
  <c r="A1157" i="4"/>
  <c r="W1156" i="4"/>
  <c r="A1156" i="4"/>
  <c r="W1155" i="4"/>
  <c r="A1155" i="4"/>
  <c r="W1154" i="4"/>
  <c r="A1154" i="4"/>
  <c r="W1153" i="4"/>
  <c r="A1153" i="4"/>
  <c r="W1152" i="4"/>
  <c r="A1152" i="4"/>
  <c r="W1151" i="4"/>
  <c r="A1151" i="4"/>
  <c r="W1150" i="4"/>
  <c r="A1150" i="4"/>
  <c r="W1149" i="4"/>
  <c r="A1149" i="4"/>
  <c r="W1148" i="4"/>
  <c r="A1148" i="4"/>
  <c r="W1147" i="4"/>
  <c r="A1147" i="4"/>
  <c r="W1146" i="4"/>
  <c r="A1146" i="4"/>
  <c r="W1145" i="4"/>
  <c r="A1145" i="4"/>
  <c r="W1144" i="4"/>
  <c r="A1144" i="4"/>
  <c r="W1143" i="4"/>
  <c r="A1143" i="4"/>
  <c r="W1142" i="4"/>
  <c r="A1142" i="4"/>
  <c r="W1141" i="4"/>
  <c r="A1141" i="4"/>
  <c r="W1140" i="4"/>
  <c r="A1140" i="4"/>
  <c r="W1139" i="4"/>
  <c r="A1139" i="4"/>
  <c r="W1138" i="4"/>
  <c r="A1138" i="4"/>
  <c r="W1137" i="4"/>
  <c r="A1137" i="4"/>
  <c r="W1136" i="4"/>
  <c r="A1136" i="4"/>
  <c r="W1135" i="4"/>
  <c r="A1135" i="4"/>
  <c r="W1134" i="4"/>
  <c r="A1134" i="4"/>
  <c r="W1133" i="4"/>
  <c r="A1133" i="4"/>
  <c r="W1132" i="4"/>
  <c r="A1132" i="4"/>
  <c r="W1131" i="4"/>
  <c r="A1131" i="4"/>
  <c r="W1130" i="4"/>
  <c r="A1130" i="4"/>
  <c r="W1129" i="4"/>
  <c r="A1129" i="4"/>
  <c r="W1128" i="4"/>
  <c r="A1128" i="4"/>
  <c r="W1127" i="4"/>
  <c r="A1127" i="4"/>
  <c r="W1126" i="4"/>
  <c r="A1126" i="4"/>
  <c r="W1125" i="4"/>
  <c r="A1125" i="4"/>
  <c r="W1124" i="4"/>
  <c r="A1124" i="4"/>
  <c r="W1123" i="4"/>
  <c r="A1123" i="4"/>
  <c r="W1122" i="4"/>
  <c r="A1122" i="4"/>
  <c r="W1121" i="4"/>
  <c r="A1121" i="4"/>
  <c r="W1120" i="4"/>
  <c r="A1120" i="4"/>
  <c r="W1119" i="4"/>
  <c r="A1119" i="4"/>
  <c r="W1118" i="4"/>
  <c r="A1118" i="4"/>
  <c r="W1117" i="4"/>
  <c r="A1117" i="4"/>
  <c r="W1116" i="4"/>
  <c r="A1116" i="4"/>
  <c r="W1115" i="4"/>
  <c r="A1115" i="4"/>
  <c r="W1114" i="4"/>
  <c r="A1114" i="4"/>
  <c r="W1113" i="4"/>
  <c r="A1113" i="4"/>
  <c r="W1112" i="4"/>
  <c r="A1112" i="4"/>
  <c r="W1111" i="4"/>
  <c r="A1111" i="4"/>
  <c r="W1110" i="4"/>
  <c r="A1110" i="4"/>
  <c r="W1109" i="4"/>
  <c r="A1109" i="4"/>
  <c r="W1108" i="4"/>
  <c r="A1108" i="4"/>
  <c r="W1107" i="4"/>
  <c r="A1107" i="4"/>
  <c r="W1106" i="4"/>
  <c r="A1106" i="4"/>
  <c r="W1105" i="4"/>
  <c r="A1105" i="4"/>
  <c r="W1104" i="4"/>
  <c r="A1104" i="4"/>
  <c r="W1103" i="4"/>
  <c r="A1103" i="4"/>
  <c r="W1102" i="4"/>
  <c r="A1102" i="4"/>
  <c r="W1101" i="4"/>
  <c r="A1101" i="4"/>
  <c r="W1100" i="4"/>
  <c r="A1100" i="4"/>
  <c r="W1099" i="4"/>
  <c r="A1099" i="4"/>
  <c r="W1098" i="4"/>
  <c r="A1098" i="4"/>
  <c r="W1097" i="4"/>
  <c r="A1097" i="4"/>
  <c r="W1096" i="4"/>
  <c r="A1096" i="4"/>
  <c r="W1095" i="4"/>
  <c r="A1095" i="4"/>
  <c r="W1094" i="4"/>
  <c r="A1094" i="4"/>
  <c r="W1093" i="4"/>
  <c r="A1093" i="4"/>
  <c r="W1092" i="4"/>
  <c r="A1092" i="4"/>
  <c r="W1091" i="4"/>
  <c r="A1091" i="4"/>
  <c r="W1090" i="4"/>
  <c r="A1090" i="4"/>
  <c r="W1089" i="4"/>
  <c r="A1089" i="4"/>
  <c r="W1088" i="4"/>
  <c r="A1088" i="4"/>
  <c r="W1087" i="4"/>
  <c r="A1087" i="4"/>
  <c r="W1086" i="4"/>
  <c r="A1086" i="4"/>
  <c r="W1085" i="4"/>
  <c r="A1085" i="4"/>
  <c r="W1084" i="4"/>
  <c r="A1084" i="4"/>
  <c r="W1083" i="4"/>
  <c r="A1083" i="4"/>
  <c r="W1082" i="4"/>
  <c r="A1082" i="4"/>
  <c r="W1081" i="4"/>
  <c r="A1081" i="4"/>
  <c r="W1080" i="4"/>
  <c r="A1080" i="4"/>
  <c r="W1079" i="4"/>
  <c r="A1079" i="4"/>
  <c r="W1078" i="4"/>
  <c r="A1078" i="4"/>
  <c r="W1077" i="4"/>
  <c r="A1077" i="4"/>
  <c r="W1076" i="4"/>
  <c r="A1076" i="4"/>
  <c r="W1075" i="4"/>
  <c r="A1075" i="4"/>
  <c r="W1074" i="4"/>
  <c r="A1074" i="4"/>
  <c r="W1073" i="4"/>
  <c r="A1073" i="4"/>
  <c r="W1072" i="4"/>
  <c r="A1072" i="4"/>
  <c r="W1071" i="4"/>
  <c r="A1071" i="4"/>
  <c r="W1070" i="4"/>
  <c r="A1070" i="4"/>
  <c r="W1069" i="4"/>
  <c r="A1069" i="4"/>
  <c r="W1068" i="4"/>
  <c r="A1068" i="4"/>
  <c r="W1067" i="4"/>
  <c r="A1067" i="4"/>
  <c r="W1066" i="4"/>
  <c r="A1066" i="4"/>
  <c r="W1065" i="4"/>
  <c r="A1065" i="4"/>
  <c r="W1064" i="4"/>
  <c r="A1064" i="4"/>
  <c r="W1063" i="4"/>
  <c r="A1063" i="4"/>
  <c r="W1062" i="4"/>
  <c r="A1062" i="4"/>
  <c r="W1061" i="4"/>
  <c r="A1061" i="4"/>
  <c r="W1060" i="4"/>
  <c r="A1060" i="4"/>
  <c r="W1059" i="4"/>
  <c r="A1059" i="4"/>
  <c r="W1058" i="4"/>
  <c r="A1058" i="4"/>
  <c r="W1057" i="4"/>
  <c r="A1057" i="4"/>
  <c r="W1056" i="4"/>
  <c r="A1056" i="4"/>
  <c r="W1055" i="4"/>
  <c r="A1055" i="4"/>
  <c r="W1054" i="4"/>
  <c r="A1054" i="4"/>
  <c r="W1053" i="4"/>
  <c r="A1053" i="4"/>
  <c r="W1052" i="4"/>
  <c r="A1052" i="4"/>
  <c r="W1051" i="4"/>
  <c r="A1051" i="4"/>
  <c r="W1050" i="4"/>
  <c r="A1050" i="4"/>
  <c r="W1049" i="4"/>
  <c r="A1049" i="4"/>
  <c r="W1048" i="4"/>
  <c r="A1048" i="4"/>
  <c r="W1047" i="4"/>
  <c r="A1047" i="4"/>
  <c r="W1046" i="4"/>
  <c r="A1046" i="4"/>
  <c r="W1045" i="4"/>
  <c r="A1045" i="4"/>
  <c r="W1044" i="4"/>
  <c r="A1044" i="4"/>
  <c r="W1043" i="4"/>
  <c r="A1043" i="4"/>
  <c r="W1042" i="4"/>
  <c r="A1042" i="4"/>
  <c r="W1041" i="4"/>
  <c r="A1041" i="4"/>
  <c r="W1040" i="4"/>
  <c r="A1040" i="4"/>
  <c r="W1039" i="4"/>
  <c r="A1039" i="4"/>
  <c r="W1038" i="4"/>
  <c r="A1038" i="4"/>
  <c r="W1037" i="4"/>
  <c r="A1037" i="4"/>
  <c r="W1036" i="4"/>
  <c r="A1036" i="4"/>
  <c r="W1035" i="4"/>
  <c r="A1035" i="4"/>
  <c r="W1034" i="4"/>
  <c r="A1034" i="4"/>
  <c r="W1033" i="4"/>
  <c r="A1033" i="4"/>
  <c r="W1032" i="4"/>
  <c r="A1032" i="4"/>
  <c r="W1031" i="4"/>
  <c r="A1031" i="4"/>
  <c r="W1030" i="4"/>
  <c r="A1030" i="4"/>
  <c r="W1029" i="4"/>
  <c r="A1029" i="4"/>
  <c r="W1028" i="4"/>
  <c r="A1028" i="4"/>
  <c r="W1027" i="4"/>
  <c r="A1027" i="4"/>
  <c r="W1026" i="4"/>
  <c r="A1026" i="4"/>
  <c r="W1025" i="4"/>
  <c r="A1025" i="4"/>
  <c r="W1024" i="4"/>
  <c r="A1024" i="4"/>
  <c r="W1023" i="4"/>
  <c r="A1023" i="4"/>
  <c r="W1022" i="4"/>
  <c r="A1022" i="4"/>
  <c r="W1021" i="4"/>
  <c r="A1021" i="4"/>
  <c r="W1020" i="4"/>
  <c r="A1020" i="4"/>
  <c r="W1019" i="4"/>
  <c r="A1019" i="4"/>
  <c r="W1018" i="4"/>
  <c r="A1018" i="4"/>
  <c r="W1017" i="4"/>
  <c r="A1017" i="4"/>
  <c r="W1016" i="4"/>
  <c r="A1016" i="4"/>
  <c r="W1015" i="4"/>
  <c r="A1015" i="4"/>
  <c r="W1014" i="4"/>
  <c r="A1014" i="4"/>
  <c r="W1013" i="4"/>
  <c r="A1013" i="4"/>
  <c r="W1012" i="4"/>
  <c r="A1012" i="4"/>
  <c r="W1011" i="4"/>
  <c r="A1011" i="4"/>
  <c r="W1010" i="4"/>
  <c r="A1010" i="4"/>
  <c r="W1009" i="4"/>
  <c r="A1009" i="4"/>
  <c r="W1008" i="4"/>
  <c r="A1008" i="4"/>
  <c r="W1007" i="4"/>
  <c r="A1007" i="4"/>
  <c r="W1006" i="4"/>
  <c r="A1006" i="4"/>
  <c r="W1005" i="4"/>
  <c r="A1005" i="4"/>
  <c r="W1004" i="4"/>
  <c r="A1004" i="4"/>
  <c r="W1003" i="4"/>
  <c r="A1003" i="4"/>
  <c r="W1002" i="4"/>
  <c r="A1002" i="4"/>
  <c r="W1001" i="4"/>
  <c r="A1001" i="4"/>
  <c r="W1000" i="4"/>
  <c r="A1000" i="4"/>
  <c r="W999" i="4"/>
  <c r="A999" i="4"/>
  <c r="W998" i="4"/>
  <c r="A998" i="4"/>
  <c r="W997" i="4"/>
  <c r="A997" i="4"/>
  <c r="W996" i="4"/>
  <c r="A996" i="4"/>
  <c r="W995" i="4"/>
  <c r="A995" i="4"/>
  <c r="W994" i="4"/>
  <c r="A994" i="4"/>
  <c r="W993" i="4"/>
  <c r="A993" i="4"/>
  <c r="W992" i="4"/>
  <c r="A992" i="4"/>
  <c r="W991" i="4"/>
  <c r="A991" i="4"/>
  <c r="W990" i="4"/>
  <c r="A990" i="4"/>
  <c r="W989" i="4"/>
  <c r="A989" i="4"/>
  <c r="W988" i="4"/>
  <c r="A988" i="4"/>
  <c r="W987" i="4"/>
  <c r="A987" i="4"/>
  <c r="W986" i="4"/>
  <c r="A986" i="4"/>
  <c r="W985" i="4"/>
  <c r="A985" i="4"/>
  <c r="W984" i="4"/>
  <c r="A984" i="4"/>
  <c r="W983" i="4"/>
  <c r="A983" i="4"/>
  <c r="W982" i="4"/>
  <c r="A982" i="4"/>
  <c r="W981" i="4"/>
  <c r="A981" i="4"/>
  <c r="W980" i="4"/>
  <c r="A980" i="4"/>
  <c r="W979" i="4"/>
  <c r="A979" i="4"/>
  <c r="W978" i="4"/>
  <c r="A978" i="4"/>
  <c r="W977" i="4"/>
  <c r="A977" i="4"/>
  <c r="W976" i="4"/>
  <c r="A976" i="4"/>
  <c r="W975" i="4"/>
  <c r="A975" i="4"/>
  <c r="W974" i="4"/>
  <c r="A974" i="4"/>
  <c r="W973" i="4"/>
  <c r="A973" i="4"/>
  <c r="W972" i="4"/>
  <c r="A972" i="4"/>
  <c r="W971" i="4"/>
  <c r="A971" i="4"/>
  <c r="W970" i="4"/>
  <c r="A970" i="4"/>
  <c r="W969" i="4"/>
  <c r="A969" i="4"/>
  <c r="W968" i="4"/>
  <c r="A968" i="4"/>
  <c r="W967" i="4"/>
  <c r="A967" i="4"/>
  <c r="W966" i="4"/>
  <c r="A966" i="4"/>
  <c r="W965" i="4"/>
  <c r="A965" i="4"/>
  <c r="W964" i="4"/>
  <c r="A964" i="4"/>
  <c r="W963" i="4"/>
  <c r="A963" i="4"/>
  <c r="W962" i="4"/>
  <c r="A962" i="4"/>
  <c r="W961" i="4"/>
  <c r="A961" i="4"/>
  <c r="W960" i="4"/>
  <c r="A960" i="4"/>
  <c r="W959" i="4"/>
  <c r="A959" i="4"/>
  <c r="W958" i="4"/>
  <c r="A958" i="4"/>
  <c r="W957" i="4"/>
  <c r="A957" i="4"/>
  <c r="W956" i="4"/>
  <c r="A956" i="4"/>
  <c r="W955" i="4"/>
  <c r="A955" i="4"/>
  <c r="W954" i="4"/>
  <c r="A954" i="4"/>
  <c r="W953" i="4"/>
  <c r="A953" i="4"/>
  <c r="W952" i="4"/>
  <c r="A952" i="4"/>
  <c r="W951" i="4"/>
  <c r="A951" i="4"/>
  <c r="W950" i="4"/>
  <c r="A950" i="4"/>
  <c r="W949" i="4"/>
  <c r="A949" i="4"/>
  <c r="W948" i="4"/>
  <c r="A948" i="4"/>
  <c r="W947" i="4"/>
  <c r="A947" i="4"/>
  <c r="W946" i="4"/>
  <c r="A946" i="4"/>
  <c r="W945" i="4"/>
  <c r="A945" i="4"/>
  <c r="W944" i="4"/>
  <c r="A944" i="4"/>
  <c r="W943" i="4"/>
  <c r="A943" i="4"/>
  <c r="W942" i="4"/>
  <c r="A942" i="4"/>
  <c r="W941" i="4"/>
  <c r="A941" i="4"/>
  <c r="W940" i="4"/>
  <c r="A940" i="4"/>
  <c r="W939" i="4"/>
  <c r="A939" i="4"/>
  <c r="W938" i="4"/>
  <c r="A938" i="4"/>
  <c r="W937" i="4"/>
  <c r="A937" i="4"/>
  <c r="W936" i="4"/>
  <c r="A936" i="4"/>
  <c r="W935" i="4"/>
  <c r="A935" i="4"/>
  <c r="W934" i="4"/>
  <c r="A934" i="4"/>
  <c r="W933" i="4"/>
  <c r="A933" i="4"/>
  <c r="W932" i="4"/>
  <c r="A932" i="4"/>
  <c r="W931" i="4"/>
  <c r="A931" i="4"/>
  <c r="W930" i="4"/>
  <c r="A930" i="4"/>
  <c r="W929" i="4"/>
  <c r="A929" i="4"/>
  <c r="W928" i="4"/>
  <c r="A928" i="4"/>
  <c r="W927" i="4"/>
  <c r="A927" i="4"/>
  <c r="W926" i="4"/>
  <c r="A926" i="4"/>
  <c r="W925" i="4"/>
  <c r="A925" i="4"/>
  <c r="W924" i="4"/>
  <c r="A924" i="4"/>
  <c r="W923" i="4"/>
  <c r="A923" i="4"/>
  <c r="W922" i="4"/>
  <c r="A922" i="4"/>
  <c r="W921" i="4"/>
  <c r="A921" i="4"/>
  <c r="W920" i="4"/>
  <c r="A920" i="4"/>
  <c r="W919" i="4"/>
  <c r="A919" i="4"/>
  <c r="W918" i="4"/>
  <c r="A918" i="4"/>
  <c r="W917" i="4"/>
  <c r="A917" i="4"/>
  <c r="W916" i="4"/>
  <c r="A916" i="4"/>
  <c r="W915" i="4"/>
  <c r="A915" i="4"/>
  <c r="W914" i="4"/>
  <c r="A914" i="4"/>
  <c r="W913" i="4"/>
  <c r="A913" i="4"/>
  <c r="W912" i="4"/>
  <c r="A912" i="4"/>
  <c r="W911" i="4"/>
  <c r="A911" i="4"/>
  <c r="W910" i="4"/>
  <c r="A910" i="4"/>
  <c r="W909" i="4"/>
  <c r="A909" i="4"/>
  <c r="W908" i="4"/>
  <c r="A908" i="4"/>
  <c r="W907" i="4"/>
  <c r="A907" i="4"/>
  <c r="W906" i="4"/>
  <c r="A906" i="4"/>
  <c r="W905" i="4"/>
  <c r="A905" i="4"/>
  <c r="W904" i="4"/>
  <c r="A904" i="4"/>
  <c r="W903" i="4"/>
  <c r="A903" i="4"/>
  <c r="W902" i="4"/>
  <c r="A902" i="4"/>
  <c r="W901" i="4"/>
  <c r="A901" i="4"/>
  <c r="W900" i="4"/>
  <c r="A900" i="4"/>
  <c r="W899" i="4"/>
  <c r="A899" i="4"/>
  <c r="W898" i="4"/>
  <c r="A898" i="4"/>
  <c r="W897" i="4"/>
  <c r="A897" i="4"/>
  <c r="W896" i="4"/>
  <c r="A896" i="4"/>
  <c r="W895" i="4"/>
  <c r="A895" i="4"/>
  <c r="W894" i="4"/>
  <c r="A894" i="4"/>
  <c r="W893" i="4"/>
  <c r="A893" i="4"/>
  <c r="W892" i="4"/>
  <c r="A892" i="4"/>
  <c r="W891" i="4"/>
  <c r="A891" i="4"/>
  <c r="W890" i="4"/>
  <c r="A890" i="4"/>
  <c r="W889" i="4"/>
  <c r="A889" i="4"/>
  <c r="W888" i="4"/>
  <c r="A888" i="4"/>
  <c r="W887" i="4"/>
  <c r="A887" i="4"/>
  <c r="W886" i="4"/>
  <c r="A886" i="4"/>
  <c r="W885" i="4"/>
  <c r="A885" i="4"/>
  <c r="W884" i="4"/>
  <c r="A884" i="4"/>
  <c r="W883" i="4"/>
  <c r="A883" i="4"/>
  <c r="W882" i="4"/>
  <c r="A882" i="4"/>
  <c r="W881" i="4"/>
  <c r="A881" i="4"/>
  <c r="W880" i="4"/>
  <c r="A880" i="4"/>
  <c r="W879" i="4"/>
  <c r="A879" i="4"/>
  <c r="W878" i="4"/>
  <c r="A878" i="4"/>
  <c r="W877" i="4"/>
  <c r="A877" i="4"/>
  <c r="W876" i="4"/>
  <c r="A876" i="4"/>
  <c r="W875" i="4"/>
  <c r="A875" i="4"/>
  <c r="W874" i="4"/>
  <c r="A874" i="4"/>
  <c r="W873" i="4"/>
  <c r="A873" i="4"/>
  <c r="W872" i="4"/>
  <c r="A872" i="4"/>
  <c r="W871" i="4"/>
  <c r="A871" i="4"/>
  <c r="W870" i="4"/>
  <c r="A870" i="4"/>
  <c r="W869" i="4"/>
  <c r="A869" i="4"/>
  <c r="W868" i="4"/>
  <c r="A868" i="4"/>
  <c r="W867" i="4"/>
  <c r="A867" i="4"/>
  <c r="W866" i="4"/>
  <c r="A866" i="4"/>
  <c r="W865" i="4"/>
  <c r="A865" i="4"/>
  <c r="W864" i="4"/>
  <c r="A864" i="4"/>
  <c r="W863" i="4"/>
  <c r="A863" i="4"/>
  <c r="W862" i="4"/>
  <c r="A862" i="4"/>
  <c r="W861" i="4"/>
  <c r="A861" i="4"/>
  <c r="W860" i="4"/>
  <c r="A860" i="4"/>
  <c r="W859" i="4"/>
  <c r="A859" i="4"/>
  <c r="W858" i="4"/>
  <c r="A858" i="4"/>
  <c r="W857" i="4"/>
  <c r="A857" i="4"/>
  <c r="W856" i="4"/>
  <c r="A856" i="4"/>
  <c r="W855" i="4"/>
  <c r="A855" i="4"/>
  <c r="W854" i="4"/>
  <c r="A854" i="4"/>
  <c r="W853" i="4"/>
  <c r="A853" i="4"/>
  <c r="W852" i="4"/>
  <c r="A852" i="4"/>
  <c r="W851" i="4"/>
  <c r="A851" i="4"/>
  <c r="W850" i="4"/>
  <c r="A850" i="4"/>
  <c r="W849" i="4"/>
  <c r="A849" i="4"/>
  <c r="W848" i="4"/>
  <c r="A848" i="4"/>
  <c r="W847" i="4"/>
  <c r="A847" i="4"/>
  <c r="W846" i="4"/>
  <c r="A846" i="4"/>
  <c r="W845" i="4"/>
  <c r="A845" i="4"/>
  <c r="W844" i="4"/>
  <c r="A844" i="4"/>
  <c r="W843" i="4"/>
  <c r="A843" i="4"/>
  <c r="W842" i="4"/>
  <c r="A842" i="4"/>
  <c r="W841" i="4"/>
  <c r="A841" i="4"/>
  <c r="W840" i="4"/>
  <c r="A840" i="4"/>
  <c r="W839" i="4"/>
  <c r="A839" i="4"/>
  <c r="W838" i="4"/>
  <c r="A838" i="4"/>
  <c r="W837" i="4"/>
  <c r="A837" i="4"/>
  <c r="W836" i="4"/>
  <c r="A836" i="4"/>
  <c r="W835" i="4"/>
  <c r="A835" i="4"/>
  <c r="W834" i="4"/>
  <c r="A834" i="4"/>
  <c r="W833" i="4"/>
  <c r="A833" i="4"/>
  <c r="W832" i="4"/>
  <c r="A832" i="4"/>
  <c r="W831" i="4"/>
  <c r="A831" i="4"/>
  <c r="W830" i="4"/>
  <c r="A830" i="4"/>
  <c r="W829" i="4"/>
  <c r="A829" i="4"/>
  <c r="W828" i="4"/>
  <c r="A828" i="4"/>
  <c r="W827" i="4"/>
  <c r="A827" i="4"/>
  <c r="W826" i="4"/>
  <c r="A826" i="4"/>
  <c r="W825" i="4"/>
  <c r="A825" i="4"/>
  <c r="W824" i="4"/>
  <c r="A824" i="4"/>
  <c r="W823" i="4"/>
  <c r="A823" i="4"/>
  <c r="W822" i="4"/>
  <c r="A822" i="4"/>
  <c r="W821" i="4"/>
  <c r="A821" i="4"/>
  <c r="W820" i="4"/>
  <c r="A820" i="4"/>
  <c r="W819" i="4"/>
  <c r="A819" i="4"/>
  <c r="W818" i="4"/>
  <c r="A818" i="4"/>
  <c r="W817" i="4"/>
  <c r="A817" i="4"/>
  <c r="W816" i="4"/>
  <c r="A816" i="4"/>
  <c r="W815" i="4"/>
  <c r="A815" i="4"/>
  <c r="W814" i="4"/>
  <c r="A814" i="4"/>
  <c r="W813" i="4"/>
  <c r="A813" i="4"/>
  <c r="W812" i="4"/>
  <c r="A812" i="4"/>
  <c r="W811" i="4"/>
  <c r="A811" i="4"/>
  <c r="W810" i="4"/>
  <c r="A810" i="4"/>
  <c r="W809" i="4"/>
  <c r="A809" i="4"/>
  <c r="W808" i="4"/>
  <c r="A808" i="4"/>
  <c r="W807" i="4"/>
  <c r="A807" i="4"/>
  <c r="W806" i="4"/>
  <c r="A806" i="4"/>
  <c r="W805" i="4"/>
  <c r="A805" i="4"/>
  <c r="W804" i="4"/>
  <c r="A804" i="4"/>
  <c r="W803" i="4"/>
  <c r="A803" i="4"/>
  <c r="W802" i="4"/>
  <c r="A802" i="4"/>
  <c r="W801" i="4"/>
  <c r="A801" i="4"/>
  <c r="W800" i="4"/>
  <c r="A800" i="4"/>
  <c r="W799" i="4"/>
  <c r="A799" i="4"/>
  <c r="W798" i="4"/>
  <c r="A798" i="4"/>
  <c r="W797" i="4"/>
  <c r="A797" i="4"/>
  <c r="W796" i="4"/>
  <c r="A796" i="4"/>
  <c r="W795" i="4"/>
  <c r="A795" i="4"/>
  <c r="W794" i="4"/>
  <c r="A794" i="4"/>
  <c r="W793" i="4"/>
  <c r="A793" i="4"/>
  <c r="W792" i="4"/>
  <c r="A792" i="4"/>
  <c r="W791" i="4"/>
  <c r="A791" i="4"/>
  <c r="W790" i="4"/>
  <c r="A790" i="4"/>
  <c r="W789" i="4"/>
  <c r="A789" i="4"/>
  <c r="W788" i="4"/>
  <c r="A788" i="4"/>
  <c r="W787" i="4"/>
  <c r="A787" i="4"/>
  <c r="W786" i="4"/>
  <c r="A786" i="4"/>
  <c r="W785" i="4"/>
  <c r="A785" i="4"/>
  <c r="W784" i="4"/>
  <c r="A784" i="4"/>
  <c r="W783" i="4"/>
  <c r="A783" i="4"/>
  <c r="W782" i="4"/>
  <c r="A782" i="4"/>
  <c r="W781" i="4"/>
  <c r="A781" i="4"/>
  <c r="W780" i="4"/>
  <c r="A780" i="4"/>
  <c r="W779" i="4"/>
  <c r="A779" i="4"/>
  <c r="W778" i="4"/>
  <c r="A778" i="4"/>
  <c r="W777" i="4"/>
  <c r="A777" i="4"/>
  <c r="W776" i="4"/>
  <c r="A776" i="4"/>
  <c r="W775" i="4"/>
  <c r="A775" i="4"/>
  <c r="W774" i="4"/>
  <c r="A774" i="4"/>
  <c r="W773" i="4"/>
  <c r="A773" i="4"/>
  <c r="W772" i="4"/>
  <c r="A772" i="4"/>
  <c r="W771" i="4"/>
  <c r="A771" i="4"/>
  <c r="W770" i="4"/>
  <c r="A770" i="4"/>
  <c r="W769" i="4"/>
  <c r="A769" i="4"/>
  <c r="W768" i="4"/>
  <c r="A768" i="4"/>
  <c r="W767" i="4"/>
  <c r="A767" i="4"/>
  <c r="W766" i="4"/>
  <c r="A766" i="4"/>
  <c r="W765" i="4"/>
  <c r="A765" i="4"/>
  <c r="W764" i="4"/>
  <c r="A764" i="4"/>
  <c r="W763" i="4"/>
  <c r="A763" i="4"/>
  <c r="W762" i="4"/>
  <c r="A762" i="4"/>
  <c r="W761" i="4"/>
  <c r="A761" i="4"/>
  <c r="W760" i="4"/>
  <c r="A760" i="4"/>
  <c r="W759" i="4"/>
  <c r="A759" i="4"/>
  <c r="W758" i="4"/>
  <c r="A758" i="4"/>
  <c r="W757" i="4"/>
  <c r="A757" i="4"/>
  <c r="W756" i="4"/>
  <c r="A756" i="4"/>
  <c r="W755" i="4"/>
  <c r="A755" i="4"/>
  <c r="W754" i="4"/>
  <c r="A754" i="4"/>
  <c r="W753" i="4"/>
  <c r="A753" i="4"/>
  <c r="W752" i="4"/>
  <c r="A752" i="4"/>
  <c r="W751" i="4"/>
  <c r="A751" i="4"/>
  <c r="W750" i="4"/>
  <c r="A750" i="4"/>
  <c r="W749" i="4"/>
  <c r="A749" i="4"/>
  <c r="W748" i="4"/>
  <c r="A748" i="4"/>
  <c r="W747" i="4"/>
  <c r="A747" i="4"/>
  <c r="W746" i="4"/>
  <c r="A746" i="4"/>
  <c r="W745" i="4"/>
  <c r="A745" i="4"/>
  <c r="W744" i="4"/>
  <c r="A744" i="4"/>
  <c r="W743" i="4"/>
  <c r="A743" i="4"/>
  <c r="W742" i="4"/>
  <c r="A742" i="4"/>
  <c r="W741" i="4"/>
  <c r="A741" i="4"/>
  <c r="W740" i="4"/>
  <c r="A740" i="4"/>
  <c r="W739" i="4"/>
  <c r="A739" i="4"/>
  <c r="W738" i="4"/>
  <c r="A738" i="4"/>
  <c r="W737" i="4"/>
  <c r="A737" i="4"/>
  <c r="W736" i="4"/>
  <c r="A736" i="4"/>
  <c r="W735" i="4"/>
  <c r="A735" i="4"/>
  <c r="W734" i="4"/>
  <c r="A734" i="4"/>
  <c r="W733" i="4"/>
  <c r="A733" i="4"/>
  <c r="W732" i="4"/>
  <c r="A732" i="4"/>
  <c r="W731" i="4"/>
  <c r="A731" i="4"/>
  <c r="W730" i="4"/>
  <c r="A730" i="4"/>
  <c r="W729" i="4"/>
  <c r="A729" i="4"/>
  <c r="W728" i="4"/>
  <c r="A728" i="4"/>
  <c r="W727" i="4"/>
  <c r="A727" i="4"/>
  <c r="W726" i="4"/>
  <c r="A726" i="4"/>
  <c r="W725" i="4"/>
  <c r="A725" i="4"/>
  <c r="W724" i="4"/>
  <c r="A724" i="4"/>
  <c r="W723" i="4"/>
  <c r="A723" i="4"/>
  <c r="W722" i="4"/>
  <c r="A722" i="4"/>
  <c r="W721" i="4"/>
  <c r="A721" i="4"/>
  <c r="W720" i="4"/>
  <c r="A720" i="4"/>
  <c r="W719" i="4"/>
  <c r="A719" i="4"/>
  <c r="W718" i="4"/>
  <c r="A718" i="4"/>
  <c r="W717" i="4"/>
  <c r="A717" i="4"/>
  <c r="W716" i="4"/>
  <c r="A716" i="4"/>
  <c r="W715" i="4"/>
  <c r="A715" i="4"/>
  <c r="W714" i="4"/>
  <c r="A714" i="4"/>
  <c r="W713" i="4"/>
  <c r="A713" i="4"/>
  <c r="W712" i="4"/>
  <c r="A712" i="4"/>
  <c r="W711" i="4"/>
  <c r="A711" i="4"/>
  <c r="W710" i="4"/>
  <c r="A710" i="4"/>
  <c r="W709" i="4"/>
  <c r="A709" i="4"/>
  <c r="W708" i="4"/>
  <c r="A708" i="4"/>
  <c r="W707" i="4"/>
  <c r="A707" i="4"/>
  <c r="W706" i="4"/>
  <c r="A706" i="4"/>
  <c r="W705" i="4"/>
  <c r="A705" i="4"/>
  <c r="W704" i="4"/>
  <c r="A704" i="4"/>
  <c r="W703" i="4"/>
  <c r="A703" i="4"/>
  <c r="W702" i="4"/>
  <c r="A702" i="4"/>
  <c r="W701" i="4"/>
  <c r="A701" i="4"/>
  <c r="W700" i="4"/>
  <c r="A700" i="4"/>
  <c r="W699" i="4"/>
  <c r="A699" i="4"/>
  <c r="W698" i="4"/>
  <c r="A698" i="4"/>
  <c r="W697" i="4"/>
  <c r="A697" i="4"/>
  <c r="W696" i="4"/>
  <c r="A696" i="4"/>
  <c r="W695" i="4"/>
  <c r="A695" i="4"/>
  <c r="W694" i="4"/>
  <c r="A694" i="4"/>
  <c r="W693" i="4"/>
  <c r="A693" i="4"/>
  <c r="W692" i="4"/>
  <c r="A692" i="4"/>
  <c r="W691" i="4"/>
  <c r="A691" i="4"/>
  <c r="W690" i="4"/>
  <c r="A690" i="4"/>
  <c r="W689" i="4"/>
  <c r="A689" i="4"/>
  <c r="W688" i="4"/>
  <c r="A688" i="4"/>
  <c r="W687" i="4"/>
  <c r="A687" i="4"/>
  <c r="W686" i="4"/>
  <c r="A686" i="4"/>
  <c r="W685" i="4"/>
  <c r="A685" i="4"/>
  <c r="W684" i="4"/>
  <c r="A684" i="4"/>
  <c r="W683" i="4"/>
  <c r="A683" i="4"/>
  <c r="W682" i="4"/>
  <c r="A682" i="4"/>
  <c r="W681" i="4"/>
  <c r="A681" i="4"/>
  <c r="W680" i="4"/>
  <c r="A680" i="4"/>
  <c r="W679" i="4"/>
  <c r="A679" i="4"/>
  <c r="W678" i="4"/>
  <c r="A678" i="4"/>
  <c r="W677" i="4"/>
  <c r="A677" i="4"/>
  <c r="W676" i="4"/>
  <c r="A676" i="4"/>
  <c r="W675" i="4"/>
  <c r="A675" i="4"/>
  <c r="W674" i="4"/>
  <c r="A674" i="4"/>
  <c r="W673" i="4"/>
  <c r="A673" i="4"/>
  <c r="W672" i="4"/>
  <c r="A672" i="4"/>
  <c r="W671" i="4"/>
  <c r="A671" i="4"/>
  <c r="W670" i="4"/>
  <c r="A670" i="4"/>
  <c r="W669" i="4"/>
  <c r="A669" i="4"/>
  <c r="W668" i="4"/>
  <c r="A668" i="4"/>
  <c r="W667" i="4"/>
  <c r="A667" i="4"/>
  <c r="W666" i="4"/>
  <c r="A666" i="4"/>
  <c r="W665" i="4"/>
  <c r="A665" i="4"/>
  <c r="W664" i="4"/>
  <c r="A664" i="4"/>
  <c r="W663" i="4"/>
  <c r="A663" i="4"/>
  <c r="W662" i="4"/>
  <c r="A662" i="4"/>
  <c r="W661" i="4"/>
  <c r="A661" i="4"/>
  <c r="W660" i="4"/>
  <c r="A660" i="4"/>
  <c r="W659" i="4"/>
  <c r="A659" i="4"/>
  <c r="W658" i="4"/>
  <c r="A658" i="4"/>
  <c r="W657" i="4"/>
  <c r="A657" i="4"/>
  <c r="W656" i="4"/>
  <c r="A656" i="4"/>
  <c r="W655" i="4"/>
  <c r="A655" i="4"/>
  <c r="W654" i="4"/>
  <c r="A654" i="4"/>
  <c r="W653" i="4"/>
  <c r="A653" i="4"/>
  <c r="W652" i="4"/>
  <c r="A652" i="4"/>
  <c r="W651" i="4"/>
  <c r="A651" i="4"/>
  <c r="W650" i="4"/>
  <c r="A650" i="4"/>
  <c r="W649" i="4"/>
  <c r="A649" i="4"/>
  <c r="W648" i="4"/>
  <c r="A648" i="4"/>
  <c r="W647" i="4"/>
  <c r="A647" i="4"/>
  <c r="W646" i="4"/>
  <c r="A646" i="4"/>
  <c r="W645" i="4"/>
  <c r="A645" i="4"/>
  <c r="W644" i="4"/>
  <c r="A644" i="4"/>
  <c r="W643" i="4"/>
  <c r="A643" i="4"/>
  <c r="W642" i="4"/>
  <c r="A642" i="4"/>
  <c r="W641" i="4"/>
  <c r="A641" i="4"/>
  <c r="W640" i="4"/>
  <c r="A640" i="4"/>
  <c r="W639" i="4"/>
  <c r="A639" i="4"/>
  <c r="W638" i="4"/>
  <c r="A638" i="4"/>
  <c r="W637" i="4"/>
  <c r="A637" i="4"/>
  <c r="W636" i="4"/>
  <c r="A636" i="4"/>
  <c r="W635" i="4"/>
  <c r="A635" i="4"/>
  <c r="W634" i="4"/>
  <c r="A634" i="4"/>
  <c r="W633" i="4"/>
  <c r="A633" i="4"/>
  <c r="W632" i="4"/>
  <c r="A632" i="4"/>
  <c r="W631" i="4"/>
  <c r="A631" i="4"/>
  <c r="W630" i="4"/>
  <c r="A630" i="4"/>
  <c r="W629" i="4"/>
  <c r="A629" i="4"/>
  <c r="W628" i="4"/>
  <c r="A628" i="4"/>
  <c r="W627" i="4"/>
  <c r="A627" i="4"/>
  <c r="W626" i="4"/>
  <c r="A626" i="4"/>
  <c r="W625" i="4"/>
  <c r="A625" i="4"/>
  <c r="W624" i="4"/>
  <c r="A624" i="4"/>
  <c r="W623" i="4"/>
  <c r="A623" i="4"/>
  <c r="W622" i="4"/>
  <c r="A622" i="4"/>
  <c r="W621" i="4"/>
  <c r="A621" i="4"/>
  <c r="W620" i="4"/>
  <c r="A620" i="4"/>
  <c r="W619" i="4"/>
  <c r="A619" i="4"/>
  <c r="W618" i="4"/>
  <c r="A618" i="4"/>
  <c r="W617" i="4"/>
  <c r="A617" i="4"/>
  <c r="W616" i="4"/>
  <c r="A616" i="4"/>
  <c r="W615" i="4"/>
  <c r="A615" i="4"/>
  <c r="W614" i="4"/>
  <c r="A614" i="4"/>
  <c r="W613" i="4"/>
  <c r="A613" i="4"/>
  <c r="W612" i="4"/>
  <c r="A612" i="4"/>
  <c r="W611" i="4"/>
  <c r="A611" i="4"/>
  <c r="W610" i="4"/>
  <c r="A610" i="4"/>
  <c r="W609" i="4"/>
  <c r="A609" i="4"/>
  <c r="W608" i="4"/>
  <c r="A608" i="4"/>
  <c r="W607" i="4"/>
  <c r="A607" i="4"/>
  <c r="W606" i="4"/>
  <c r="A606" i="4"/>
  <c r="W605" i="4"/>
  <c r="A605" i="4"/>
  <c r="W604" i="4"/>
  <c r="A604" i="4"/>
  <c r="W603" i="4"/>
  <c r="A603" i="4"/>
  <c r="W602" i="4"/>
  <c r="A602" i="4"/>
  <c r="W601" i="4"/>
  <c r="A601" i="4"/>
  <c r="W600" i="4"/>
  <c r="A600" i="4"/>
  <c r="W599" i="4"/>
  <c r="A599" i="4"/>
  <c r="W598" i="4"/>
  <c r="A598" i="4"/>
  <c r="W597" i="4"/>
  <c r="A597" i="4"/>
  <c r="W596" i="4"/>
  <c r="A596" i="4"/>
  <c r="W595" i="4"/>
  <c r="A595" i="4"/>
  <c r="W594" i="4"/>
  <c r="A594" i="4"/>
  <c r="W593" i="4"/>
  <c r="A593" i="4"/>
  <c r="W592" i="4"/>
  <c r="A592" i="4"/>
  <c r="W591" i="4"/>
  <c r="A591" i="4"/>
  <c r="W590" i="4"/>
  <c r="A590" i="4"/>
  <c r="W589" i="4"/>
  <c r="A589" i="4"/>
  <c r="W588" i="4"/>
  <c r="A588" i="4"/>
  <c r="W587" i="4"/>
  <c r="A587" i="4"/>
  <c r="W586" i="4"/>
  <c r="A586" i="4"/>
  <c r="W585" i="4"/>
  <c r="A585" i="4"/>
  <c r="W584" i="4"/>
  <c r="A584" i="4"/>
  <c r="W583" i="4"/>
  <c r="A583" i="4"/>
  <c r="W582" i="4"/>
  <c r="A582" i="4"/>
  <c r="W581" i="4"/>
  <c r="A581" i="4"/>
  <c r="W580" i="4"/>
  <c r="A580" i="4"/>
  <c r="W579" i="4"/>
  <c r="A579" i="4"/>
  <c r="W578" i="4"/>
  <c r="A578" i="4"/>
  <c r="W577" i="4"/>
  <c r="A577" i="4"/>
  <c r="W576" i="4"/>
  <c r="A576" i="4"/>
  <c r="W575" i="4"/>
  <c r="A575" i="4"/>
  <c r="W574" i="4"/>
  <c r="A574" i="4"/>
  <c r="W573" i="4"/>
  <c r="A573" i="4"/>
  <c r="W572" i="4"/>
  <c r="A572" i="4"/>
  <c r="W571" i="4"/>
  <c r="A571" i="4"/>
  <c r="W570" i="4"/>
  <c r="A570" i="4"/>
  <c r="W569" i="4"/>
  <c r="A569" i="4"/>
  <c r="W568" i="4"/>
  <c r="A568" i="4"/>
  <c r="W567" i="4"/>
  <c r="A567" i="4"/>
  <c r="W566" i="4"/>
  <c r="A566" i="4"/>
  <c r="W565" i="4"/>
  <c r="A565" i="4"/>
  <c r="W564" i="4"/>
  <c r="A564" i="4"/>
  <c r="W563" i="4"/>
  <c r="A563" i="4"/>
  <c r="W562" i="4"/>
  <c r="A562" i="4"/>
  <c r="W561" i="4"/>
  <c r="A561" i="4"/>
  <c r="W560" i="4"/>
  <c r="A560" i="4"/>
  <c r="W559" i="4"/>
  <c r="A559" i="4"/>
  <c r="W558" i="4"/>
  <c r="A558" i="4"/>
  <c r="W557" i="4"/>
  <c r="A557" i="4"/>
  <c r="W556" i="4"/>
  <c r="A556" i="4"/>
  <c r="W555" i="4"/>
  <c r="A555" i="4"/>
  <c r="W554" i="4"/>
  <c r="A554" i="4"/>
  <c r="W553" i="4"/>
  <c r="A553" i="4"/>
  <c r="W552" i="4"/>
  <c r="A552" i="4"/>
  <c r="W551" i="4"/>
  <c r="A551" i="4"/>
  <c r="W550" i="4"/>
  <c r="A550" i="4"/>
  <c r="W549" i="4"/>
  <c r="A549" i="4"/>
  <c r="W548" i="4"/>
  <c r="A548" i="4"/>
  <c r="W547" i="4"/>
  <c r="A547" i="4"/>
  <c r="W546" i="4"/>
  <c r="A546" i="4"/>
  <c r="W545" i="4"/>
  <c r="A545" i="4"/>
  <c r="W544" i="4"/>
  <c r="A544" i="4"/>
  <c r="W543" i="4"/>
  <c r="A543" i="4"/>
  <c r="W542" i="4"/>
  <c r="A542" i="4"/>
  <c r="W541" i="4"/>
  <c r="A541" i="4"/>
  <c r="W540" i="4"/>
  <c r="A540" i="4"/>
  <c r="W539" i="4"/>
  <c r="A539" i="4"/>
  <c r="W538" i="4"/>
  <c r="A538" i="4"/>
  <c r="W537" i="4"/>
  <c r="A537" i="4"/>
  <c r="W536" i="4"/>
  <c r="A536" i="4"/>
  <c r="W535" i="4"/>
  <c r="A535" i="4"/>
  <c r="W534" i="4"/>
  <c r="A534" i="4"/>
  <c r="W533" i="4"/>
  <c r="A533" i="4"/>
  <c r="W532" i="4"/>
  <c r="A532" i="4"/>
  <c r="W531" i="4"/>
  <c r="A531" i="4"/>
  <c r="W530" i="4"/>
  <c r="A530" i="4"/>
  <c r="W529" i="4"/>
  <c r="A529" i="4"/>
  <c r="W528" i="4"/>
  <c r="A528" i="4"/>
  <c r="W527" i="4"/>
  <c r="A527" i="4"/>
  <c r="W526" i="4"/>
  <c r="A526" i="4"/>
  <c r="W525" i="4"/>
  <c r="A525" i="4"/>
  <c r="W524" i="4"/>
  <c r="A524" i="4"/>
  <c r="W523" i="4"/>
  <c r="A523" i="4"/>
  <c r="W522" i="4"/>
  <c r="A522" i="4"/>
  <c r="W521" i="4"/>
  <c r="A521" i="4"/>
  <c r="W520" i="4"/>
  <c r="A520" i="4"/>
  <c r="W519" i="4"/>
  <c r="A519" i="4"/>
  <c r="W518" i="4"/>
  <c r="A518" i="4"/>
  <c r="W517" i="4"/>
  <c r="A517" i="4"/>
  <c r="W516" i="4"/>
  <c r="A516" i="4"/>
  <c r="W515" i="4"/>
  <c r="A515" i="4"/>
  <c r="W514" i="4"/>
  <c r="A514" i="4"/>
  <c r="W513" i="4"/>
  <c r="A513" i="4"/>
  <c r="W512" i="4"/>
  <c r="A512" i="4"/>
  <c r="W511" i="4"/>
  <c r="A511" i="4"/>
  <c r="W510" i="4"/>
  <c r="A510" i="4"/>
  <c r="W509" i="4"/>
  <c r="A509" i="4"/>
  <c r="W508" i="4"/>
  <c r="A508" i="4"/>
  <c r="W507" i="4"/>
  <c r="A507" i="4"/>
  <c r="W506" i="4"/>
  <c r="A506" i="4"/>
  <c r="W505" i="4"/>
  <c r="A505" i="4"/>
  <c r="W504" i="4"/>
  <c r="A504" i="4"/>
  <c r="W503" i="4"/>
  <c r="A503" i="4"/>
  <c r="W502" i="4"/>
  <c r="A502" i="4"/>
  <c r="W501" i="4"/>
  <c r="A501" i="4"/>
  <c r="W500" i="4"/>
  <c r="A500" i="4"/>
  <c r="W499" i="4"/>
  <c r="A499" i="4"/>
  <c r="W498" i="4"/>
  <c r="A498" i="4"/>
  <c r="W497" i="4"/>
  <c r="A497" i="4"/>
  <c r="W496" i="4"/>
  <c r="A496" i="4"/>
  <c r="W495" i="4"/>
  <c r="A495" i="4"/>
  <c r="W494" i="4"/>
  <c r="A494" i="4"/>
  <c r="W493" i="4"/>
  <c r="A493" i="4"/>
  <c r="W492" i="4"/>
  <c r="A492" i="4"/>
  <c r="W491" i="4"/>
  <c r="A491" i="4"/>
  <c r="W490" i="4"/>
  <c r="A490" i="4"/>
  <c r="W489" i="4"/>
  <c r="A489" i="4"/>
  <c r="W488" i="4"/>
  <c r="A488" i="4"/>
  <c r="W487" i="4"/>
  <c r="A487" i="4"/>
  <c r="W486" i="4"/>
  <c r="A486" i="4"/>
  <c r="W485" i="4"/>
  <c r="A485" i="4"/>
  <c r="W484" i="4"/>
  <c r="A484" i="4"/>
  <c r="W483" i="4"/>
  <c r="A483" i="4"/>
  <c r="W482" i="4"/>
  <c r="A482" i="4"/>
  <c r="W481" i="4"/>
  <c r="A481" i="4"/>
  <c r="W480" i="4"/>
  <c r="A480" i="4"/>
  <c r="W479" i="4"/>
  <c r="A479" i="4"/>
  <c r="W478" i="4"/>
  <c r="A478" i="4"/>
  <c r="W477" i="4"/>
  <c r="A477" i="4"/>
  <c r="W476" i="4"/>
  <c r="A476" i="4"/>
  <c r="W475" i="4"/>
  <c r="A475" i="4"/>
  <c r="W474" i="4"/>
  <c r="A474" i="4"/>
  <c r="W473" i="4"/>
  <c r="A473" i="4"/>
  <c r="W472" i="4"/>
  <c r="A472" i="4"/>
  <c r="W471" i="4"/>
  <c r="A471" i="4"/>
  <c r="W470" i="4"/>
  <c r="A470" i="4"/>
  <c r="W469" i="4"/>
  <c r="A469" i="4"/>
  <c r="W468" i="4"/>
  <c r="A468" i="4"/>
  <c r="W467" i="4"/>
  <c r="A467" i="4"/>
  <c r="W466" i="4"/>
  <c r="A466" i="4"/>
  <c r="W465" i="4"/>
  <c r="A465" i="4"/>
  <c r="W464" i="4"/>
  <c r="A464" i="4"/>
  <c r="W463" i="4"/>
  <c r="A463" i="4"/>
  <c r="W462" i="4"/>
  <c r="A462" i="4"/>
  <c r="W461" i="4"/>
  <c r="A461" i="4"/>
  <c r="W460" i="4"/>
  <c r="A460" i="4"/>
  <c r="W459" i="4"/>
  <c r="A459" i="4"/>
  <c r="W458" i="4"/>
  <c r="A458" i="4"/>
  <c r="W457" i="4"/>
  <c r="A457" i="4"/>
  <c r="W456" i="4"/>
  <c r="A456" i="4"/>
  <c r="W455" i="4"/>
  <c r="A455" i="4"/>
  <c r="W454" i="4"/>
  <c r="A454" i="4"/>
  <c r="W453" i="4"/>
  <c r="A453" i="4"/>
  <c r="W452" i="4"/>
  <c r="A452" i="4"/>
  <c r="W451" i="4"/>
  <c r="A451" i="4"/>
  <c r="W450" i="4"/>
  <c r="A450" i="4"/>
  <c r="W449" i="4"/>
  <c r="A449" i="4"/>
  <c r="W448" i="4"/>
  <c r="A448" i="4"/>
  <c r="W447" i="4"/>
  <c r="A447" i="4"/>
  <c r="W446" i="4"/>
  <c r="A446" i="4"/>
  <c r="W445" i="4"/>
  <c r="A445" i="4"/>
  <c r="W444" i="4"/>
  <c r="A444" i="4"/>
  <c r="W443" i="4"/>
  <c r="A443" i="4"/>
  <c r="W442" i="4"/>
  <c r="A442" i="4"/>
  <c r="W441" i="4"/>
  <c r="A441" i="4"/>
  <c r="W440" i="4"/>
  <c r="A440" i="4"/>
  <c r="W439" i="4"/>
  <c r="A439" i="4"/>
  <c r="W438" i="4"/>
  <c r="A438" i="4"/>
  <c r="W437" i="4"/>
  <c r="A437" i="4"/>
  <c r="W436" i="4"/>
  <c r="A436" i="4"/>
  <c r="W435" i="4"/>
  <c r="A435" i="4"/>
  <c r="W434" i="4"/>
  <c r="A434" i="4"/>
  <c r="W433" i="4"/>
  <c r="A433" i="4"/>
  <c r="W432" i="4"/>
  <c r="A432" i="4"/>
  <c r="W431" i="4"/>
  <c r="A431" i="4"/>
  <c r="W430" i="4"/>
  <c r="A430" i="4"/>
  <c r="W429" i="4"/>
  <c r="A429" i="4"/>
  <c r="W428" i="4"/>
  <c r="A428" i="4"/>
  <c r="W427" i="4"/>
  <c r="A427" i="4"/>
  <c r="W426" i="4"/>
  <c r="A426" i="4"/>
  <c r="W425" i="4"/>
  <c r="A425" i="4"/>
  <c r="W424" i="4"/>
  <c r="A424" i="4"/>
  <c r="W423" i="4"/>
  <c r="A423" i="4"/>
  <c r="W422" i="4"/>
  <c r="A422" i="4"/>
  <c r="W421" i="4"/>
  <c r="A421" i="4"/>
  <c r="W420" i="4"/>
  <c r="A420" i="4"/>
  <c r="W419" i="4"/>
  <c r="A419" i="4"/>
  <c r="W418" i="4"/>
  <c r="A418" i="4"/>
  <c r="W417" i="4"/>
  <c r="A417" i="4"/>
  <c r="W416" i="4"/>
  <c r="A416" i="4"/>
  <c r="W415" i="4"/>
  <c r="A415" i="4"/>
  <c r="W414" i="4"/>
  <c r="A414" i="4"/>
  <c r="W413" i="4"/>
  <c r="A413" i="4"/>
  <c r="W412" i="4"/>
  <c r="A412" i="4"/>
  <c r="W411" i="4"/>
  <c r="A411" i="4"/>
  <c r="W410" i="4"/>
  <c r="A410" i="4"/>
  <c r="W409" i="4"/>
  <c r="A409" i="4"/>
  <c r="W408" i="4"/>
  <c r="A408" i="4"/>
  <c r="W407" i="4"/>
  <c r="A407" i="4"/>
  <c r="W406" i="4"/>
  <c r="A406" i="4"/>
  <c r="W405" i="4"/>
  <c r="A405" i="4"/>
  <c r="W404" i="4"/>
  <c r="A404" i="4"/>
  <c r="W403" i="4"/>
  <c r="A403" i="4"/>
  <c r="W402" i="4"/>
  <c r="A402" i="4"/>
  <c r="W401" i="4"/>
  <c r="A401" i="4"/>
  <c r="W400" i="4"/>
  <c r="A400" i="4"/>
  <c r="W399" i="4"/>
  <c r="A399" i="4"/>
  <c r="W398" i="4"/>
  <c r="A398" i="4"/>
  <c r="W397" i="4"/>
  <c r="A397" i="4"/>
  <c r="W396" i="4"/>
  <c r="A396" i="4"/>
  <c r="W395" i="4"/>
  <c r="A395" i="4"/>
  <c r="W394" i="4"/>
  <c r="A394" i="4"/>
  <c r="W393" i="4"/>
  <c r="A393" i="4"/>
  <c r="W392" i="4"/>
  <c r="A392" i="4"/>
  <c r="W391" i="4"/>
  <c r="A391" i="4"/>
  <c r="W390" i="4"/>
  <c r="A390" i="4"/>
  <c r="W389" i="4"/>
  <c r="A389" i="4"/>
  <c r="W388" i="4"/>
  <c r="A388" i="4"/>
  <c r="W387" i="4"/>
  <c r="A387" i="4"/>
  <c r="W386" i="4"/>
  <c r="A386" i="4"/>
  <c r="W385" i="4"/>
  <c r="A385" i="4"/>
  <c r="W384" i="4"/>
  <c r="A384" i="4"/>
  <c r="W383" i="4"/>
  <c r="A383" i="4"/>
  <c r="W382" i="4"/>
  <c r="A382" i="4"/>
  <c r="W381" i="4"/>
  <c r="A381" i="4"/>
  <c r="W380" i="4"/>
  <c r="A380" i="4"/>
  <c r="W379" i="4"/>
  <c r="A379" i="4"/>
  <c r="W378" i="4"/>
  <c r="A378" i="4"/>
  <c r="W377" i="4"/>
  <c r="A377" i="4"/>
  <c r="W376" i="4"/>
  <c r="A376" i="4"/>
  <c r="W375" i="4"/>
  <c r="A375" i="4"/>
  <c r="W374" i="4"/>
  <c r="A374" i="4"/>
  <c r="W373" i="4"/>
  <c r="A373" i="4"/>
  <c r="W372" i="4"/>
  <c r="A372" i="4"/>
  <c r="W371" i="4"/>
  <c r="A371" i="4"/>
  <c r="W370" i="4"/>
  <c r="A370" i="4"/>
  <c r="W369" i="4"/>
  <c r="A369" i="4"/>
  <c r="W368" i="4"/>
  <c r="A368" i="4"/>
  <c r="W367" i="4"/>
  <c r="A367" i="4"/>
  <c r="W366" i="4"/>
  <c r="A366" i="4"/>
  <c r="W365" i="4"/>
  <c r="A365" i="4"/>
  <c r="W364" i="4"/>
  <c r="A364" i="4"/>
  <c r="W363" i="4"/>
  <c r="A363" i="4"/>
  <c r="W362" i="4"/>
  <c r="A362" i="4"/>
  <c r="W361" i="4"/>
  <c r="A361" i="4"/>
  <c r="W360" i="4"/>
  <c r="A360" i="4"/>
  <c r="W359" i="4"/>
  <c r="A359" i="4"/>
  <c r="W358" i="4"/>
  <c r="A358" i="4"/>
  <c r="W357" i="4"/>
  <c r="A357" i="4"/>
  <c r="W356" i="4"/>
  <c r="A356" i="4"/>
  <c r="W355" i="4"/>
  <c r="A355" i="4"/>
  <c r="W354" i="4"/>
  <c r="A354" i="4"/>
  <c r="W353" i="4"/>
  <c r="A353" i="4"/>
  <c r="W352" i="4"/>
  <c r="A352" i="4"/>
  <c r="W351" i="4"/>
  <c r="A351" i="4"/>
  <c r="W350" i="4"/>
  <c r="A350" i="4"/>
  <c r="W349" i="4"/>
  <c r="A349" i="4"/>
  <c r="W348" i="4"/>
  <c r="A348" i="4"/>
  <c r="W347" i="4"/>
  <c r="A347" i="4"/>
  <c r="W346" i="4"/>
  <c r="A346" i="4"/>
  <c r="W345" i="4"/>
  <c r="A345" i="4"/>
  <c r="W344" i="4"/>
  <c r="A344" i="4"/>
  <c r="W343" i="4"/>
  <c r="A343" i="4"/>
  <c r="W342" i="4"/>
  <c r="A342" i="4"/>
  <c r="W341" i="4"/>
  <c r="A341" i="4"/>
  <c r="W340" i="4"/>
  <c r="A340" i="4"/>
  <c r="W339" i="4"/>
  <c r="A339" i="4"/>
  <c r="W338" i="4"/>
  <c r="A338" i="4"/>
  <c r="W337" i="4"/>
  <c r="A337" i="4"/>
  <c r="W336" i="4"/>
  <c r="A336" i="4"/>
  <c r="W335" i="4"/>
  <c r="A335" i="4"/>
  <c r="W334" i="4"/>
  <c r="A334" i="4"/>
  <c r="W333" i="4"/>
  <c r="A333" i="4"/>
  <c r="W332" i="4"/>
  <c r="A332" i="4"/>
  <c r="W331" i="4"/>
  <c r="A331" i="4"/>
  <c r="W330" i="4"/>
  <c r="A330" i="4"/>
  <c r="W329" i="4"/>
  <c r="A329" i="4"/>
  <c r="W328" i="4"/>
  <c r="A328" i="4"/>
  <c r="W327" i="4"/>
  <c r="A327" i="4"/>
  <c r="W326" i="4"/>
  <c r="A326" i="4"/>
  <c r="W325" i="4"/>
  <c r="A325" i="4"/>
  <c r="W324" i="4"/>
  <c r="A324" i="4"/>
  <c r="W323" i="4"/>
  <c r="A323" i="4"/>
  <c r="W322" i="4"/>
  <c r="A322" i="4"/>
  <c r="W321" i="4"/>
  <c r="A321" i="4"/>
  <c r="W320" i="4"/>
  <c r="A320" i="4"/>
  <c r="W319" i="4"/>
  <c r="A319" i="4"/>
  <c r="W318" i="4"/>
  <c r="A318" i="4"/>
  <c r="W317" i="4"/>
  <c r="A317" i="4"/>
  <c r="W316" i="4"/>
  <c r="A316" i="4"/>
  <c r="W315" i="4"/>
  <c r="A315" i="4"/>
  <c r="W314" i="4"/>
  <c r="A314" i="4"/>
  <c r="W313" i="4"/>
  <c r="A313" i="4"/>
  <c r="W312" i="4"/>
  <c r="A312" i="4"/>
  <c r="W311" i="4"/>
  <c r="A311" i="4"/>
  <c r="W310" i="4"/>
  <c r="A310" i="4"/>
  <c r="W309" i="4"/>
  <c r="A309" i="4"/>
  <c r="W308" i="4"/>
  <c r="A308" i="4"/>
  <c r="W307" i="4"/>
  <c r="A307" i="4"/>
  <c r="W306" i="4"/>
  <c r="A306" i="4"/>
  <c r="W305" i="4"/>
  <c r="A305" i="4"/>
  <c r="W304" i="4"/>
  <c r="A304" i="4"/>
  <c r="W303" i="4"/>
  <c r="A303" i="4"/>
  <c r="W302" i="4"/>
  <c r="A302" i="4"/>
  <c r="W301" i="4"/>
  <c r="A301" i="4"/>
  <c r="W300" i="4"/>
  <c r="A300" i="4"/>
  <c r="W299" i="4"/>
  <c r="A299" i="4"/>
  <c r="W298" i="4"/>
  <c r="A298" i="4"/>
  <c r="W297" i="4"/>
  <c r="A297" i="4"/>
  <c r="W296" i="4"/>
  <c r="A296" i="4"/>
  <c r="W295" i="4"/>
  <c r="A295" i="4"/>
  <c r="W294" i="4"/>
  <c r="A294" i="4"/>
  <c r="W293" i="4"/>
  <c r="A293" i="4"/>
  <c r="W292" i="4"/>
  <c r="A292" i="4"/>
  <c r="W291" i="4"/>
  <c r="A291" i="4"/>
  <c r="W290" i="4"/>
  <c r="A290" i="4"/>
  <c r="W289" i="4"/>
  <c r="A289" i="4"/>
  <c r="W288" i="4"/>
  <c r="A288" i="4"/>
  <c r="W287" i="4"/>
  <c r="A287" i="4"/>
  <c r="W286" i="4"/>
  <c r="A286" i="4"/>
  <c r="W285" i="4"/>
  <c r="A285" i="4"/>
  <c r="W284" i="4"/>
  <c r="A284" i="4"/>
  <c r="W283" i="4"/>
  <c r="A283" i="4"/>
  <c r="W282" i="4"/>
  <c r="A282" i="4"/>
  <c r="W281" i="4"/>
  <c r="A281" i="4"/>
  <c r="W280" i="4"/>
  <c r="A280" i="4"/>
  <c r="W279" i="4"/>
  <c r="A279" i="4"/>
  <c r="W278" i="4"/>
  <c r="A278" i="4"/>
  <c r="W277" i="4"/>
  <c r="A277" i="4"/>
  <c r="W276" i="4"/>
  <c r="A276" i="4"/>
  <c r="W275" i="4"/>
  <c r="A275" i="4"/>
  <c r="W274" i="4"/>
  <c r="A274" i="4"/>
  <c r="W273" i="4"/>
  <c r="A273" i="4"/>
  <c r="W272" i="4"/>
  <c r="A272" i="4"/>
  <c r="W271" i="4"/>
  <c r="A271" i="4"/>
  <c r="W270" i="4"/>
  <c r="A270" i="4"/>
  <c r="W269" i="4"/>
  <c r="A269" i="4"/>
  <c r="W268" i="4"/>
  <c r="A268" i="4"/>
  <c r="W267" i="4"/>
  <c r="A267" i="4"/>
  <c r="W266" i="4"/>
  <c r="A266" i="4"/>
  <c r="W265" i="4"/>
  <c r="A265" i="4"/>
  <c r="W264" i="4"/>
  <c r="A264" i="4"/>
  <c r="W263" i="4"/>
  <c r="A263" i="4"/>
  <c r="W262" i="4"/>
  <c r="A262" i="4"/>
  <c r="W261" i="4"/>
  <c r="A261" i="4"/>
  <c r="W260" i="4"/>
  <c r="A260" i="4"/>
  <c r="W259" i="4"/>
  <c r="A259" i="4"/>
  <c r="W258" i="4"/>
  <c r="A258" i="4"/>
  <c r="W257" i="4"/>
  <c r="A257" i="4"/>
  <c r="W256" i="4"/>
  <c r="A256" i="4"/>
  <c r="W255" i="4"/>
  <c r="A255" i="4"/>
  <c r="W254" i="4"/>
  <c r="A254" i="4"/>
  <c r="W253" i="4"/>
  <c r="A253" i="4"/>
  <c r="W252" i="4"/>
  <c r="A252" i="4"/>
  <c r="W251" i="4"/>
  <c r="A251" i="4"/>
  <c r="W250" i="4"/>
  <c r="A250" i="4"/>
  <c r="W249" i="4"/>
  <c r="A249" i="4"/>
  <c r="W248" i="4"/>
  <c r="A248" i="4"/>
  <c r="W247" i="4"/>
  <c r="A247" i="4"/>
  <c r="W246" i="4"/>
  <c r="A246" i="4"/>
  <c r="W245" i="4"/>
  <c r="A245" i="4"/>
  <c r="W244" i="4"/>
  <c r="A244" i="4"/>
  <c r="W243" i="4"/>
  <c r="A243" i="4"/>
  <c r="W242" i="4"/>
  <c r="A242" i="4"/>
  <c r="W241" i="4"/>
  <c r="A241" i="4"/>
  <c r="W240" i="4"/>
  <c r="A240" i="4"/>
  <c r="W239" i="4"/>
  <c r="A239" i="4"/>
  <c r="W238" i="4"/>
  <c r="A238" i="4"/>
  <c r="W237" i="4"/>
  <c r="A237" i="4"/>
  <c r="W236" i="4"/>
  <c r="A236" i="4"/>
  <c r="W235" i="4"/>
  <c r="A235" i="4"/>
  <c r="W234" i="4"/>
  <c r="A234" i="4"/>
  <c r="W233" i="4"/>
  <c r="A233" i="4"/>
  <c r="W232" i="4"/>
  <c r="A232" i="4"/>
  <c r="W231" i="4"/>
  <c r="A231" i="4"/>
  <c r="W230" i="4"/>
  <c r="A230" i="4"/>
  <c r="W229" i="4"/>
  <c r="A229" i="4"/>
  <c r="W228" i="4"/>
  <c r="A228" i="4"/>
  <c r="W227" i="4"/>
  <c r="A227" i="4"/>
  <c r="W226" i="4"/>
  <c r="A226" i="4"/>
  <c r="W225" i="4"/>
  <c r="A225" i="4"/>
  <c r="W224" i="4"/>
  <c r="A224" i="4"/>
  <c r="W223" i="4"/>
  <c r="A223" i="4"/>
  <c r="W222" i="4"/>
  <c r="A222" i="4"/>
  <c r="W221" i="4"/>
  <c r="A221" i="4"/>
  <c r="W220" i="4"/>
  <c r="A220" i="4"/>
  <c r="W219" i="4"/>
  <c r="A219" i="4"/>
  <c r="W218" i="4"/>
  <c r="A218" i="4"/>
  <c r="W217" i="4"/>
  <c r="A217" i="4"/>
  <c r="W216" i="4"/>
  <c r="A216" i="4"/>
  <c r="W215" i="4"/>
  <c r="A215" i="4"/>
  <c r="W214" i="4"/>
  <c r="A214" i="4"/>
  <c r="W213" i="4"/>
  <c r="A213" i="4"/>
  <c r="W212" i="4"/>
  <c r="A212" i="4"/>
  <c r="W211" i="4"/>
  <c r="A211" i="4"/>
  <c r="W210" i="4"/>
  <c r="A210" i="4"/>
  <c r="W209" i="4"/>
  <c r="A209" i="4"/>
  <c r="W208" i="4"/>
  <c r="A208" i="4"/>
  <c r="W207" i="4"/>
  <c r="A207" i="4"/>
  <c r="W206" i="4"/>
  <c r="A206" i="4"/>
  <c r="W205" i="4"/>
  <c r="A205" i="4"/>
  <c r="W204" i="4"/>
  <c r="A204" i="4"/>
  <c r="W203" i="4"/>
  <c r="A203" i="4"/>
  <c r="W202" i="4"/>
  <c r="A202" i="4"/>
  <c r="W201" i="4"/>
  <c r="A201" i="4"/>
  <c r="W200" i="4"/>
  <c r="A200" i="4"/>
  <c r="W199" i="4"/>
  <c r="A199" i="4"/>
  <c r="W198" i="4"/>
  <c r="A198" i="4"/>
  <c r="W197" i="4"/>
  <c r="A197" i="4"/>
  <c r="W196" i="4"/>
  <c r="A196" i="4"/>
  <c r="W195" i="4"/>
  <c r="A195" i="4"/>
  <c r="W194" i="4"/>
  <c r="A194" i="4"/>
  <c r="W193" i="4"/>
  <c r="A193" i="4"/>
  <c r="W192" i="4"/>
  <c r="A192" i="4"/>
  <c r="W191" i="4"/>
  <c r="A191" i="4"/>
  <c r="W190" i="4"/>
  <c r="A190" i="4"/>
  <c r="W189" i="4"/>
  <c r="A189" i="4"/>
  <c r="W188" i="4"/>
  <c r="A188" i="4"/>
  <c r="W187" i="4"/>
  <c r="A187" i="4"/>
  <c r="W186" i="4"/>
  <c r="A186" i="4"/>
  <c r="W185" i="4"/>
  <c r="A185" i="4"/>
  <c r="W184" i="4"/>
  <c r="A184" i="4"/>
  <c r="W183" i="4"/>
  <c r="A183" i="4"/>
  <c r="W182" i="4"/>
  <c r="A182" i="4"/>
  <c r="W181" i="4"/>
  <c r="A181" i="4"/>
  <c r="W180" i="4"/>
  <c r="A180" i="4"/>
  <c r="W179" i="4"/>
  <c r="A179" i="4"/>
  <c r="W178" i="4"/>
  <c r="A178" i="4"/>
  <c r="W177" i="4"/>
  <c r="A177" i="4"/>
  <c r="W176" i="4"/>
  <c r="A176" i="4"/>
  <c r="W175" i="4"/>
  <c r="A175" i="4"/>
  <c r="W174" i="4"/>
  <c r="A174" i="4"/>
  <c r="W173" i="4"/>
  <c r="A173" i="4"/>
  <c r="W172" i="4"/>
  <c r="A172" i="4"/>
  <c r="W171" i="4"/>
  <c r="A171" i="4"/>
  <c r="W170" i="4"/>
  <c r="A170" i="4"/>
  <c r="W169" i="4"/>
  <c r="A169" i="4"/>
  <c r="W168" i="4"/>
  <c r="A168" i="4"/>
  <c r="W167" i="4"/>
  <c r="A167" i="4"/>
  <c r="W166" i="4"/>
  <c r="A166" i="4"/>
  <c r="W165" i="4"/>
  <c r="A165" i="4"/>
  <c r="W164" i="4"/>
  <c r="A164" i="4"/>
  <c r="W163" i="4"/>
  <c r="A163" i="4"/>
  <c r="W162" i="4"/>
  <c r="A162" i="4"/>
  <c r="W161" i="4"/>
  <c r="A161" i="4"/>
  <c r="W160" i="4"/>
  <c r="A160" i="4"/>
  <c r="W159" i="4"/>
  <c r="A159" i="4"/>
  <c r="W158" i="4"/>
  <c r="A158" i="4"/>
  <c r="W157" i="4"/>
  <c r="A157" i="4"/>
  <c r="W156" i="4"/>
  <c r="A156" i="4"/>
  <c r="W155" i="4"/>
  <c r="A155" i="4"/>
  <c r="W154" i="4"/>
  <c r="A154" i="4"/>
  <c r="W153" i="4"/>
  <c r="A153" i="4"/>
  <c r="W152" i="4"/>
  <c r="A152" i="4"/>
  <c r="W151" i="4"/>
  <c r="A151" i="4"/>
  <c r="W150" i="4"/>
  <c r="A150" i="4"/>
  <c r="W149" i="4"/>
  <c r="A149" i="4"/>
  <c r="W148" i="4"/>
  <c r="A148" i="4"/>
  <c r="W147" i="4"/>
  <c r="A147" i="4"/>
  <c r="W146" i="4"/>
  <c r="A146" i="4"/>
  <c r="W145" i="4"/>
  <c r="A145" i="4"/>
  <c r="W144" i="4"/>
  <c r="A144" i="4"/>
  <c r="W143" i="4"/>
  <c r="A143" i="4"/>
  <c r="W142" i="4"/>
  <c r="A142" i="4"/>
  <c r="W141" i="4"/>
  <c r="A141" i="4"/>
  <c r="W140" i="4"/>
  <c r="A140" i="4"/>
  <c r="W139" i="4"/>
  <c r="A139" i="4"/>
  <c r="W138" i="4"/>
  <c r="A138" i="4"/>
  <c r="W137" i="4"/>
  <c r="A137" i="4"/>
  <c r="W136" i="4"/>
  <c r="A136" i="4"/>
  <c r="W135" i="4"/>
  <c r="A135" i="4"/>
  <c r="W134" i="4"/>
  <c r="A134" i="4"/>
  <c r="W133" i="4"/>
  <c r="A133" i="4"/>
  <c r="W132" i="4"/>
  <c r="A132" i="4"/>
  <c r="W131" i="4"/>
  <c r="A131" i="4"/>
  <c r="W130" i="4"/>
  <c r="A130" i="4"/>
  <c r="W129" i="4"/>
  <c r="A129" i="4"/>
  <c r="W128" i="4"/>
  <c r="A128" i="4"/>
  <c r="W127" i="4"/>
  <c r="A127" i="4"/>
  <c r="W126" i="4"/>
  <c r="A126" i="4"/>
  <c r="W125" i="4"/>
  <c r="A125" i="4"/>
  <c r="W124" i="4"/>
  <c r="A124" i="4"/>
  <c r="W123" i="4"/>
  <c r="A123" i="4"/>
  <c r="W122" i="4"/>
  <c r="A122" i="4"/>
  <c r="W121" i="4"/>
  <c r="A121" i="4"/>
  <c r="W120" i="4"/>
  <c r="A120" i="4"/>
  <c r="W119" i="4"/>
  <c r="A119" i="4"/>
  <c r="W118" i="4"/>
  <c r="A118" i="4"/>
  <c r="W117" i="4"/>
  <c r="A117" i="4"/>
  <c r="W116" i="4"/>
  <c r="A116" i="4"/>
  <c r="W115" i="4"/>
  <c r="A115" i="4"/>
  <c r="W114" i="4"/>
  <c r="A114" i="4"/>
  <c r="W113" i="4"/>
  <c r="A113" i="4"/>
  <c r="W112" i="4"/>
  <c r="A112" i="4"/>
  <c r="W111" i="4"/>
  <c r="A111" i="4"/>
  <c r="W110" i="4"/>
  <c r="A110" i="4"/>
  <c r="W109" i="4"/>
  <c r="A109" i="4"/>
  <c r="W108" i="4"/>
  <c r="A108" i="4"/>
  <c r="W107" i="4"/>
  <c r="A107" i="4"/>
  <c r="W106" i="4"/>
  <c r="A106" i="4"/>
  <c r="W105" i="4"/>
  <c r="A105" i="4"/>
  <c r="W104" i="4"/>
  <c r="A104" i="4"/>
  <c r="W103" i="4"/>
  <c r="A103" i="4"/>
  <c r="W102" i="4"/>
  <c r="A102" i="4"/>
  <c r="W101" i="4"/>
  <c r="A101" i="4"/>
  <c r="W100" i="4"/>
  <c r="A100" i="4"/>
  <c r="W99" i="4"/>
  <c r="A99" i="4"/>
  <c r="W98" i="4"/>
  <c r="A98" i="4"/>
  <c r="W97" i="4"/>
  <c r="A97" i="4"/>
  <c r="W96" i="4"/>
  <c r="A96" i="4"/>
  <c r="W95" i="4"/>
  <c r="A95" i="4"/>
  <c r="W94" i="4"/>
  <c r="A94" i="4"/>
  <c r="W93" i="4"/>
  <c r="A93" i="4"/>
  <c r="W92" i="4"/>
  <c r="A92" i="4"/>
  <c r="W91" i="4"/>
  <c r="A91" i="4"/>
  <c r="W90" i="4"/>
  <c r="A90" i="4"/>
  <c r="W89" i="4"/>
  <c r="A89" i="4"/>
  <c r="W88" i="4"/>
  <c r="A88" i="4"/>
  <c r="W87" i="4"/>
  <c r="A87" i="4"/>
  <c r="W86" i="4"/>
  <c r="A86" i="4"/>
  <c r="W85" i="4"/>
  <c r="A85" i="4"/>
  <c r="W84" i="4"/>
  <c r="A84" i="4"/>
  <c r="W83" i="4"/>
  <c r="A83" i="4"/>
  <c r="W82" i="4"/>
  <c r="A82" i="4"/>
  <c r="W81" i="4"/>
  <c r="A81" i="4"/>
  <c r="W80" i="4"/>
  <c r="A80" i="4"/>
  <c r="W79" i="4"/>
  <c r="A79" i="4"/>
  <c r="W78" i="4"/>
  <c r="A78" i="4"/>
  <c r="W77" i="4"/>
  <c r="A77" i="4"/>
  <c r="W76" i="4"/>
  <c r="A76" i="4"/>
  <c r="W75" i="4"/>
  <c r="A75" i="4"/>
  <c r="W74" i="4"/>
  <c r="A74" i="4"/>
  <c r="W73" i="4"/>
  <c r="A73" i="4"/>
  <c r="W72" i="4"/>
  <c r="A72" i="4"/>
  <c r="W71" i="4"/>
  <c r="A71" i="4"/>
  <c r="W70" i="4"/>
  <c r="A70" i="4"/>
  <c r="W69" i="4"/>
  <c r="A69" i="4"/>
  <c r="W68" i="4"/>
  <c r="A68" i="4"/>
  <c r="W67" i="4"/>
  <c r="A67" i="4"/>
  <c r="W66" i="4"/>
  <c r="A66" i="4"/>
  <c r="W65" i="4"/>
  <c r="A65" i="4"/>
  <c r="W64" i="4"/>
  <c r="A64" i="4"/>
  <c r="W63" i="4"/>
  <c r="A63" i="4"/>
  <c r="W62" i="4"/>
  <c r="A62" i="4"/>
  <c r="W61" i="4"/>
  <c r="A61" i="4"/>
  <c r="W60" i="4"/>
  <c r="A60" i="4"/>
  <c r="W59" i="4"/>
  <c r="A59" i="4"/>
  <c r="W58" i="4"/>
  <c r="A58" i="4"/>
  <c r="W57" i="4"/>
  <c r="A57" i="4"/>
  <c r="W56" i="4"/>
  <c r="A56" i="4"/>
  <c r="W55" i="4"/>
  <c r="A55" i="4"/>
  <c r="W54" i="4"/>
  <c r="A54" i="4"/>
  <c r="W53" i="4"/>
  <c r="A53" i="4"/>
  <c r="W52" i="4"/>
  <c r="A52" i="4"/>
  <c r="W51" i="4"/>
  <c r="A51" i="4"/>
  <c r="W50" i="4"/>
  <c r="A50" i="4"/>
  <c r="W49" i="4"/>
  <c r="A49" i="4"/>
  <c r="W48" i="4"/>
  <c r="A48" i="4"/>
  <c r="W47" i="4"/>
  <c r="A47" i="4"/>
  <c r="W46" i="4"/>
  <c r="A46" i="4"/>
  <c r="W45" i="4"/>
  <c r="A45" i="4"/>
  <c r="W44" i="4"/>
  <c r="A44" i="4"/>
  <c r="W43" i="4"/>
  <c r="A43" i="4"/>
  <c r="W42" i="4"/>
  <c r="A42" i="4"/>
  <c r="W41" i="4"/>
  <c r="A41" i="4"/>
  <c r="W40" i="4"/>
  <c r="A40" i="4"/>
  <c r="W39" i="4"/>
  <c r="A39" i="4"/>
  <c r="W38" i="4"/>
  <c r="A38" i="4"/>
  <c r="W37" i="4"/>
  <c r="A37" i="4"/>
  <c r="W36" i="4"/>
  <c r="A36" i="4"/>
  <c r="W35" i="4"/>
  <c r="A35" i="4"/>
  <c r="W34" i="4"/>
  <c r="A34" i="4"/>
  <c r="W33" i="4"/>
  <c r="A33" i="4"/>
  <c r="W32" i="4"/>
  <c r="A32" i="4"/>
  <c r="W31" i="4"/>
  <c r="R31" i="4"/>
  <c r="D31" i="4"/>
  <c r="A31" i="4"/>
  <c r="W30" i="4"/>
  <c r="A30" i="4"/>
  <c r="W29" i="4"/>
  <c r="R29" i="4"/>
  <c r="D29" i="4"/>
  <c r="A29" i="4"/>
  <c r="W28" i="4"/>
  <c r="A28" i="4"/>
  <c r="W27" i="4"/>
  <c r="X27" i="4" s="1"/>
  <c r="A27" i="4"/>
  <c r="W26" i="4"/>
  <c r="Q26" i="4"/>
  <c r="A26" i="4"/>
  <c r="W25" i="4"/>
  <c r="A25" i="4"/>
  <c r="W24" i="4"/>
  <c r="S24" i="4"/>
  <c r="A24" i="4"/>
  <c r="W23" i="4"/>
  <c r="S23" i="4"/>
  <c r="A23" i="4"/>
  <c r="W22" i="4"/>
  <c r="Q22" i="4"/>
  <c r="A22" i="4"/>
  <c r="W21" i="4"/>
  <c r="A21" i="4"/>
  <c r="W20" i="4"/>
  <c r="S20" i="4"/>
  <c r="S26" i="4" s="1"/>
  <c r="Q20" i="4"/>
  <c r="A20" i="4"/>
  <c r="W19" i="4"/>
  <c r="X19" i="4" s="1"/>
  <c r="S19" i="4"/>
  <c r="S25" i="4" s="1"/>
  <c r="Q19" i="4"/>
  <c r="Q25" i="4" s="1"/>
  <c r="A19" i="4"/>
  <c r="W18" i="4"/>
  <c r="S18" i="4"/>
  <c r="Q18" i="4"/>
  <c r="Q24" i="4" s="1"/>
  <c r="A18" i="4"/>
  <c r="W17" i="4"/>
  <c r="S17" i="4"/>
  <c r="Q17" i="4"/>
  <c r="Q23" i="4" s="1"/>
  <c r="A17" i="4"/>
  <c r="W16" i="4"/>
  <c r="S16" i="4"/>
  <c r="S22" i="4" s="1"/>
  <c r="Q16" i="4"/>
  <c r="A16" i="4"/>
  <c r="W15" i="4"/>
  <c r="X15" i="4" s="1"/>
  <c r="A15" i="4"/>
  <c r="W14" i="4"/>
  <c r="A14" i="4"/>
  <c r="W13" i="4"/>
  <c r="A13" i="4"/>
  <c r="W12" i="4"/>
  <c r="A12" i="4"/>
  <c r="W11" i="4"/>
  <c r="X11" i="4" s="1"/>
  <c r="S11" i="4"/>
  <c r="E11" i="4"/>
  <c r="A11" i="4"/>
  <c r="W10" i="4"/>
  <c r="A10" i="4"/>
  <c r="W9" i="4"/>
  <c r="X9" i="4" s="1"/>
  <c r="A9" i="4"/>
  <c r="W8" i="4"/>
  <c r="A8" i="4"/>
  <c r="W7" i="4"/>
  <c r="X7" i="4" s="1"/>
  <c r="A7" i="4"/>
  <c r="W6" i="4"/>
  <c r="A6" i="4"/>
  <c r="X5" i="4"/>
  <c r="W5" i="4"/>
  <c r="X8" i="4" s="1"/>
  <c r="A5" i="4"/>
  <c r="W4" i="4"/>
  <c r="A4" i="4"/>
  <c r="W3" i="4"/>
  <c r="X3" i="4" s="1"/>
  <c r="A3" i="4"/>
  <c r="W2" i="4"/>
  <c r="X30" i="4" s="1"/>
  <c r="A2" i="4"/>
  <c r="D2" i="4"/>
  <c r="L22" i="1"/>
  <c r="K22" i="1"/>
  <c r="L21" i="1"/>
  <c r="K21" i="1"/>
  <c r="L20" i="1"/>
  <c r="K20" i="1"/>
  <c r="L19" i="1"/>
  <c r="K19" i="1"/>
  <c r="L18" i="1"/>
  <c r="K18" i="1"/>
  <c r="I16" i="1"/>
  <c r="L15" i="1"/>
  <c r="K15" i="1"/>
  <c r="L14" i="1"/>
  <c r="K14" i="1"/>
  <c r="L13" i="1"/>
  <c r="K13" i="1"/>
  <c r="L12" i="1"/>
  <c r="K12" i="1"/>
  <c r="L11" i="1"/>
  <c r="K11" i="1"/>
  <c r="H6" i="1"/>
  <c r="R2" i="4" s="1"/>
  <c r="R11" i="4" l="1"/>
  <c r="I9" i="1" s="1"/>
  <c r="S5" i="4"/>
  <c r="S8" i="4"/>
  <c r="Q5" i="4"/>
  <c r="Q8" i="4"/>
  <c r="R8" i="4" s="1"/>
  <c r="J1997" i="4"/>
  <c r="J1998" i="4"/>
  <c r="J1990" i="4"/>
  <c r="J1982" i="4"/>
  <c r="J1974" i="4"/>
  <c r="J1966" i="4"/>
  <c r="J1958" i="4"/>
  <c r="J1950" i="4"/>
  <c r="J1999" i="4"/>
  <c r="J2000" i="4"/>
  <c r="J1992" i="4"/>
  <c r="J1984" i="4"/>
  <c r="J1976" i="4"/>
  <c r="J1968" i="4"/>
  <c r="J1960" i="4"/>
  <c r="J1952" i="4"/>
  <c r="J1994" i="4"/>
  <c r="J1986" i="4"/>
  <c r="J1978" i="4"/>
  <c r="J1970" i="4"/>
  <c r="J1962" i="4"/>
  <c r="J1954" i="4"/>
  <c r="J1995" i="4"/>
  <c r="J1996" i="4"/>
  <c r="J1988" i="4"/>
  <c r="J1980" i="4"/>
  <c r="J1972" i="4"/>
  <c r="J1964" i="4"/>
  <c r="J1956" i="4"/>
  <c r="J1983" i="4"/>
  <c r="J1967" i="4"/>
  <c r="J1949" i="4"/>
  <c r="J1943" i="4"/>
  <c r="J1935" i="4"/>
  <c r="J1927" i="4"/>
  <c r="J1981" i="4"/>
  <c r="J1965" i="4"/>
  <c r="J1944" i="4"/>
  <c r="J1936" i="4"/>
  <c r="J1928" i="4"/>
  <c r="J1979" i="4"/>
  <c r="J1963" i="4"/>
  <c r="J1945" i="4"/>
  <c r="J1937" i="4"/>
  <c r="J1929" i="4"/>
  <c r="J1977" i="4"/>
  <c r="J1961" i="4"/>
  <c r="J1951" i="4"/>
  <c r="J1946" i="4"/>
  <c r="J1938" i="4"/>
  <c r="J1930" i="4"/>
  <c r="J1922" i="4"/>
  <c r="J1975" i="4"/>
  <c r="J1959" i="4"/>
  <c r="J1947" i="4"/>
  <c r="J1939" i="4"/>
  <c r="J1931" i="4"/>
  <c r="J1923" i="4"/>
  <c r="J1989" i="4"/>
  <c r="J1973" i="4"/>
  <c r="J1957" i="4"/>
  <c r="J1948" i="4"/>
  <c r="J1940" i="4"/>
  <c r="J1932" i="4"/>
  <c r="J1993" i="4"/>
  <c r="J1991" i="4"/>
  <c r="J1985" i="4"/>
  <c r="J1969" i="4"/>
  <c r="J1953" i="4"/>
  <c r="J1942" i="4"/>
  <c r="J1934" i="4"/>
  <c r="J1926" i="4"/>
  <c r="J1941" i="4"/>
  <c r="J1917" i="4"/>
  <c r="J1909" i="4"/>
  <c r="J1901" i="4"/>
  <c r="J1893" i="4"/>
  <c r="J1885" i="4"/>
  <c r="J1955" i="4"/>
  <c r="J1918" i="4"/>
  <c r="J1910" i="4"/>
  <c r="J1902" i="4"/>
  <c r="J1894" i="4"/>
  <c r="J1886" i="4"/>
  <c r="J1919" i="4"/>
  <c r="J1911" i="4"/>
  <c r="J1903" i="4"/>
  <c r="J1895" i="4"/>
  <c r="J1887" i="4"/>
  <c r="J1925" i="4"/>
  <c r="J1920" i="4"/>
  <c r="J1912" i="4"/>
  <c r="J1904" i="4"/>
  <c r="J1896" i="4"/>
  <c r="J1888" i="4"/>
  <c r="J1971" i="4"/>
  <c r="J1913" i="4"/>
  <c r="J1905" i="4"/>
  <c r="J1897" i="4"/>
  <c r="J1889" i="4"/>
  <c r="J1881" i="4"/>
  <c r="J1933" i="4"/>
  <c r="J1921" i="4"/>
  <c r="J1914" i="4"/>
  <c r="J1906" i="4"/>
  <c r="J1898" i="4"/>
  <c r="J1890" i="4"/>
  <c r="J1882" i="4"/>
  <c r="J1915" i="4"/>
  <c r="J1907" i="4"/>
  <c r="J1899" i="4"/>
  <c r="J1891" i="4"/>
  <c r="J1883" i="4"/>
  <c r="J1987" i="4"/>
  <c r="J1924" i="4"/>
  <c r="J1916" i="4"/>
  <c r="J1908" i="4"/>
  <c r="J1900" i="4"/>
  <c r="J1892" i="4"/>
  <c r="J1884" i="4"/>
  <c r="J1875" i="4"/>
  <c r="J1867" i="4"/>
  <c r="J1859" i="4"/>
  <c r="J1851" i="4"/>
  <c r="J1843" i="4"/>
  <c r="J1835" i="4"/>
  <c r="J1876" i="4"/>
  <c r="J1868" i="4"/>
  <c r="J1860" i="4"/>
  <c r="J1852" i="4"/>
  <c r="J1844" i="4"/>
  <c r="J1836" i="4"/>
  <c r="J1877" i="4"/>
  <c r="J1869" i="4"/>
  <c r="J1861" i="4"/>
  <c r="J1853" i="4"/>
  <c r="J1845" i="4"/>
  <c r="J1837" i="4"/>
  <c r="J1878" i="4"/>
  <c r="J1870" i="4"/>
  <c r="J1862" i="4"/>
  <c r="J1854" i="4"/>
  <c r="J1846" i="4"/>
  <c r="J1838" i="4"/>
  <c r="J1871" i="4"/>
  <c r="J1863" i="4"/>
  <c r="J1855" i="4"/>
  <c r="J1847" i="4"/>
  <c r="J1839" i="4"/>
  <c r="J1879" i="4"/>
  <c r="J1872" i="4"/>
  <c r="J1864" i="4"/>
  <c r="J1856" i="4"/>
  <c r="J1848" i="4"/>
  <c r="J1840" i="4"/>
  <c r="J1832" i="4"/>
  <c r="J1880" i="4"/>
  <c r="J1873" i="4"/>
  <c r="J1865" i="4"/>
  <c r="J1857" i="4"/>
  <c r="J1849" i="4"/>
  <c r="J1841" i="4"/>
  <c r="J1833" i="4"/>
  <c r="J1874" i="4"/>
  <c r="J1866" i="4"/>
  <c r="J1858" i="4"/>
  <c r="J1850" i="4"/>
  <c r="J1842" i="4"/>
  <c r="J1834" i="4"/>
  <c r="J1830" i="4"/>
  <c r="J1822" i="4"/>
  <c r="J1814" i="4"/>
  <c r="J1806" i="4"/>
  <c r="J1798" i="4"/>
  <c r="J1790" i="4"/>
  <c r="J1823" i="4"/>
  <c r="J1815" i="4"/>
  <c r="J1807" i="4"/>
  <c r="J1799" i="4"/>
  <c r="J1791" i="4"/>
  <c r="J1824" i="4"/>
  <c r="J1816" i="4"/>
  <c r="J1808" i="4"/>
  <c r="J1800" i="4"/>
  <c r="J1792" i="4"/>
  <c r="J1831" i="4"/>
  <c r="J1825" i="4"/>
  <c r="J1817" i="4"/>
  <c r="J1809" i="4"/>
  <c r="J1801" i="4"/>
  <c r="J1793" i="4"/>
  <c r="J1826" i="4"/>
  <c r="J1818" i="4"/>
  <c r="J1810" i="4"/>
  <c r="J1802" i="4"/>
  <c r="J1794" i="4"/>
  <c r="J1786" i="4"/>
  <c r="J1827" i="4"/>
  <c r="J1819" i="4"/>
  <c r="J1811" i="4"/>
  <c r="J1803" i="4"/>
  <c r="J1795" i="4"/>
  <c r="J1829" i="4"/>
  <c r="J1821" i="4"/>
  <c r="J1813" i="4"/>
  <c r="J1805" i="4"/>
  <c r="J1797" i="4"/>
  <c r="J1789" i="4"/>
  <c r="J1777" i="4"/>
  <c r="J1769" i="4"/>
  <c r="J1761" i="4"/>
  <c r="J1753" i="4"/>
  <c r="J1745" i="4"/>
  <c r="J1812" i="4"/>
  <c r="J1778" i="4"/>
  <c r="J1770" i="4"/>
  <c r="J1762" i="4"/>
  <c r="J1754" i="4"/>
  <c r="J1746" i="4"/>
  <c r="J1787" i="4"/>
  <c r="J1779" i="4"/>
  <c r="J1771" i="4"/>
  <c r="J1763" i="4"/>
  <c r="J1755" i="4"/>
  <c r="J1747" i="4"/>
  <c r="J1796" i="4"/>
  <c r="J1785" i="4"/>
  <c r="J1780" i="4"/>
  <c r="J1772" i="4"/>
  <c r="J1764" i="4"/>
  <c r="J1756" i="4"/>
  <c r="J1748" i="4"/>
  <c r="J1820" i="4"/>
  <c r="J1788" i="4"/>
  <c r="J1781" i="4"/>
  <c r="J1773" i="4"/>
  <c r="J1765" i="4"/>
  <c r="J1757" i="4"/>
  <c r="J1782" i="4"/>
  <c r="J1774" i="4"/>
  <c r="J1766" i="4"/>
  <c r="J1758" i="4"/>
  <c r="J1750" i="4"/>
  <c r="J1742" i="4"/>
  <c r="J1804" i="4"/>
  <c r="J1783" i="4"/>
  <c r="J1775" i="4"/>
  <c r="J1767" i="4"/>
  <c r="J1759" i="4"/>
  <c r="J1751" i="4"/>
  <c r="J1828" i="4"/>
  <c r="J1784" i="4"/>
  <c r="J1776" i="4"/>
  <c r="J1768" i="4"/>
  <c r="J1760" i="4"/>
  <c r="J1752" i="4"/>
  <c r="J1744" i="4"/>
  <c r="J1734" i="4"/>
  <c r="J1726" i="4"/>
  <c r="J1718" i="4"/>
  <c r="J1710" i="4"/>
  <c r="J1702" i="4"/>
  <c r="J1694" i="4"/>
  <c r="J1735" i="4"/>
  <c r="J1727" i="4"/>
  <c r="J1719" i="4"/>
  <c r="J1711" i="4"/>
  <c r="J1703" i="4"/>
  <c r="J1736" i="4"/>
  <c r="J1728" i="4"/>
  <c r="J1720" i="4"/>
  <c r="J1712" i="4"/>
  <c r="J1704" i="4"/>
  <c r="J1696" i="4"/>
  <c r="J1737" i="4"/>
  <c r="J1729" i="4"/>
  <c r="J1721" i="4"/>
  <c r="J1713" i="4"/>
  <c r="J1705" i="4"/>
  <c r="J1697" i="4"/>
  <c r="J1738" i="4"/>
  <c r="J1730" i="4"/>
  <c r="J1722" i="4"/>
  <c r="J1714" i="4"/>
  <c r="J1706" i="4"/>
  <c r="J1698" i="4"/>
  <c r="J1739" i="4"/>
  <c r="J1731" i="4"/>
  <c r="J1723" i="4"/>
  <c r="J1715" i="4"/>
  <c r="J1707" i="4"/>
  <c r="J1699" i="4"/>
  <c r="J1740" i="4"/>
  <c r="J1732" i="4"/>
  <c r="J1724" i="4"/>
  <c r="J1716" i="4"/>
  <c r="J1708" i="4"/>
  <c r="J1700" i="4"/>
  <c r="J1692" i="4"/>
  <c r="J1749" i="4"/>
  <c r="J1743" i="4"/>
  <c r="J1741" i="4"/>
  <c r="J1733" i="4"/>
  <c r="J1725" i="4"/>
  <c r="J1717" i="4"/>
  <c r="J1709" i="4"/>
  <c r="J1701" i="4"/>
  <c r="J1686" i="4"/>
  <c r="J1678" i="4"/>
  <c r="J1670" i="4"/>
  <c r="J1662" i="4"/>
  <c r="J1654" i="4"/>
  <c r="J1646" i="4"/>
  <c r="J1638" i="4"/>
  <c r="J1630" i="4"/>
  <c r="J1622" i="4"/>
  <c r="J1614" i="4"/>
  <c r="J1606" i="4"/>
  <c r="J1598" i="4"/>
  <c r="J1687" i="4"/>
  <c r="J1679" i="4"/>
  <c r="J1671" i="4"/>
  <c r="J1663" i="4"/>
  <c r="J1655" i="4"/>
  <c r="J1647" i="4"/>
  <c r="J1639" i="4"/>
  <c r="J1631" i="4"/>
  <c r="J1623" i="4"/>
  <c r="J1615" i="4"/>
  <c r="J1607" i="4"/>
  <c r="J1688" i="4"/>
  <c r="J1680" i="4"/>
  <c r="J1672" i="4"/>
  <c r="J1664" i="4"/>
  <c r="J1656" i="4"/>
  <c r="J1648" i="4"/>
  <c r="J1640" i="4"/>
  <c r="J1632" i="4"/>
  <c r="J1624" i="4"/>
  <c r="J1616" i="4"/>
  <c r="J1608" i="4"/>
  <c r="J1600" i="4"/>
  <c r="J1695" i="4"/>
  <c r="J1689" i="4"/>
  <c r="J1681" i="4"/>
  <c r="J1673" i="4"/>
  <c r="J1665" i="4"/>
  <c r="J1657" i="4"/>
  <c r="J1649" i="4"/>
  <c r="J1641" i="4"/>
  <c r="J1633" i="4"/>
  <c r="J1625" i="4"/>
  <c r="J1617" i="4"/>
  <c r="J1609" i="4"/>
  <c r="J1601" i="4"/>
  <c r="J1690" i="4"/>
  <c r="J1682" i="4"/>
  <c r="J1674" i="4"/>
  <c r="J1666" i="4"/>
  <c r="J1658" i="4"/>
  <c r="J1650" i="4"/>
  <c r="J1642" i="4"/>
  <c r="J1634" i="4"/>
  <c r="J1626" i="4"/>
  <c r="J1618" i="4"/>
  <c r="J1610" i="4"/>
  <c r="J1602" i="4"/>
  <c r="J1691" i="4"/>
  <c r="J1683" i="4"/>
  <c r="J1675" i="4"/>
  <c r="J1667" i="4"/>
  <c r="J1659" i="4"/>
  <c r="J1651" i="4"/>
  <c r="J1643" i="4"/>
  <c r="J1635" i="4"/>
  <c r="J1627" i="4"/>
  <c r="J1619" i="4"/>
  <c r="J1611" i="4"/>
  <c r="J1603" i="4"/>
  <c r="J1595" i="4"/>
  <c r="J1685" i="4"/>
  <c r="J1677" i="4"/>
  <c r="J1669" i="4"/>
  <c r="J1661" i="4"/>
  <c r="J1653" i="4"/>
  <c r="J1645" i="4"/>
  <c r="J1637" i="4"/>
  <c r="J1629" i="4"/>
  <c r="J1621" i="4"/>
  <c r="J1613" i="4"/>
  <c r="J1605" i="4"/>
  <c r="J1693" i="4"/>
  <c r="J1684" i="4"/>
  <c r="J1620" i="4"/>
  <c r="J1594" i="4"/>
  <c r="J1586" i="4"/>
  <c r="J1578" i="4"/>
  <c r="J1570" i="4"/>
  <c r="J1562" i="4"/>
  <c r="J1554" i="4"/>
  <c r="J1546" i="4"/>
  <c r="J1538" i="4"/>
  <c r="J1530" i="4"/>
  <c r="J1522" i="4"/>
  <c r="J1514" i="4"/>
  <c r="J1644" i="4"/>
  <c r="J1587" i="4"/>
  <c r="J1579" i="4"/>
  <c r="J1571" i="4"/>
  <c r="J1563" i="4"/>
  <c r="J1555" i="4"/>
  <c r="J1547" i="4"/>
  <c r="J1539" i="4"/>
  <c r="J1531" i="4"/>
  <c r="J1523" i="4"/>
  <c r="J1515" i="4"/>
  <c r="J1668" i="4"/>
  <c r="J1604" i="4"/>
  <c r="J1588" i="4"/>
  <c r="J1580" i="4"/>
  <c r="J1572" i="4"/>
  <c r="J1564" i="4"/>
  <c r="J1556" i="4"/>
  <c r="J1548" i="4"/>
  <c r="J1540" i="4"/>
  <c r="J1532" i="4"/>
  <c r="J1524" i="4"/>
  <c r="J1516" i="4"/>
  <c r="J1628" i="4"/>
  <c r="J1589" i="4"/>
  <c r="J1581" i="4"/>
  <c r="J1573" i="4"/>
  <c r="J1565" i="4"/>
  <c r="J1557" i="4"/>
  <c r="J1549" i="4"/>
  <c r="J1541" i="4"/>
  <c r="J1533" i="4"/>
  <c r="J1525" i="4"/>
  <c r="J1517" i="4"/>
  <c r="J1509" i="4"/>
  <c r="J1652" i="4"/>
  <c r="J1590" i="4"/>
  <c r="J1582" i="4"/>
  <c r="J1574" i="4"/>
  <c r="J1566" i="4"/>
  <c r="J1558" i="4"/>
  <c r="J1550" i="4"/>
  <c r="J1542" i="4"/>
  <c r="J1534" i="4"/>
  <c r="J1526" i="4"/>
  <c r="J1518" i="4"/>
  <c r="J1510" i="4"/>
  <c r="J1676" i="4"/>
  <c r="J1612" i="4"/>
  <c r="J1599" i="4"/>
  <c r="J1591" i="4"/>
  <c r="J1583" i="4"/>
  <c r="J1575" i="4"/>
  <c r="J1567" i="4"/>
  <c r="J1559" i="4"/>
  <c r="J1551" i="4"/>
  <c r="J1543" i="4"/>
  <c r="J1535" i="4"/>
  <c r="J1527" i="4"/>
  <c r="J1519" i="4"/>
  <c r="J1511" i="4"/>
  <c r="J1636" i="4"/>
  <c r="J1597" i="4"/>
  <c r="J1596" i="4"/>
  <c r="J1592" i="4"/>
  <c r="J1584" i="4"/>
  <c r="J1576" i="4"/>
  <c r="J1568" i="4"/>
  <c r="J1660" i="4"/>
  <c r="J1593" i="4"/>
  <c r="J1585" i="4"/>
  <c r="J1577" i="4"/>
  <c r="J1569" i="4"/>
  <c r="J1561" i="4"/>
  <c r="J1553" i="4"/>
  <c r="J1545" i="4"/>
  <c r="J1537" i="4"/>
  <c r="J1529" i="4"/>
  <c r="J1521" i="4"/>
  <c r="J1513" i="4"/>
  <c r="J1536" i="4"/>
  <c r="J1501" i="4"/>
  <c r="J1493" i="4"/>
  <c r="J1485" i="4"/>
  <c r="J1477" i="4"/>
  <c r="J1469" i="4"/>
  <c r="J1461" i="4"/>
  <c r="J1453" i="4"/>
  <c r="J1445" i="4"/>
  <c r="J1437" i="4"/>
  <c r="J1429" i="4"/>
  <c r="J1421" i="4"/>
  <c r="J1560" i="4"/>
  <c r="J1502" i="4"/>
  <c r="J1494" i="4"/>
  <c r="J1486" i="4"/>
  <c r="J1478" i="4"/>
  <c r="J1470" i="4"/>
  <c r="J1462" i="4"/>
  <c r="J1454" i="4"/>
  <c r="J1446" i="4"/>
  <c r="J1438" i="4"/>
  <c r="J1430" i="4"/>
  <c r="J1422" i="4"/>
  <c r="J1520" i="4"/>
  <c r="J1503" i="4"/>
  <c r="J1495" i="4"/>
  <c r="J1487" i="4"/>
  <c r="J1479" i="4"/>
  <c r="J1471" i="4"/>
  <c r="J1463" i="4"/>
  <c r="J1455" i="4"/>
  <c r="J1447" i="4"/>
  <c r="J1439" i="4"/>
  <c r="J1431" i="4"/>
  <c r="J1423" i="4"/>
  <c r="J1544" i="4"/>
  <c r="J1504" i="4"/>
  <c r="J1496" i="4"/>
  <c r="J1488" i="4"/>
  <c r="J1480" i="4"/>
  <c r="J1472" i="4"/>
  <c r="J1464" i="4"/>
  <c r="J1456" i="4"/>
  <c r="J1448" i="4"/>
  <c r="J1440" i="4"/>
  <c r="J1432" i="4"/>
  <c r="J1424" i="4"/>
  <c r="J1512" i="4"/>
  <c r="J1505" i="4"/>
  <c r="J1497" i="4"/>
  <c r="J1489" i="4"/>
  <c r="J1481" i="4"/>
  <c r="J1473" i="4"/>
  <c r="J1465" i="4"/>
  <c r="J1457" i="4"/>
  <c r="J1449" i="4"/>
  <c r="J1441" i="4"/>
  <c r="J1433" i="4"/>
  <c r="J1425" i="4"/>
  <c r="J1417" i="4"/>
  <c r="J1528" i="4"/>
  <c r="J1506" i="4"/>
  <c r="J1498" i="4"/>
  <c r="J1490" i="4"/>
  <c r="J1482" i="4"/>
  <c r="J1474" i="4"/>
  <c r="J1466" i="4"/>
  <c r="J1458" i="4"/>
  <c r="J1450" i="4"/>
  <c r="J1442" i="4"/>
  <c r="J1434" i="4"/>
  <c r="J1426" i="4"/>
  <c r="J1418" i="4"/>
  <c r="J1552" i="4"/>
  <c r="J1507" i="4"/>
  <c r="J1499" i="4"/>
  <c r="J1491" i="4"/>
  <c r="J1483" i="4"/>
  <c r="J1475" i="4"/>
  <c r="J1467" i="4"/>
  <c r="J1459" i="4"/>
  <c r="J1451" i="4"/>
  <c r="J1443" i="4"/>
  <c r="J1435" i="4"/>
  <c r="J1427" i="4"/>
  <c r="J1508" i="4"/>
  <c r="J1500" i="4"/>
  <c r="J1492" i="4"/>
  <c r="J1484" i="4"/>
  <c r="J1476" i="4"/>
  <c r="J1468" i="4"/>
  <c r="J1460" i="4"/>
  <c r="J1452" i="4"/>
  <c r="J1444" i="4"/>
  <c r="J1436" i="4"/>
  <c r="J1428" i="4"/>
  <c r="J1420" i="4"/>
  <c r="J1414" i="4"/>
  <c r="J1406" i="4"/>
  <c r="J1398" i="4"/>
  <c r="J1390" i="4"/>
  <c r="J1382" i="4"/>
  <c r="J1374" i="4"/>
  <c r="J1366" i="4"/>
  <c r="J1358" i="4"/>
  <c r="J1350" i="4"/>
  <c r="J1342" i="4"/>
  <c r="J1334" i="4"/>
  <c r="J1326" i="4"/>
  <c r="J1415" i="4"/>
  <c r="J1407" i="4"/>
  <c r="J1399" i="4"/>
  <c r="J1391" i="4"/>
  <c r="J1383" i="4"/>
  <c r="J1375" i="4"/>
  <c r="J1367" i="4"/>
  <c r="J1359" i="4"/>
  <c r="J1351" i="4"/>
  <c r="J1343" i="4"/>
  <c r="J1335" i="4"/>
  <c r="J1327" i="4"/>
  <c r="J1408" i="4"/>
  <c r="J1400" i="4"/>
  <c r="J1392" i="4"/>
  <c r="J1384" i="4"/>
  <c r="J1376" i="4"/>
  <c r="J1368" i="4"/>
  <c r="J1360" i="4"/>
  <c r="J1352" i="4"/>
  <c r="J1344" i="4"/>
  <c r="J1336" i="4"/>
  <c r="J1328" i="4"/>
  <c r="J1419" i="4"/>
  <c r="J1416" i="4"/>
  <c r="J1409" i="4"/>
  <c r="J1401" i="4"/>
  <c r="J1393" i="4"/>
  <c r="J1385" i="4"/>
  <c r="J1377" i="4"/>
  <c r="J1369" i="4"/>
  <c r="J1361" i="4"/>
  <c r="J1353" i="4"/>
  <c r="J1345" i="4"/>
  <c r="J1337" i="4"/>
  <c r="J1329" i="4"/>
  <c r="J1410" i="4"/>
  <c r="J1402" i="4"/>
  <c r="J1394" i="4"/>
  <c r="J1386" i="4"/>
  <c r="J1378" i="4"/>
  <c r="J1370" i="4"/>
  <c r="J1362" i="4"/>
  <c r="J1354" i="4"/>
  <c r="J1346" i="4"/>
  <c r="J1338" i="4"/>
  <c r="J1330" i="4"/>
  <c r="J1411" i="4"/>
  <c r="J1403" i="4"/>
  <c r="J1395" i="4"/>
  <c r="J1387" i="4"/>
  <c r="J1379" i="4"/>
  <c r="J1371" i="4"/>
  <c r="J1363" i="4"/>
  <c r="J1355" i="4"/>
  <c r="J1347" i="4"/>
  <c r="J1339" i="4"/>
  <c r="J1413" i="4"/>
  <c r="J1405" i="4"/>
  <c r="J1397" i="4"/>
  <c r="J1389" i="4"/>
  <c r="J1381" i="4"/>
  <c r="J1373" i="4"/>
  <c r="J1365" i="4"/>
  <c r="J1357" i="4"/>
  <c r="J1349" i="4"/>
  <c r="J1341" i="4"/>
  <c r="J1333" i="4"/>
  <c r="J1325" i="4"/>
  <c r="J1380" i="4"/>
  <c r="J1314" i="4"/>
  <c r="J1306" i="4"/>
  <c r="J1298" i="4"/>
  <c r="J1290" i="4"/>
  <c r="J1282" i="4"/>
  <c r="J1274" i="4"/>
  <c r="J1266" i="4"/>
  <c r="J1258" i="4"/>
  <c r="J1250" i="4"/>
  <c r="J1242" i="4"/>
  <c r="J1404" i="4"/>
  <c r="J1340" i="4"/>
  <c r="J1332" i="4"/>
  <c r="J1322" i="4"/>
  <c r="J1315" i="4"/>
  <c r="J1307" i="4"/>
  <c r="J1299" i="4"/>
  <c r="J1291" i="4"/>
  <c r="J1283" i="4"/>
  <c r="J1275" i="4"/>
  <c r="J1267" i="4"/>
  <c r="J1259" i="4"/>
  <c r="J1251" i="4"/>
  <c r="J1243" i="4"/>
  <c r="J1235" i="4"/>
  <c r="J1364" i="4"/>
  <c r="J1316" i="4"/>
  <c r="J1308" i="4"/>
  <c r="J1300" i="4"/>
  <c r="J1292" i="4"/>
  <c r="J1284" i="4"/>
  <c r="J1276" i="4"/>
  <c r="J1268" i="4"/>
  <c r="J1260" i="4"/>
  <c r="J1252" i="4"/>
  <c r="J1244" i="4"/>
  <c r="J1388" i="4"/>
  <c r="J1317" i="4"/>
  <c r="J1309" i="4"/>
  <c r="J1301" i="4"/>
  <c r="J1293" i="4"/>
  <c r="J1285" i="4"/>
  <c r="J1277" i="4"/>
  <c r="J1269" i="4"/>
  <c r="J1261" i="4"/>
  <c r="J1253" i="4"/>
  <c r="J1245" i="4"/>
  <c r="J1237" i="4"/>
  <c r="J1412" i="4"/>
  <c r="J1348" i="4"/>
  <c r="J1318" i="4"/>
  <c r="J1310" i="4"/>
  <c r="J1302" i="4"/>
  <c r="J1294" i="4"/>
  <c r="J1286" i="4"/>
  <c r="J1278" i="4"/>
  <c r="J1270" i="4"/>
  <c r="J1262" i="4"/>
  <c r="J1254" i="4"/>
  <c r="J1246" i="4"/>
  <c r="J1238" i="4"/>
  <c r="J1356" i="4"/>
  <c r="J1321" i="4"/>
  <c r="J1313" i="4"/>
  <c r="J1305" i="4"/>
  <c r="J1297" i="4"/>
  <c r="J1289" i="4"/>
  <c r="J1281" i="4"/>
  <c r="J1273" i="4"/>
  <c r="J1265" i="4"/>
  <c r="J1257" i="4"/>
  <c r="J1249" i="4"/>
  <c r="J1241" i="4"/>
  <c r="J1233" i="4"/>
  <c r="J1225" i="4"/>
  <c r="J1217" i="4"/>
  <c r="J1209" i="4"/>
  <c r="J1201" i="4"/>
  <c r="J1193" i="4"/>
  <c r="J1185" i="4"/>
  <c r="J1177" i="4"/>
  <c r="J1169" i="4"/>
  <c r="J1396" i="4"/>
  <c r="J1331" i="4"/>
  <c r="J1311" i="4"/>
  <c r="J1296" i="4"/>
  <c r="J1279" i="4"/>
  <c r="J1264" i="4"/>
  <c r="J1247" i="4"/>
  <c r="J1234" i="4"/>
  <c r="J1226" i="4"/>
  <c r="J1218" i="4"/>
  <c r="J1210" i="4"/>
  <c r="J1202" i="4"/>
  <c r="J1194" i="4"/>
  <c r="J1186" i="4"/>
  <c r="J1178" i="4"/>
  <c r="J1170" i="4"/>
  <c r="J1227" i="4"/>
  <c r="J1219" i="4"/>
  <c r="J1211" i="4"/>
  <c r="J1203" i="4"/>
  <c r="J1195" i="4"/>
  <c r="J1187" i="4"/>
  <c r="J1179" i="4"/>
  <c r="J1171" i="4"/>
  <c r="J1163" i="4"/>
  <c r="J1323" i="4"/>
  <c r="J1320" i="4"/>
  <c r="J1303" i="4"/>
  <c r="J1288" i="4"/>
  <c r="J1271" i="4"/>
  <c r="J1256" i="4"/>
  <c r="J1239" i="4"/>
  <c r="J1228" i="4"/>
  <c r="J1220" i="4"/>
  <c r="J1212" i="4"/>
  <c r="J1204" i="4"/>
  <c r="J1196" i="4"/>
  <c r="J1188" i="4"/>
  <c r="J1180" i="4"/>
  <c r="J1172" i="4"/>
  <c r="J1372" i="4"/>
  <c r="J1229" i="4"/>
  <c r="J1221" i="4"/>
  <c r="J1213" i="4"/>
  <c r="J1205" i="4"/>
  <c r="J1197" i="4"/>
  <c r="J1189" i="4"/>
  <c r="J1181" i="4"/>
  <c r="J1173" i="4"/>
  <c r="J1165" i="4"/>
  <c r="J1312" i="4"/>
  <c r="J1295" i="4"/>
  <c r="J1280" i="4"/>
  <c r="J1263" i="4"/>
  <c r="J1248" i="4"/>
  <c r="J1230" i="4"/>
  <c r="J1222" i="4"/>
  <c r="J1214" i="4"/>
  <c r="J1206" i="4"/>
  <c r="J1198" i="4"/>
  <c r="J1190" i="4"/>
  <c r="J1182" i="4"/>
  <c r="J1174" i="4"/>
  <c r="J1166" i="4"/>
  <c r="J1324" i="4"/>
  <c r="J1319" i="4"/>
  <c r="J1304" i="4"/>
  <c r="J1287" i="4"/>
  <c r="J1272" i="4"/>
  <c r="J1255" i="4"/>
  <c r="J1240" i="4"/>
  <c r="J1236" i="4"/>
  <c r="J1232" i="4"/>
  <c r="J1224" i="4"/>
  <c r="J1216" i="4"/>
  <c r="J1208" i="4"/>
  <c r="J1200" i="4"/>
  <c r="J1192" i="4"/>
  <c r="J1184" i="4"/>
  <c r="J1176" i="4"/>
  <c r="J1183" i="4"/>
  <c r="J1168" i="4"/>
  <c r="J1164" i="4"/>
  <c r="J1156" i="4"/>
  <c r="J1148" i="4"/>
  <c r="J1140" i="4"/>
  <c r="J1132" i="4"/>
  <c r="J1124" i="4"/>
  <c r="J1116" i="4"/>
  <c r="J1108" i="4"/>
  <c r="J1100" i="4"/>
  <c r="J1092" i="4"/>
  <c r="J1084" i="4"/>
  <c r="J1207" i="4"/>
  <c r="J1157" i="4"/>
  <c r="J1149" i="4"/>
  <c r="J1141" i="4"/>
  <c r="J1133" i="4"/>
  <c r="J1125" i="4"/>
  <c r="J1117" i="4"/>
  <c r="J1109" i="4"/>
  <c r="J1101" i="4"/>
  <c r="J1093" i="4"/>
  <c r="J1085" i="4"/>
  <c r="J1231" i="4"/>
  <c r="J1158" i="4"/>
  <c r="J1150" i="4"/>
  <c r="J1142" i="4"/>
  <c r="J1134" i="4"/>
  <c r="J1126" i="4"/>
  <c r="J1118" i="4"/>
  <c r="J1110" i="4"/>
  <c r="J1102" i="4"/>
  <c r="J1094" i="4"/>
  <c r="J1086" i="4"/>
  <c r="J1191" i="4"/>
  <c r="J1159" i="4"/>
  <c r="J1151" i="4"/>
  <c r="J1143" i="4"/>
  <c r="J1135" i="4"/>
  <c r="J1127" i="4"/>
  <c r="J1119" i="4"/>
  <c r="J1111" i="4"/>
  <c r="J1103" i="4"/>
  <c r="J1095" i="4"/>
  <c r="J1087" i="4"/>
  <c r="J1079" i="4"/>
  <c r="J1215" i="4"/>
  <c r="J1160" i="4"/>
  <c r="J1152" i="4"/>
  <c r="J1144" i="4"/>
  <c r="J1136" i="4"/>
  <c r="J1128" i="4"/>
  <c r="J1120" i="4"/>
  <c r="J1112" i="4"/>
  <c r="J1104" i="4"/>
  <c r="J1096" i="4"/>
  <c r="J1088" i="4"/>
  <c r="J1080" i="4"/>
  <c r="J1223" i="4"/>
  <c r="J1155" i="4"/>
  <c r="J1147" i="4"/>
  <c r="J1139" i="4"/>
  <c r="J1131" i="4"/>
  <c r="J1123" i="4"/>
  <c r="J1115" i="4"/>
  <c r="J1107" i="4"/>
  <c r="J1099" i="4"/>
  <c r="J1091" i="4"/>
  <c r="J1083" i="4"/>
  <c r="J1153" i="4"/>
  <c r="J1138" i="4"/>
  <c r="J1121" i="4"/>
  <c r="J1106" i="4"/>
  <c r="J1089" i="4"/>
  <c r="J1076" i="4"/>
  <c r="J1068" i="4"/>
  <c r="J1060" i="4"/>
  <c r="J1052" i="4"/>
  <c r="J1044" i="4"/>
  <c r="J1036" i="4"/>
  <c r="J1028" i="4"/>
  <c r="J1020" i="4"/>
  <c r="J1012" i="4"/>
  <c r="J1004" i="4"/>
  <c r="J996" i="4"/>
  <c r="J988" i="4"/>
  <c r="J980" i="4"/>
  <c r="J972" i="4"/>
  <c r="J964" i="4"/>
  <c r="J956" i="4"/>
  <c r="J948" i="4"/>
  <c r="J940" i="4"/>
  <c r="J932" i="4"/>
  <c r="J924" i="4"/>
  <c r="J916" i="4"/>
  <c r="J908" i="4"/>
  <c r="J900" i="4"/>
  <c r="J1077" i="4"/>
  <c r="J1069" i="4"/>
  <c r="J1061" i="4"/>
  <c r="J1053" i="4"/>
  <c r="J1045" i="4"/>
  <c r="J1037" i="4"/>
  <c r="J1029" i="4"/>
  <c r="J1021" i="4"/>
  <c r="J1013" i="4"/>
  <c r="J1005" i="4"/>
  <c r="J997" i="4"/>
  <c r="J989" i="4"/>
  <c r="J981" i="4"/>
  <c r="J973" i="4"/>
  <c r="J965" i="4"/>
  <c r="J957" i="4"/>
  <c r="J949" i="4"/>
  <c r="J941" i="4"/>
  <c r="J933" i="4"/>
  <c r="J925" i="4"/>
  <c r="J917" i="4"/>
  <c r="J909" i="4"/>
  <c r="J901" i="4"/>
  <c r="J1162" i="4"/>
  <c r="J1145" i="4"/>
  <c r="J1130" i="4"/>
  <c r="J1113" i="4"/>
  <c r="J1098" i="4"/>
  <c r="J1081" i="4"/>
  <c r="J1070" i="4"/>
  <c r="J1062" i="4"/>
  <c r="J1054" i="4"/>
  <c r="J1046" i="4"/>
  <c r="J1038" i="4"/>
  <c r="J1030" i="4"/>
  <c r="J1022" i="4"/>
  <c r="J1014" i="4"/>
  <c r="J1006" i="4"/>
  <c r="J998" i="4"/>
  <c r="J990" i="4"/>
  <c r="J982" i="4"/>
  <c r="J974" i="4"/>
  <c r="J966" i="4"/>
  <c r="J958" i="4"/>
  <c r="J950" i="4"/>
  <c r="J942" i="4"/>
  <c r="J934" i="4"/>
  <c r="J926" i="4"/>
  <c r="J918" i="4"/>
  <c r="J910" i="4"/>
  <c r="J902" i="4"/>
  <c r="J1199" i="4"/>
  <c r="J1071" i="4"/>
  <c r="J1063" i="4"/>
  <c r="J1055" i="4"/>
  <c r="J1047" i="4"/>
  <c r="J1039" i="4"/>
  <c r="J1031" i="4"/>
  <c r="J1023" i="4"/>
  <c r="J1015" i="4"/>
  <c r="J1007" i="4"/>
  <c r="J999" i="4"/>
  <c r="J991" i="4"/>
  <c r="J983" i="4"/>
  <c r="J975" i="4"/>
  <c r="J967" i="4"/>
  <c r="J959" i="4"/>
  <c r="J951" i="4"/>
  <c r="J943" i="4"/>
  <c r="J935" i="4"/>
  <c r="J927" i="4"/>
  <c r="J919" i="4"/>
  <c r="J911" i="4"/>
  <c r="J903" i="4"/>
  <c r="J1167" i="4"/>
  <c r="J1154" i="4"/>
  <c r="J1137" i="4"/>
  <c r="J1122" i="4"/>
  <c r="J1105" i="4"/>
  <c r="J1090" i="4"/>
  <c r="J1078" i="4"/>
  <c r="J1072" i="4"/>
  <c r="J1064" i="4"/>
  <c r="J1056" i="4"/>
  <c r="J1048" i="4"/>
  <c r="J1040" i="4"/>
  <c r="J1032" i="4"/>
  <c r="J1024" i="4"/>
  <c r="J1016" i="4"/>
  <c r="J1008" i="4"/>
  <c r="J1000" i="4"/>
  <c r="J992" i="4"/>
  <c r="J984" i="4"/>
  <c r="J976" i="4"/>
  <c r="J968" i="4"/>
  <c r="J960" i="4"/>
  <c r="J952" i="4"/>
  <c r="J944" i="4"/>
  <c r="J936" i="4"/>
  <c r="J928" i="4"/>
  <c r="J920" i="4"/>
  <c r="J912" i="4"/>
  <c r="J904" i="4"/>
  <c r="J1073" i="4"/>
  <c r="J1065" i="4"/>
  <c r="J1057" i="4"/>
  <c r="J1049" i="4"/>
  <c r="J1041" i="4"/>
  <c r="J1033" i="4"/>
  <c r="J1025" i="4"/>
  <c r="J1017" i="4"/>
  <c r="J1009" i="4"/>
  <c r="J1001" i="4"/>
  <c r="J993" i="4"/>
  <c r="J985" i="4"/>
  <c r="J977" i="4"/>
  <c r="J969" i="4"/>
  <c r="J961" i="4"/>
  <c r="J953" i="4"/>
  <c r="J945" i="4"/>
  <c r="J937" i="4"/>
  <c r="J929" i="4"/>
  <c r="J921" i="4"/>
  <c r="J913" i="4"/>
  <c r="J905" i="4"/>
  <c r="J1075" i="4"/>
  <c r="J1067" i="4"/>
  <c r="J1059" i="4"/>
  <c r="J1051" i="4"/>
  <c r="J1043" i="4"/>
  <c r="J1035" i="4"/>
  <c r="J1027" i="4"/>
  <c r="J1019" i="4"/>
  <c r="J1011" i="4"/>
  <c r="J1003" i="4"/>
  <c r="J995" i="4"/>
  <c r="J987" i="4"/>
  <c r="J979" i="4"/>
  <c r="J971" i="4"/>
  <c r="J963" i="4"/>
  <c r="J955" i="4"/>
  <c r="J947" i="4"/>
  <c r="J939" i="4"/>
  <c r="J931" i="4"/>
  <c r="J923" i="4"/>
  <c r="J915" i="4"/>
  <c r="J907" i="4"/>
  <c r="J1114" i="4"/>
  <c r="J1018" i="4"/>
  <c r="J954" i="4"/>
  <c r="J895" i="4"/>
  <c r="J887" i="4"/>
  <c r="J879" i="4"/>
  <c r="J871" i="4"/>
  <c r="J863" i="4"/>
  <c r="J855" i="4"/>
  <c r="J847" i="4"/>
  <c r="J839" i="4"/>
  <c r="J831" i="4"/>
  <c r="J823" i="4"/>
  <c r="J815" i="4"/>
  <c r="J807" i="4"/>
  <c r="J799" i="4"/>
  <c r="J791" i="4"/>
  <c r="J783" i="4"/>
  <c r="J775" i="4"/>
  <c r="J767" i="4"/>
  <c r="J759" i="4"/>
  <c r="J751" i="4"/>
  <c r="J743" i="4"/>
  <c r="J735" i="4"/>
  <c r="J1175" i="4"/>
  <c r="J1097" i="4"/>
  <c r="J1042" i="4"/>
  <c r="J978" i="4"/>
  <c r="J914" i="4"/>
  <c r="J896" i="4"/>
  <c r="J888" i="4"/>
  <c r="J880" i="4"/>
  <c r="J872" i="4"/>
  <c r="J864" i="4"/>
  <c r="J856" i="4"/>
  <c r="J848" i="4"/>
  <c r="J840" i="4"/>
  <c r="J832" i="4"/>
  <c r="J824" i="4"/>
  <c r="J816" i="4"/>
  <c r="J808" i="4"/>
  <c r="J800" i="4"/>
  <c r="J792" i="4"/>
  <c r="J784" i="4"/>
  <c r="J776" i="4"/>
  <c r="J768" i="4"/>
  <c r="J760" i="4"/>
  <c r="J752" i="4"/>
  <c r="J744" i="4"/>
  <c r="J736" i="4"/>
  <c r="J728" i="4"/>
  <c r="J1066" i="4"/>
  <c r="J1002" i="4"/>
  <c r="J938" i="4"/>
  <c r="J897" i="4"/>
  <c r="J889" i="4"/>
  <c r="J881" i="4"/>
  <c r="J873" i="4"/>
  <c r="J865" i="4"/>
  <c r="J857" i="4"/>
  <c r="J849" i="4"/>
  <c r="J841" i="4"/>
  <c r="J833" i="4"/>
  <c r="J825" i="4"/>
  <c r="J817" i="4"/>
  <c r="J809" i="4"/>
  <c r="J801" i="4"/>
  <c r="J793" i="4"/>
  <c r="J785" i="4"/>
  <c r="J777" i="4"/>
  <c r="J769" i="4"/>
  <c r="J761" i="4"/>
  <c r="J753" i="4"/>
  <c r="J745" i="4"/>
  <c r="J737" i="4"/>
  <c r="J729" i="4"/>
  <c r="J1146" i="4"/>
  <c r="J1026" i="4"/>
  <c r="J962" i="4"/>
  <c r="J899" i="4"/>
  <c r="J890" i="4"/>
  <c r="J882" i="4"/>
  <c r="J874" i="4"/>
  <c r="J866" i="4"/>
  <c r="J858" i="4"/>
  <c r="J850" i="4"/>
  <c r="J842" i="4"/>
  <c r="J834" i="4"/>
  <c r="J826" i="4"/>
  <c r="J818" i="4"/>
  <c r="J810" i="4"/>
  <c r="J802" i="4"/>
  <c r="J794" i="4"/>
  <c r="J786" i="4"/>
  <c r="J778" i="4"/>
  <c r="J770" i="4"/>
  <c r="J762" i="4"/>
  <c r="J754" i="4"/>
  <c r="J746" i="4"/>
  <c r="J738" i="4"/>
  <c r="J730" i="4"/>
  <c r="J1129" i="4"/>
  <c r="J1050" i="4"/>
  <c r="J986" i="4"/>
  <c r="J922" i="4"/>
  <c r="J898" i="4"/>
  <c r="J891" i="4"/>
  <c r="J883" i="4"/>
  <c r="J875" i="4"/>
  <c r="J867" i="4"/>
  <c r="J859" i="4"/>
  <c r="J851" i="4"/>
  <c r="J843" i="4"/>
  <c r="J835" i="4"/>
  <c r="J827" i="4"/>
  <c r="J819" i="4"/>
  <c r="J811" i="4"/>
  <c r="J803" i="4"/>
  <c r="J795" i="4"/>
  <c r="J787" i="4"/>
  <c r="J779" i="4"/>
  <c r="J771" i="4"/>
  <c r="J763" i="4"/>
  <c r="J755" i="4"/>
  <c r="J747" i="4"/>
  <c r="J739" i="4"/>
  <c r="J731" i="4"/>
  <c r="J1082" i="4"/>
  <c r="J1074" i="4"/>
  <c r="J1010" i="4"/>
  <c r="J946" i="4"/>
  <c r="J892" i="4"/>
  <c r="J884" i="4"/>
  <c r="J876" i="4"/>
  <c r="J868" i="4"/>
  <c r="J860" i="4"/>
  <c r="J852" i="4"/>
  <c r="J844" i="4"/>
  <c r="J836" i="4"/>
  <c r="J828" i="4"/>
  <c r="J820" i="4"/>
  <c r="J812" i="4"/>
  <c r="J804" i="4"/>
  <c r="J796" i="4"/>
  <c r="J788" i="4"/>
  <c r="J780" i="4"/>
  <c r="J772" i="4"/>
  <c r="J764" i="4"/>
  <c r="J756" i="4"/>
  <c r="J748" i="4"/>
  <c r="J740" i="4"/>
  <c r="J732" i="4"/>
  <c r="J1161" i="4"/>
  <c r="J1058" i="4"/>
  <c r="J994" i="4"/>
  <c r="J930" i="4"/>
  <c r="J894" i="4"/>
  <c r="J886" i="4"/>
  <c r="J878" i="4"/>
  <c r="J870" i="4"/>
  <c r="J862" i="4"/>
  <c r="J854" i="4"/>
  <c r="J846" i="4"/>
  <c r="J838" i="4"/>
  <c r="J830" i="4"/>
  <c r="J822" i="4"/>
  <c r="J814" i="4"/>
  <c r="J806" i="4"/>
  <c r="J798" i="4"/>
  <c r="J790" i="4"/>
  <c r="J782" i="4"/>
  <c r="J774" i="4"/>
  <c r="J766" i="4"/>
  <c r="J758" i="4"/>
  <c r="J750" i="4"/>
  <c r="J742" i="4"/>
  <c r="J734" i="4"/>
  <c r="J726" i="4"/>
  <c r="J885" i="4"/>
  <c r="J821" i="4"/>
  <c r="J757" i="4"/>
  <c r="J722" i="4"/>
  <c r="J714" i="4"/>
  <c r="J706" i="4"/>
  <c r="J698" i="4"/>
  <c r="J690" i="4"/>
  <c r="J682" i="4"/>
  <c r="J674" i="4"/>
  <c r="J666" i="4"/>
  <c r="J658" i="4"/>
  <c r="J650" i="4"/>
  <c r="J642" i="4"/>
  <c r="J634" i="4"/>
  <c r="J626" i="4"/>
  <c r="J618" i="4"/>
  <c r="J610" i="4"/>
  <c r="J602" i="4"/>
  <c r="J594" i="4"/>
  <c r="J586" i="4"/>
  <c r="J578" i="4"/>
  <c r="J570" i="4"/>
  <c r="J562" i="4"/>
  <c r="J554" i="4"/>
  <c r="J1034" i="4"/>
  <c r="J845" i="4"/>
  <c r="J781" i="4"/>
  <c r="J723" i="4"/>
  <c r="J715" i="4"/>
  <c r="J707" i="4"/>
  <c r="J699" i="4"/>
  <c r="J691" i="4"/>
  <c r="J683" i="4"/>
  <c r="J675" i="4"/>
  <c r="J667" i="4"/>
  <c r="J659" i="4"/>
  <c r="J651" i="4"/>
  <c r="J643" i="4"/>
  <c r="J635" i="4"/>
  <c r="J627" i="4"/>
  <c r="J619" i="4"/>
  <c r="J611" i="4"/>
  <c r="J603" i="4"/>
  <c r="J595" i="4"/>
  <c r="J587" i="4"/>
  <c r="J579" i="4"/>
  <c r="J571" i="4"/>
  <c r="J563" i="4"/>
  <c r="J555" i="4"/>
  <c r="J869" i="4"/>
  <c r="J805" i="4"/>
  <c r="J741" i="4"/>
  <c r="J727" i="4"/>
  <c r="J724" i="4"/>
  <c r="J716" i="4"/>
  <c r="J708" i="4"/>
  <c r="J700" i="4"/>
  <c r="J692" i="4"/>
  <c r="J684" i="4"/>
  <c r="J676" i="4"/>
  <c r="J668" i="4"/>
  <c r="J660" i="4"/>
  <c r="J652" i="4"/>
  <c r="J644" i="4"/>
  <c r="J636" i="4"/>
  <c r="J628" i="4"/>
  <c r="J620" i="4"/>
  <c r="J612" i="4"/>
  <c r="J604" i="4"/>
  <c r="J596" i="4"/>
  <c r="J588" i="4"/>
  <c r="J580" i="4"/>
  <c r="J572" i="4"/>
  <c r="J564" i="4"/>
  <c r="J556" i="4"/>
  <c r="J906" i="4"/>
  <c r="J893" i="4"/>
  <c r="J829" i="4"/>
  <c r="J765" i="4"/>
  <c r="J725" i="4"/>
  <c r="J717" i="4"/>
  <c r="J709" i="4"/>
  <c r="J701" i="4"/>
  <c r="J693" i="4"/>
  <c r="J685" i="4"/>
  <c r="J677" i="4"/>
  <c r="J669" i="4"/>
  <c r="J661" i="4"/>
  <c r="J653" i="4"/>
  <c r="J645" i="4"/>
  <c r="J637" i="4"/>
  <c r="J629" i="4"/>
  <c r="J621" i="4"/>
  <c r="J613" i="4"/>
  <c r="J605" i="4"/>
  <c r="J597" i="4"/>
  <c r="J589" i="4"/>
  <c r="J581" i="4"/>
  <c r="J573" i="4"/>
  <c r="J565" i="4"/>
  <c r="J557" i="4"/>
  <c r="J853" i="4"/>
  <c r="J789" i="4"/>
  <c r="J718" i="4"/>
  <c r="J710" i="4"/>
  <c r="J702" i="4"/>
  <c r="J694" i="4"/>
  <c r="J686" i="4"/>
  <c r="J678" i="4"/>
  <c r="J670" i="4"/>
  <c r="J662" i="4"/>
  <c r="J654" i="4"/>
  <c r="J646" i="4"/>
  <c r="J638" i="4"/>
  <c r="J630" i="4"/>
  <c r="J622" i="4"/>
  <c r="J614" i="4"/>
  <c r="J606" i="4"/>
  <c r="J598" i="4"/>
  <c r="J590" i="4"/>
  <c r="J582" i="4"/>
  <c r="J574" i="4"/>
  <c r="J566" i="4"/>
  <c r="J558" i="4"/>
  <c r="J861" i="4"/>
  <c r="J797" i="4"/>
  <c r="J733" i="4"/>
  <c r="J721" i="4"/>
  <c r="J713" i="4"/>
  <c r="J705" i="4"/>
  <c r="J697" i="4"/>
  <c r="J689" i="4"/>
  <c r="J681" i="4"/>
  <c r="J673" i="4"/>
  <c r="J665" i="4"/>
  <c r="J657" i="4"/>
  <c r="J649" i="4"/>
  <c r="J641" i="4"/>
  <c r="J633" i="4"/>
  <c r="J625" i="4"/>
  <c r="J617" i="4"/>
  <c r="J609" i="4"/>
  <c r="J601" i="4"/>
  <c r="J593" i="4"/>
  <c r="J585" i="4"/>
  <c r="J577" i="4"/>
  <c r="J569" i="4"/>
  <c r="J561" i="4"/>
  <c r="J719" i="4"/>
  <c r="J704" i="4"/>
  <c r="J687" i="4"/>
  <c r="J672" i="4"/>
  <c r="J655" i="4"/>
  <c r="J640" i="4"/>
  <c r="J623" i="4"/>
  <c r="J608" i="4"/>
  <c r="J591" i="4"/>
  <c r="J576" i="4"/>
  <c r="J559" i="4"/>
  <c r="J548" i="4"/>
  <c r="J540" i="4"/>
  <c r="J532" i="4"/>
  <c r="J524" i="4"/>
  <c r="J516" i="4"/>
  <c r="J508" i="4"/>
  <c r="J500" i="4"/>
  <c r="J492" i="4"/>
  <c r="J484" i="4"/>
  <c r="J476" i="4"/>
  <c r="J468" i="4"/>
  <c r="J460" i="4"/>
  <c r="J452" i="4"/>
  <c r="J444" i="4"/>
  <c r="J436" i="4"/>
  <c r="J428" i="4"/>
  <c r="J420" i="4"/>
  <c r="J412" i="4"/>
  <c r="J404" i="4"/>
  <c r="J549" i="4"/>
  <c r="J541" i="4"/>
  <c r="J533" i="4"/>
  <c r="J525" i="4"/>
  <c r="J517" i="4"/>
  <c r="J509" i="4"/>
  <c r="J501" i="4"/>
  <c r="J493" i="4"/>
  <c r="J485" i="4"/>
  <c r="J477" i="4"/>
  <c r="J469" i="4"/>
  <c r="J461" i="4"/>
  <c r="J453" i="4"/>
  <c r="J445" i="4"/>
  <c r="J437" i="4"/>
  <c r="J429" i="4"/>
  <c r="J421" i="4"/>
  <c r="J413" i="4"/>
  <c r="J970" i="4"/>
  <c r="J837" i="4"/>
  <c r="J711" i="4"/>
  <c r="J696" i="4"/>
  <c r="J679" i="4"/>
  <c r="J664" i="4"/>
  <c r="J647" i="4"/>
  <c r="J632" i="4"/>
  <c r="J615" i="4"/>
  <c r="J600" i="4"/>
  <c r="J583" i="4"/>
  <c r="J568" i="4"/>
  <c r="J550" i="4"/>
  <c r="J542" i="4"/>
  <c r="J534" i="4"/>
  <c r="J526" i="4"/>
  <c r="J518" i="4"/>
  <c r="J510" i="4"/>
  <c r="J502" i="4"/>
  <c r="J494" i="4"/>
  <c r="J486" i="4"/>
  <c r="J478" i="4"/>
  <c r="J470" i="4"/>
  <c r="J462" i="4"/>
  <c r="J454" i="4"/>
  <c r="J446" i="4"/>
  <c r="J438" i="4"/>
  <c r="J430" i="4"/>
  <c r="J422" i="4"/>
  <c r="J414" i="4"/>
  <c r="J406" i="4"/>
  <c r="J877" i="4"/>
  <c r="J543" i="4"/>
  <c r="J535" i="4"/>
  <c r="J527" i="4"/>
  <c r="J519" i="4"/>
  <c r="J511" i="4"/>
  <c r="J503" i="4"/>
  <c r="J495" i="4"/>
  <c r="J487" i="4"/>
  <c r="J479" i="4"/>
  <c r="J471" i="4"/>
  <c r="J463" i="4"/>
  <c r="J455" i="4"/>
  <c r="J447" i="4"/>
  <c r="J439" i="4"/>
  <c r="J431" i="4"/>
  <c r="J423" i="4"/>
  <c r="J415" i="4"/>
  <c r="J407" i="4"/>
  <c r="J773" i="4"/>
  <c r="J720" i="4"/>
  <c r="J703" i="4"/>
  <c r="J688" i="4"/>
  <c r="J671" i="4"/>
  <c r="J656" i="4"/>
  <c r="J639" i="4"/>
  <c r="J624" i="4"/>
  <c r="J607" i="4"/>
  <c r="J592" i="4"/>
  <c r="J575" i="4"/>
  <c r="J560" i="4"/>
  <c r="J552" i="4"/>
  <c r="J551" i="4"/>
  <c r="J544" i="4"/>
  <c r="J536" i="4"/>
  <c r="J528" i="4"/>
  <c r="J520" i="4"/>
  <c r="J512" i="4"/>
  <c r="J504" i="4"/>
  <c r="J496" i="4"/>
  <c r="J488" i="4"/>
  <c r="J480" i="4"/>
  <c r="J472" i="4"/>
  <c r="J464" i="4"/>
  <c r="J456" i="4"/>
  <c r="J448" i="4"/>
  <c r="J440" i="4"/>
  <c r="J432" i="4"/>
  <c r="J424" i="4"/>
  <c r="J416" i="4"/>
  <c r="J408" i="4"/>
  <c r="J813" i="4"/>
  <c r="J553" i="4"/>
  <c r="J545" i="4"/>
  <c r="J537" i="4"/>
  <c r="J529" i="4"/>
  <c r="J521" i="4"/>
  <c r="J513" i="4"/>
  <c r="J505" i="4"/>
  <c r="J497" i="4"/>
  <c r="J489" i="4"/>
  <c r="J481" i="4"/>
  <c r="J473" i="4"/>
  <c r="J465" i="4"/>
  <c r="J457" i="4"/>
  <c r="J449" i="4"/>
  <c r="J441" i="4"/>
  <c r="J433" i="4"/>
  <c r="J425" i="4"/>
  <c r="J417" i="4"/>
  <c r="J409" i="4"/>
  <c r="J749" i="4"/>
  <c r="J547" i="4"/>
  <c r="J539" i="4"/>
  <c r="J531" i="4"/>
  <c r="J523" i="4"/>
  <c r="J515" i="4"/>
  <c r="J507" i="4"/>
  <c r="J499" i="4"/>
  <c r="J491" i="4"/>
  <c r="J483" i="4"/>
  <c r="J475" i="4"/>
  <c r="J467" i="4"/>
  <c r="J459" i="4"/>
  <c r="J451" i="4"/>
  <c r="J443" i="4"/>
  <c r="J435" i="4"/>
  <c r="J427" i="4"/>
  <c r="J419" i="4"/>
  <c r="J411" i="4"/>
  <c r="J712" i="4"/>
  <c r="J599" i="4"/>
  <c r="J490" i="4"/>
  <c r="J426" i="4"/>
  <c r="J401" i="4"/>
  <c r="J393" i="4"/>
  <c r="J385" i="4"/>
  <c r="J377" i="4"/>
  <c r="J369" i="4"/>
  <c r="J361" i="4"/>
  <c r="J353" i="4"/>
  <c r="J345" i="4"/>
  <c r="J337" i="4"/>
  <c r="J329" i="4"/>
  <c r="J321" i="4"/>
  <c r="J313" i="4"/>
  <c r="J305" i="4"/>
  <c r="J297" i="4"/>
  <c r="J289" i="4"/>
  <c r="J281" i="4"/>
  <c r="J273" i="4"/>
  <c r="J265" i="4"/>
  <c r="J257" i="4"/>
  <c r="J249" i="4"/>
  <c r="J241" i="4"/>
  <c r="J695" i="4"/>
  <c r="J514" i="4"/>
  <c r="J450" i="4"/>
  <c r="J402" i="4"/>
  <c r="J394" i="4"/>
  <c r="J386" i="4"/>
  <c r="J378" i="4"/>
  <c r="J370" i="4"/>
  <c r="J362" i="4"/>
  <c r="J354" i="4"/>
  <c r="J346" i="4"/>
  <c r="J338" i="4"/>
  <c r="J330" i="4"/>
  <c r="J322" i="4"/>
  <c r="J314" i="4"/>
  <c r="J306" i="4"/>
  <c r="J298" i="4"/>
  <c r="J290" i="4"/>
  <c r="J282" i="4"/>
  <c r="J274" i="4"/>
  <c r="J266" i="4"/>
  <c r="J258" i="4"/>
  <c r="J250" i="4"/>
  <c r="J242" i="4"/>
  <c r="J234" i="4"/>
  <c r="J648" i="4"/>
  <c r="J538" i="4"/>
  <c r="J474" i="4"/>
  <c r="J410" i="4"/>
  <c r="J403" i="4"/>
  <c r="J395" i="4"/>
  <c r="J387" i="4"/>
  <c r="J379" i="4"/>
  <c r="J371" i="4"/>
  <c r="J363" i="4"/>
  <c r="J355" i="4"/>
  <c r="J347" i="4"/>
  <c r="J339" i="4"/>
  <c r="J331" i="4"/>
  <c r="J323" i="4"/>
  <c r="J315" i="4"/>
  <c r="J307" i="4"/>
  <c r="J299" i="4"/>
  <c r="J291" i="4"/>
  <c r="J283" i="4"/>
  <c r="J275" i="4"/>
  <c r="J267" i="4"/>
  <c r="J259" i="4"/>
  <c r="J251" i="4"/>
  <c r="J631" i="4"/>
  <c r="J498" i="4"/>
  <c r="J434" i="4"/>
  <c r="J405" i="4"/>
  <c r="J396" i="4"/>
  <c r="J388" i="4"/>
  <c r="J380" i="4"/>
  <c r="J372" i="4"/>
  <c r="J364" i="4"/>
  <c r="J356" i="4"/>
  <c r="J348" i="4"/>
  <c r="J340" i="4"/>
  <c r="J332" i="4"/>
  <c r="J324" i="4"/>
  <c r="J316" i="4"/>
  <c r="J308" i="4"/>
  <c r="J300" i="4"/>
  <c r="J292" i="4"/>
  <c r="J284" i="4"/>
  <c r="J276" i="4"/>
  <c r="J268" i="4"/>
  <c r="J260" i="4"/>
  <c r="J252" i="4"/>
  <c r="J244" i="4"/>
  <c r="J236" i="4"/>
  <c r="J584" i="4"/>
  <c r="J522" i="4"/>
  <c r="J458" i="4"/>
  <c r="J397" i="4"/>
  <c r="J389" i="4"/>
  <c r="J381" i="4"/>
  <c r="J373" i="4"/>
  <c r="J365" i="4"/>
  <c r="J357" i="4"/>
  <c r="J349" i="4"/>
  <c r="J341" i="4"/>
  <c r="J333" i="4"/>
  <c r="J325" i="4"/>
  <c r="J317" i="4"/>
  <c r="J309" i="4"/>
  <c r="J301" i="4"/>
  <c r="J293" i="4"/>
  <c r="J285" i="4"/>
  <c r="J277" i="4"/>
  <c r="J269" i="4"/>
  <c r="J261" i="4"/>
  <c r="J253" i="4"/>
  <c r="J245" i="4"/>
  <c r="J237" i="4"/>
  <c r="J616" i="4"/>
  <c r="J530" i="4"/>
  <c r="J466" i="4"/>
  <c r="J400" i="4"/>
  <c r="J392" i="4"/>
  <c r="J384" i="4"/>
  <c r="J376" i="4"/>
  <c r="J368" i="4"/>
  <c r="J360" i="4"/>
  <c r="J352" i="4"/>
  <c r="J344" i="4"/>
  <c r="J336" i="4"/>
  <c r="J328" i="4"/>
  <c r="J320" i="4"/>
  <c r="J312" i="4"/>
  <c r="J304" i="4"/>
  <c r="J296" i="4"/>
  <c r="J288" i="4"/>
  <c r="J280" i="4"/>
  <c r="J272" i="4"/>
  <c r="J264" i="4"/>
  <c r="J256" i="4"/>
  <c r="J248" i="4"/>
  <c r="J240" i="4"/>
  <c r="J418" i="4"/>
  <c r="J391" i="4"/>
  <c r="J374" i="4"/>
  <c r="J359" i="4"/>
  <c r="J342" i="4"/>
  <c r="J327" i="4"/>
  <c r="J310" i="4"/>
  <c r="J295" i="4"/>
  <c r="J278" i="4"/>
  <c r="J263" i="4"/>
  <c r="J246" i="4"/>
  <c r="J230" i="4"/>
  <c r="J222" i="4"/>
  <c r="J214" i="4"/>
  <c r="J206" i="4"/>
  <c r="J198" i="4"/>
  <c r="J190" i="4"/>
  <c r="J182" i="4"/>
  <c r="J174" i="4"/>
  <c r="J166" i="4"/>
  <c r="J158" i="4"/>
  <c r="J150" i="4"/>
  <c r="J142" i="4"/>
  <c r="J134" i="4"/>
  <c r="J126" i="4"/>
  <c r="J118" i="4"/>
  <c r="J110" i="4"/>
  <c r="J102" i="4"/>
  <c r="J94" i="4"/>
  <c r="J680" i="4"/>
  <c r="J235" i="4"/>
  <c r="J231" i="4"/>
  <c r="J223" i="4"/>
  <c r="J215" i="4"/>
  <c r="J207" i="4"/>
  <c r="J199" i="4"/>
  <c r="J191" i="4"/>
  <c r="J183" i="4"/>
  <c r="J175" i="4"/>
  <c r="J167" i="4"/>
  <c r="J159" i="4"/>
  <c r="J151" i="4"/>
  <c r="J143" i="4"/>
  <c r="J135" i="4"/>
  <c r="J127" i="4"/>
  <c r="J119" i="4"/>
  <c r="J111" i="4"/>
  <c r="J103" i="4"/>
  <c r="J95" i="4"/>
  <c r="J398" i="4"/>
  <c r="J383" i="4"/>
  <c r="J366" i="4"/>
  <c r="J351" i="4"/>
  <c r="J334" i="4"/>
  <c r="J319" i="4"/>
  <c r="J302" i="4"/>
  <c r="J287" i="4"/>
  <c r="J270" i="4"/>
  <c r="J255" i="4"/>
  <c r="J243" i="4"/>
  <c r="J232" i="4"/>
  <c r="J224" i="4"/>
  <c r="J216" i="4"/>
  <c r="J208" i="4"/>
  <c r="J200" i="4"/>
  <c r="J192" i="4"/>
  <c r="J184" i="4"/>
  <c r="J176" i="4"/>
  <c r="J168" i="4"/>
  <c r="J160" i="4"/>
  <c r="J152" i="4"/>
  <c r="J144" i="4"/>
  <c r="J136" i="4"/>
  <c r="J128" i="4"/>
  <c r="J120" i="4"/>
  <c r="J112" i="4"/>
  <c r="J104" i="4"/>
  <c r="J96" i="4"/>
  <c r="J506" i="4"/>
  <c r="J233" i="4"/>
  <c r="J225" i="4"/>
  <c r="J217" i="4"/>
  <c r="J209" i="4"/>
  <c r="J201" i="4"/>
  <c r="J193" i="4"/>
  <c r="J185" i="4"/>
  <c r="J177" i="4"/>
  <c r="J169" i="4"/>
  <c r="J161" i="4"/>
  <c r="J153" i="4"/>
  <c r="J145" i="4"/>
  <c r="J137" i="4"/>
  <c r="J129" i="4"/>
  <c r="J121" i="4"/>
  <c r="J113" i="4"/>
  <c r="J105" i="4"/>
  <c r="J97" i="4"/>
  <c r="J546" i="4"/>
  <c r="J390" i="4"/>
  <c r="J375" i="4"/>
  <c r="J358" i="4"/>
  <c r="J343" i="4"/>
  <c r="J326" i="4"/>
  <c r="J311" i="4"/>
  <c r="J294" i="4"/>
  <c r="J279" i="4"/>
  <c r="J262" i="4"/>
  <c r="J247" i="4"/>
  <c r="J238" i="4"/>
  <c r="J226" i="4"/>
  <c r="J218" i="4"/>
  <c r="J210" i="4"/>
  <c r="J202" i="4"/>
  <c r="J194" i="4"/>
  <c r="J186" i="4"/>
  <c r="J178" i="4"/>
  <c r="J170" i="4"/>
  <c r="J162" i="4"/>
  <c r="J154" i="4"/>
  <c r="J146" i="4"/>
  <c r="J138" i="4"/>
  <c r="J130" i="4"/>
  <c r="J122" i="4"/>
  <c r="J114" i="4"/>
  <c r="J106" i="4"/>
  <c r="J98" i="4"/>
  <c r="J90" i="4"/>
  <c r="J442" i="4"/>
  <c r="J227" i="4"/>
  <c r="J219" i="4"/>
  <c r="J211" i="4"/>
  <c r="J203" i="4"/>
  <c r="J195" i="4"/>
  <c r="J187" i="4"/>
  <c r="J179" i="4"/>
  <c r="J171" i="4"/>
  <c r="J163" i="4"/>
  <c r="J350" i="4"/>
  <c r="J147" i="4"/>
  <c r="J132" i="4"/>
  <c r="J117" i="4"/>
  <c r="J89" i="4"/>
  <c r="J81" i="4"/>
  <c r="J73" i="4"/>
  <c r="J65" i="4"/>
  <c r="J57" i="4"/>
  <c r="J49" i="4"/>
  <c r="J41" i="4"/>
  <c r="J33" i="4"/>
  <c r="J23" i="4"/>
  <c r="J567" i="4"/>
  <c r="J367" i="4"/>
  <c r="J228" i="4"/>
  <c r="J213" i="4"/>
  <c r="J196" i="4"/>
  <c r="J181" i="4"/>
  <c r="J164" i="4"/>
  <c r="J155" i="4"/>
  <c r="J140" i="4"/>
  <c r="J125" i="4"/>
  <c r="J82" i="4"/>
  <c r="J74" i="4"/>
  <c r="J66" i="4"/>
  <c r="J58" i="4"/>
  <c r="J50" i="4"/>
  <c r="J42" i="4"/>
  <c r="J34" i="4"/>
  <c r="C20" i="4"/>
  <c r="J318" i="4"/>
  <c r="J148" i="4"/>
  <c r="J133" i="4"/>
  <c r="J99" i="4"/>
  <c r="J91" i="4"/>
  <c r="J83" i="4"/>
  <c r="J75" i="4"/>
  <c r="J67" i="4"/>
  <c r="J59" i="4"/>
  <c r="J51" i="4"/>
  <c r="J43" i="4"/>
  <c r="J35" i="4"/>
  <c r="J335" i="4"/>
  <c r="J239" i="4"/>
  <c r="J220" i="4"/>
  <c r="J205" i="4"/>
  <c r="J188" i="4"/>
  <c r="J173" i="4"/>
  <c r="J156" i="4"/>
  <c r="J141" i="4"/>
  <c r="J107" i="4"/>
  <c r="J92" i="4"/>
  <c r="J84" i="4"/>
  <c r="J76" i="4"/>
  <c r="J68" i="4"/>
  <c r="J60" i="4"/>
  <c r="J52" i="4"/>
  <c r="J44" i="4"/>
  <c r="J36" i="4"/>
  <c r="J22" i="4"/>
  <c r="J286" i="4"/>
  <c r="J149" i="4"/>
  <c r="J115" i="4"/>
  <c r="J100" i="4"/>
  <c r="J85" i="4"/>
  <c r="J77" i="4"/>
  <c r="J69" i="4"/>
  <c r="J61" i="4"/>
  <c r="J53" i="4"/>
  <c r="J45" i="4"/>
  <c r="J37" i="4"/>
  <c r="J21" i="4"/>
  <c r="C19" i="4"/>
  <c r="J663" i="4"/>
  <c r="J303" i="4"/>
  <c r="J229" i="4"/>
  <c r="J212" i="4"/>
  <c r="J197" i="4"/>
  <c r="J180" i="4"/>
  <c r="J165" i="4"/>
  <c r="J157" i="4"/>
  <c r="J123" i="4"/>
  <c r="J108" i="4"/>
  <c r="J93" i="4"/>
  <c r="J86" i="4"/>
  <c r="J78" i="4"/>
  <c r="J70" i="4"/>
  <c r="J62" i="4"/>
  <c r="J54" i="4"/>
  <c r="J46" i="4"/>
  <c r="J38" i="4"/>
  <c r="J24" i="4"/>
  <c r="J20" i="4"/>
  <c r="J482" i="4"/>
  <c r="J382" i="4"/>
  <c r="J254" i="4"/>
  <c r="J131" i="4"/>
  <c r="J116" i="4"/>
  <c r="J101" i="4"/>
  <c r="J87" i="4"/>
  <c r="J79" i="4"/>
  <c r="J71" i="4"/>
  <c r="J63" i="4"/>
  <c r="J399" i="4"/>
  <c r="J271" i="4"/>
  <c r="J221" i="4"/>
  <c r="J204" i="4"/>
  <c r="J189" i="4"/>
  <c r="J172" i="4"/>
  <c r="J139" i="4"/>
  <c r="J124" i="4"/>
  <c r="J109" i="4"/>
  <c r="J88" i="4"/>
  <c r="J80" i="4"/>
  <c r="J72" i="4"/>
  <c r="J55" i="4"/>
  <c r="J40" i="4"/>
  <c r="J31" i="4"/>
  <c r="J30" i="4"/>
  <c r="C18" i="4"/>
  <c r="C17" i="4"/>
  <c r="J64" i="4"/>
  <c r="E19" i="4"/>
  <c r="E16" i="4"/>
  <c r="D11" i="4"/>
  <c r="J47" i="4"/>
  <c r="J32" i="4"/>
  <c r="C16" i="4"/>
  <c r="J5" i="4"/>
  <c r="J27" i="4"/>
  <c r="J26" i="4"/>
  <c r="J8" i="4"/>
  <c r="J3" i="4"/>
  <c r="J2" i="4"/>
  <c r="K2" i="4" s="1"/>
  <c r="J56" i="4"/>
  <c r="J39" i="4"/>
  <c r="J25" i="4"/>
  <c r="J17" i="4"/>
  <c r="J12" i="4"/>
  <c r="J4" i="4"/>
  <c r="J18" i="4"/>
  <c r="J13" i="4"/>
  <c r="J11" i="4"/>
  <c r="J7" i="4"/>
  <c r="E5" i="4"/>
  <c r="J48" i="4"/>
  <c r="J29" i="4"/>
  <c r="J28" i="4"/>
  <c r="E20" i="4"/>
  <c r="J16" i="4"/>
  <c r="J14" i="4"/>
  <c r="J10" i="4"/>
  <c r="E8" i="4"/>
  <c r="J6" i="4"/>
  <c r="J19" i="4"/>
  <c r="E18" i="4"/>
  <c r="E17" i="4"/>
  <c r="J15" i="4"/>
  <c r="J9" i="4"/>
  <c r="C8" i="4"/>
  <c r="C5" i="4"/>
  <c r="X31" i="4"/>
  <c r="X10" i="4"/>
  <c r="X13" i="4"/>
  <c r="X20" i="4"/>
  <c r="X23" i="4"/>
  <c r="X26" i="4"/>
  <c r="X32" i="4"/>
  <c r="X38" i="4"/>
  <c r="X44" i="4"/>
  <c r="X14" i="4"/>
  <c r="X18" i="4"/>
  <c r="X35" i="4"/>
  <c r="X49" i="4"/>
  <c r="X55" i="4"/>
  <c r="X58" i="4"/>
  <c r="X62" i="4"/>
  <c r="X65" i="4"/>
  <c r="X69" i="4"/>
  <c r="X73" i="4"/>
  <c r="X77" i="4"/>
  <c r="X81" i="4"/>
  <c r="X85" i="4"/>
  <c r="X40" i="4"/>
  <c r="X46" i="4"/>
  <c r="X52" i="4"/>
  <c r="X60" i="4"/>
  <c r="X4" i="4"/>
  <c r="X6" i="4"/>
  <c r="X12" i="4"/>
  <c r="X16" i="4"/>
  <c r="X17" i="4"/>
  <c r="X37" i="4"/>
  <c r="X43" i="4"/>
  <c r="X57" i="4"/>
  <c r="X70" i="4"/>
  <c r="X78" i="4"/>
  <c r="X82" i="4"/>
  <c r="X86" i="4"/>
  <c r="X278" i="4"/>
  <c r="X342" i="4"/>
  <c r="X1989" i="4"/>
  <c r="X1991" i="4"/>
  <c r="X1993" i="4"/>
  <c r="X1973" i="4"/>
  <c r="X1957" i="4"/>
  <c r="X1987" i="4"/>
  <c r="X1971" i="4"/>
  <c r="X1955" i="4"/>
  <c r="X1985" i="4"/>
  <c r="X1969" i="4"/>
  <c r="X1953" i="4"/>
  <c r="X1949" i="4"/>
  <c r="X1945" i="4"/>
  <c r="X1937" i="4"/>
  <c r="X1929" i="4"/>
  <c r="X1983" i="4"/>
  <c r="X1967" i="4"/>
  <c r="X1981" i="4"/>
  <c r="X1965" i="4"/>
  <c r="X1979" i="4"/>
  <c r="X1963" i="4"/>
  <c r="X1951" i="4"/>
  <c r="X1975" i="4"/>
  <c r="X1959" i="4"/>
  <c r="X1925" i="4"/>
  <c r="X1977" i="4"/>
  <c r="X1933" i="4"/>
  <c r="X1920" i="4"/>
  <c r="X1912" i="4"/>
  <c r="X1896" i="4"/>
  <c r="X1888" i="4"/>
  <c r="X1905" i="4"/>
  <c r="X1897" i="4"/>
  <c r="X1889" i="4"/>
  <c r="X1881" i="4"/>
  <c r="X1941" i="4"/>
  <c r="X1961" i="4"/>
  <c r="X1921" i="4"/>
  <c r="X1916" i="4"/>
  <c r="X1908" i="4"/>
  <c r="X1900" i="4"/>
  <c r="X1877" i="4"/>
  <c r="X1869" i="4"/>
  <c r="X1861" i="4"/>
  <c r="X1853" i="4"/>
  <c r="X1845" i="4"/>
  <c r="X1837" i="4"/>
  <c r="X1871" i="4"/>
  <c r="X1863" i="4"/>
  <c r="X1855" i="4"/>
  <c r="X1847" i="4"/>
  <c r="X1839" i="4"/>
  <c r="X1873" i="4"/>
  <c r="X1865" i="4"/>
  <c r="X1874" i="4"/>
  <c r="X1866" i="4"/>
  <c r="X1858" i="4"/>
  <c r="X1850" i="4"/>
  <c r="X1842" i="4"/>
  <c r="X1834" i="4"/>
  <c r="X1822" i="4"/>
  <c r="X1814" i="4"/>
  <c r="X1806" i="4"/>
  <c r="X1798" i="4"/>
  <c r="X1790" i="4"/>
  <c r="X1824" i="4"/>
  <c r="X1816" i="4"/>
  <c r="X1808" i="4"/>
  <c r="X1826" i="4"/>
  <c r="X1818" i="4"/>
  <c r="X1810" i="4"/>
  <c r="X1802" i="4"/>
  <c r="X1831" i="4"/>
  <c r="X1788" i="4"/>
  <c r="X1796" i="4"/>
  <c r="X1746" i="4"/>
  <c r="X1820" i="4"/>
  <c r="X1779" i="4"/>
  <c r="X1771" i="4"/>
  <c r="X1763" i="4"/>
  <c r="X1755" i="4"/>
  <c r="X1804" i="4"/>
  <c r="X1781" i="4"/>
  <c r="X1773" i="4"/>
  <c r="X1765" i="4"/>
  <c r="X1757" i="4"/>
  <c r="X1749" i="4"/>
  <c r="X1828" i="4"/>
  <c r="X1767" i="4"/>
  <c r="X1759" i="4"/>
  <c r="X1751" i="4"/>
  <c r="X1812" i="4"/>
  <c r="X1787" i="4"/>
  <c r="X1776" i="4"/>
  <c r="X1768" i="4"/>
  <c r="X1760" i="4"/>
  <c r="X1752" i="4"/>
  <c r="X1744" i="4"/>
  <c r="X1727" i="4"/>
  <c r="X1719" i="4"/>
  <c r="X1711" i="4"/>
  <c r="X1703" i="4"/>
  <c r="X1695" i="4"/>
  <c r="X1696" i="4"/>
  <c r="X1737" i="4"/>
  <c r="X1729" i="4"/>
  <c r="X1721" i="4"/>
  <c r="X1713" i="4"/>
  <c r="X1705" i="4"/>
  <c r="X1739" i="4"/>
  <c r="X1731" i="4"/>
  <c r="X1723" i="4"/>
  <c r="X1715" i="4"/>
  <c r="X1707" i="4"/>
  <c r="X1699" i="4"/>
  <c r="X1741" i="4"/>
  <c r="X1733" i="4"/>
  <c r="X1725" i="4"/>
  <c r="X1709" i="4"/>
  <c r="X1701" i="4"/>
  <c r="X1693" i="4"/>
  <c r="X1686" i="4"/>
  <c r="X1678" i="4"/>
  <c r="X1670" i="4"/>
  <c r="X1662" i="4"/>
  <c r="X1654" i="4"/>
  <c r="X1646" i="4"/>
  <c r="X1638" i="4"/>
  <c r="X1630" i="4"/>
  <c r="X1622" i="4"/>
  <c r="X1615" i="4"/>
  <c r="X1607" i="4"/>
  <c r="X1657" i="4"/>
  <c r="X1649" i="4"/>
  <c r="X1641" i="4"/>
  <c r="X1633" i="4"/>
  <c r="X1625" i="4"/>
  <c r="X1617" i="4"/>
  <c r="X1609" i="4"/>
  <c r="X1601" i="4"/>
  <c r="X1690" i="4"/>
  <c r="X1682" i="4"/>
  <c r="X1674" i="4"/>
  <c r="X1677" i="4"/>
  <c r="X1669" i="4"/>
  <c r="X1661" i="4"/>
  <c r="X1653" i="4"/>
  <c r="X1645" i="4"/>
  <c r="X1637" i="4"/>
  <c r="X1629" i="4"/>
  <c r="X1621" i="4"/>
  <c r="X1613" i="4"/>
  <c r="X1605" i="4"/>
  <c r="X1668" i="4"/>
  <c r="X1604" i="4"/>
  <c r="X1628" i="4"/>
  <c r="X1597" i="4"/>
  <c r="X1652" i="4"/>
  <c r="X1599" i="4"/>
  <c r="X1572" i="4"/>
  <c r="X1564" i="4"/>
  <c r="X1556" i="4"/>
  <c r="X1548" i="4"/>
  <c r="X1540" i="4"/>
  <c r="X1532" i="4"/>
  <c r="X1524" i="4"/>
  <c r="X1516" i="4"/>
  <c r="X1676" i="4"/>
  <c r="X1612" i="4"/>
  <c r="X1636" i="4"/>
  <c r="X1590" i="4"/>
  <c r="X1582" i="4"/>
  <c r="X1574" i="4"/>
  <c r="X1566" i="4"/>
  <c r="X1558" i="4"/>
  <c r="X1550" i="4"/>
  <c r="X1542" i="4"/>
  <c r="X1660" i="4"/>
  <c r="X1684" i="4"/>
  <c r="X1620" i="4"/>
  <c r="X1592" i="4"/>
  <c r="X1584" i="4"/>
  <c r="X1576" i="4"/>
  <c r="X1568" i="4"/>
  <c r="X1644" i="4"/>
  <c r="X1593" i="4"/>
  <c r="X1585" i="4"/>
  <c r="X1577" i="4"/>
  <c r="X1569" i="4"/>
  <c r="X1561" i="4"/>
  <c r="X1553" i="4"/>
  <c r="X1545" i="4"/>
  <c r="X1537" i="4"/>
  <c r="X1529" i="4"/>
  <c r="X1521" i="4"/>
  <c r="X1513" i="4"/>
  <c r="X1520" i="4"/>
  <c r="X1501" i="4"/>
  <c r="X1544" i="4"/>
  <c r="X1512" i="4"/>
  <c r="X1508" i="4"/>
  <c r="X1494" i="4"/>
  <c r="X1486" i="4"/>
  <c r="X1478" i="4"/>
  <c r="X1470" i="4"/>
  <c r="X1462" i="4"/>
  <c r="X1454" i="4"/>
  <c r="X1446" i="4"/>
  <c r="X1438" i="4"/>
  <c r="X1430" i="4"/>
  <c r="X1422" i="4"/>
  <c r="X1528" i="4"/>
  <c r="X1504" i="4"/>
  <c r="X1496" i="4"/>
  <c r="X1488" i="4"/>
  <c r="X1480" i="4"/>
  <c r="X1472" i="4"/>
  <c r="X1464" i="4"/>
  <c r="X1456" i="4"/>
  <c r="X1448" i="4"/>
  <c r="X1440" i="4"/>
  <c r="X1432" i="4"/>
  <c r="X1424" i="4"/>
  <c r="X1552" i="4"/>
  <c r="X1536" i="4"/>
  <c r="X1507" i="4"/>
  <c r="X1499" i="4"/>
  <c r="X1491" i="4"/>
  <c r="X1483" i="4"/>
  <c r="X1475" i="4"/>
  <c r="X1467" i="4"/>
  <c r="X1459" i="4"/>
  <c r="X1451" i="4"/>
  <c r="X1443" i="4"/>
  <c r="X1435" i="4"/>
  <c r="X1427" i="4"/>
  <c r="X1560" i="4"/>
  <c r="X1468" i="4"/>
  <c r="X1460" i="4"/>
  <c r="X1452" i="4"/>
  <c r="X1444" i="4"/>
  <c r="X1436" i="4"/>
  <c r="X1428" i="4"/>
  <c r="X1420" i="4"/>
  <c r="X1414" i="4"/>
  <c r="X1406" i="4"/>
  <c r="X1398" i="4"/>
  <c r="X1390" i="4"/>
  <c r="X1382" i="4"/>
  <c r="X1369" i="4"/>
  <c r="X1361" i="4"/>
  <c r="X1353" i="4"/>
  <c r="X1345" i="4"/>
  <c r="X1337" i="4"/>
  <c r="X1329" i="4"/>
  <c r="X1416" i="4"/>
  <c r="X1410" i="4"/>
  <c r="X1402" i="4"/>
  <c r="X1394" i="4"/>
  <c r="X1386" i="4"/>
  <c r="X1378" i="4"/>
  <c r="X1370" i="4"/>
  <c r="X1362" i="4"/>
  <c r="X1354" i="4"/>
  <c r="X1413" i="4"/>
  <c r="X1405" i="4"/>
  <c r="X1373" i="4"/>
  <c r="X1365" i="4"/>
  <c r="X1357" i="4"/>
  <c r="X1349" i="4"/>
  <c r="X1341" i="4"/>
  <c r="X1333" i="4"/>
  <c r="X1325" i="4"/>
  <c r="X1364" i="4"/>
  <c r="X1388" i="4"/>
  <c r="X1419" i="4"/>
  <c r="X1412" i="4"/>
  <c r="X1348" i="4"/>
  <c r="X1324" i="4"/>
  <c r="X1323" i="4"/>
  <c r="X1316" i="4"/>
  <c r="X1308" i="4"/>
  <c r="X1300" i="4"/>
  <c r="X1292" i="4"/>
  <c r="X1284" i="4"/>
  <c r="X1276" i="4"/>
  <c r="X1268" i="4"/>
  <c r="X1260" i="4"/>
  <c r="X1252" i="4"/>
  <c r="X1244" i="4"/>
  <c r="X1372" i="4"/>
  <c r="X1396" i="4"/>
  <c r="X1404" i="4"/>
  <c r="X1340" i="4"/>
  <c r="X1321" i="4"/>
  <c r="X1313" i="4"/>
  <c r="X1356" i="4"/>
  <c r="X1320" i="4"/>
  <c r="X1288" i="4"/>
  <c r="X1256" i="4"/>
  <c r="X1239" i="4"/>
  <c r="X1234" i="4"/>
  <c r="X1226" i="4"/>
  <c r="X1218" i="4"/>
  <c r="X1210" i="4"/>
  <c r="X1202" i="4"/>
  <c r="X1194" i="4"/>
  <c r="X1186" i="4"/>
  <c r="X1178" i="4"/>
  <c r="X1170" i="4"/>
  <c r="X1312" i="4"/>
  <c r="X1280" i="4"/>
  <c r="X1248" i="4"/>
  <c r="X1227" i="4"/>
  <c r="X1219" i="4"/>
  <c r="X1211" i="4"/>
  <c r="X1203" i="4"/>
  <c r="X1195" i="4"/>
  <c r="X1187" i="4"/>
  <c r="X1179" i="4"/>
  <c r="X1236" i="4"/>
  <c r="X1304" i="4"/>
  <c r="X1272" i="4"/>
  <c r="X1240" i="4"/>
  <c r="X1165" i="4"/>
  <c r="X1332" i="4"/>
  <c r="X1380" i="4"/>
  <c r="X1311" i="4"/>
  <c r="X1279" i="4"/>
  <c r="X1247" i="4"/>
  <c r="X1232" i="4"/>
  <c r="X1224" i="4"/>
  <c r="X1216" i="4"/>
  <c r="X1208" i="4"/>
  <c r="X1200" i="4"/>
  <c r="X1192" i="4"/>
  <c r="X1184" i="4"/>
  <c r="X1176" i="4"/>
  <c r="X1231" i="4"/>
  <c r="X1191" i="4"/>
  <c r="X1264" i="4"/>
  <c r="X1215" i="4"/>
  <c r="X1158" i="4"/>
  <c r="X1134" i="4"/>
  <c r="X1126" i="4"/>
  <c r="X1118" i="4"/>
  <c r="X1110" i="4"/>
  <c r="X1102" i="4"/>
  <c r="X1094" i="4"/>
  <c r="X1086" i="4"/>
  <c r="X1078" i="4"/>
  <c r="X1175" i="4"/>
  <c r="X1167" i="4"/>
  <c r="X1164" i="4"/>
  <c r="X1159" i="4"/>
  <c r="X1151" i="4"/>
  <c r="X1143" i="4"/>
  <c r="X1199" i="4"/>
  <c r="X1168" i="4"/>
  <c r="X1207" i="4"/>
  <c r="X1155" i="4"/>
  <c r="X1147" i="4"/>
  <c r="X1223" i="4"/>
  <c r="X1183" i="4"/>
  <c r="X1154" i="4"/>
  <c r="X1122" i="4"/>
  <c r="X1090" i="4"/>
  <c r="X1137" i="4"/>
  <c r="X1105" i="4"/>
  <c r="X1070" i="4"/>
  <c r="X1062" i="4"/>
  <c r="X1054" i="4"/>
  <c r="X1046" i="4"/>
  <c r="X1038" i="4"/>
  <c r="X1030" i="4"/>
  <c r="X1022" i="4"/>
  <c r="X1014" i="4"/>
  <c r="X1006" i="4"/>
  <c r="X1146" i="4"/>
  <c r="X1114" i="4"/>
  <c r="X1082" i="4"/>
  <c r="X959" i="4"/>
  <c r="X951" i="4"/>
  <c r="X943" i="4"/>
  <c r="X935" i="4"/>
  <c r="X927" i="4"/>
  <c r="X919" i="4"/>
  <c r="X911" i="4"/>
  <c r="X1161" i="4"/>
  <c r="X1129" i="4"/>
  <c r="X1097" i="4"/>
  <c r="X1072" i="4"/>
  <c r="X1064" i="4"/>
  <c r="X1056" i="4"/>
  <c r="X1048" i="4"/>
  <c r="X1040" i="4"/>
  <c r="X1032" i="4"/>
  <c r="X1024" i="4"/>
  <c r="X1016" i="4"/>
  <c r="X1008" i="4"/>
  <c r="X1000" i="4"/>
  <c r="X992" i="4"/>
  <c r="X984" i="4"/>
  <c r="X976" i="4"/>
  <c r="X968" i="4"/>
  <c r="X960" i="4"/>
  <c r="X952" i="4"/>
  <c r="X944" i="4"/>
  <c r="X936" i="4"/>
  <c r="X928" i="4"/>
  <c r="X920" i="4"/>
  <c r="X912" i="4"/>
  <c r="X904" i="4"/>
  <c r="X1296" i="4"/>
  <c r="X1138" i="4"/>
  <c r="X1106" i="4"/>
  <c r="X1162" i="4"/>
  <c r="X1130" i="4"/>
  <c r="X1098" i="4"/>
  <c r="X1075" i="4"/>
  <c r="X1067" i="4"/>
  <c r="X1059" i="4"/>
  <c r="X1051" i="4"/>
  <c r="X1043" i="4"/>
  <c r="X1035" i="4"/>
  <c r="X1027" i="4"/>
  <c r="X1019" i="4"/>
  <c r="X1011" i="4"/>
  <c r="X1003" i="4"/>
  <c r="X995" i="4"/>
  <c r="X987" i="4"/>
  <c r="X979" i="4"/>
  <c r="X971" i="4"/>
  <c r="X963" i="4"/>
  <c r="X955" i="4"/>
  <c r="X947" i="4"/>
  <c r="X939" i="4"/>
  <c r="X931" i="4"/>
  <c r="X923" i="4"/>
  <c r="X915" i="4"/>
  <c r="X907" i="4"/>
  <c r="X1153" i="4"/>
  <c r="X1066" i="4"/>
  <c r="X1002" i="4"/>
  <c r="X938" i="4"/>
  <c r="X895" i="4"/>
  <c r="X887" i="4"/>
  <c r="X879" i="4"/>
  <c r="X871" i="4"/>
  <c r="X863" i="4"/>
  <c r="X855" i="4"/>
  <c r="X847" i="4"/>
  <c r="X839" i="4"/>
  <c r="X831" i="4"/>
  <c r="X823" i="4"/>
  <c r="X815" i="4"/>
  <c r="X807" i="4"/>
  <c r="X799" i="4"/>
  <c r="X791" i="4"/>
  <c r="X783" i="4"/>
  <c r="X775" i="4"/>
  <c r="X767" i="4"/>
  <c r="X759" i="4"/>
  <c r="X751" i="4"/>
  <c r="X743" i="4"/>
  <c r="X735" i="4"/>
  <c r="X1026" i="4"/>
  <c r="X962" i="4"/>
  <c r="X824" i="4"/>
  <c r="X816" i="4"/>
  <c r="X808" i="4"/>
  <c r="X800" i="4"/>
  <c r="X792" i="4"/>
  <c r="X784" i="4"/>
  <c r="X776" i="4"/>
  <c r="X768" i="4"/>
  <c r="X760" i="4"/>
  <c r="X752" i="4"/>
  <c r="X744" i="4"/>
  <c r="X736" i="4"/>
  <c r="X728" i="4"/>
  <c r="X1089" i="4"/>
  <c r="X1050" i="4"/>
  <c r="X986" i="4"/>
  <c r="X922" i="4"/>
  <c r="X889" i="4"/>
  <c r="X881" i="4"/>
  <c r="X873" i="4"/>
  <c r="X865" i="4"/>
  <c r="X857" i="4"/>
  <c r="X849" i="4"/>
  <c r="X841" i="4"/>
  <c r="X833" i="4"/>
  <c r="X825" i="4"/>
  <c r="X817" i="4"/>
  <c r="X809" i="4"/>
  <c r="X801" i="4"/>
  <c r="X1074" i="4"/>
  <c r="X1010" i="4"/>
  <c r="X946" i="4"/>
  <c r="X1034" i="4"/>
  <c r="X970" i="4"/>
  <c r="X906" i="4"/>
  <c r="X891" i="4"/>
  <c r="X883" i="4"/>
  <c r="X875" i="4"/>
  <c r="X859" i="4"/>
  <c r="X851" i="4"/>
  <c r="X843" i="4"/>
  <c r="X835" i="4"/>
  <c r="X827" i="4"/>
  <c r="X819" i="4"/>
  <c r="X811" i="4"/>
  <c r="X803" i="4"/>
  <c r="X795" i="4"/>
  <c r="X787" i="4"/>
  <c r="X779" i="4"/>
  <c r="X771" i="4"/>
  <c r="X763" i="4"/>
  <c r="X755" i="4"/>
  <c r="X747" i="4"/>
  <c r="X739" i="4"/>
  <c r="X731" i="4"/>
  <c r="X1121" i="4"/>
  <c r="X1058" i="4"/>
  <c r="X994" i="4"/>
  <c r="X930" i="4"/>
  <c r="X899" i="4"/>
  <c r="X1042" i="4"/>
  <c r="X978" i="4"/>
  <c r="X914" i="4"/>
  <c r="X954" i="4"/>
  <c r="X869" i="4"/>
  <c r="X805" i="4"/>
  <c r="X741" i="4"/>
  <c r="X893" i="4"/>
  <c r="X829" i="4"/>
  <c r="X765" i="4"/>
  <c r="X723" i="4"/>
  <c r="X715" i="4"/>
  <c r="X707" i="4"/>
  <c r="X699" i="4"/>
  <c r="X691" i="4"/>
  <c r="X683" i="4"/>
  <c r="X675" i="4"/>
  <c r="X667" i="4"/>
  <c r="X659" i="4"/>
  <c r="X651" i="4"/>
  <c r="X643" i="4"/>
  <c r="X635" i="4"/>
  <c r="X627" i="4"/>
  <c r="X619" i="4"/>
  <c r="X611" i="4"/>
  <c r="X603" i="4"/>
  <c r="X595" i="4"/>
  <c r="X587" i="4"/>
  <c r="X579" i="4"/>
  <c r="X571" i="4"/>
  <c r="X563" i="4"/>
  <c r="X555" i="4"/>
  <c r="X853" i="4"/>
  <c r="X789" i="4"/>
  <c r="X1018" i="4"/>
  <c r="X877" i="4"/>
  <c r="X813" i="4"/>
  <c r="X749" i="4"/>
  <c r="X725" i="4"/>
  <c r="X837" i="4"/>
  <c r="X773" i="4"/>
  <c r="X845" i="4"/>
  <c r="X781" i="4"/>
  <c r="X721" i="4"/>
  <c r="X713" i="4"/>
  <c r="X705" i="4"/>
  <c r="X689" i="4"/>
  <c r="X821" i="4"/>
  <c r="X484" i="4"/>
  <c r="X460" i="4"/>
  <c r="X444" i="4"/>
  <c r="X436" i="4"/>
  <c r="X428" i="4"/>
  <c r="X797" i="4"/>
  <c r="X720" i="4"/>
  <c r="X688" i="4"/>
  <c r="X656" i="4"/>
  <c r="X624" i="4"/>
  <c r="X592" i="4"/>
  <c r="X560" i="4"/>
  <c r="X553" i="4"/>
  <c r="X413" i="4"/>
  <c r="X757" i="4"/>
  <c r="X703" i="4"/>
  <c r="X671" i="4"/>
  <c r="X639" i="4"/>
  <c r="X733" i="4"/>
  <c r="X712" i="4"/>
  <c r="X680" i="4"/>
  <c r="X648" i="4"/>
  <c r="X616" i="4"/>
  <c r="X584" i="4"/>
  <c r="X543" i="4"/>
  <c r="X535" i="4"/>
  <c r="X527" i="4"/>
  <c r="X519" i="4"/>
  <c r="X511" i="4"/>
  <c r="X503" i="4"/>
  <c r="X495" i="4"/>
  <c r="X487" i="4"/>
  <c r="X479" i="4"/>
  <c r="X471" i="4"/>
  <c r="X463" i="4"/>
  <c r="X455" i="4"/>
  <c r="X447" i="4"/>
  <c r="X439" i="4"/>
  <c r="X431" i="4"/>
  <c r="X423" i="4"/>
  <c r="X415" i="4"/>
  <c r="X407" i="4"/>
  <c r="X695" i="4"/>
  <c r="X663" i="4"/>
  <c r="X631" i="4"/>
  <c r="X727" i="4"/>
  <c r="X704" i="4"/>
  <c r="X672" i="4"/>
  <c r="X640" i="4"/>
  <c r="X608" i="4"/>
  <c r="X576" i="4"/>
  <c r="X861" i="4"/>
  <c r="X696" i="4"/>
  <c r="X664" i="4"/>
  <c r="X632" i="4"/>
  <c r="X600" i="4"/>
  <c r="X568" i="4"/>
  <c r="X538" i="4"/>
  <c r="X474" i="4"/>
  <c r="X410" i="4"/>
  <c r="X405" i="4"/>
  <c r="X281" i="4"/>
  <c r="X273" i="4"/>
  <c r="X885" i="4"/>
  <c r="X591" i="4"/>
  <c r="X498" i="4"/>
  <c r="X434" i="4"/>
  <c r="X687" i="4"/>
  <c r="X522" i="4"/>
  <c r="X458" i="4"/>
  <c r="X403" i="4"/>
  <c r="X395" i="4"/>
  <c r="X387" i="4"/>
  <c r="X379" i="4"/>
  <c r="X371" i="4"/>
  <c r="X363" i="4"/>
  <c r="X355" i="4"/>
  <c r="X347" i="4"/>
  <c r="X339" i="4"/>
  <c r="X331" i="4"/>
  <c r="X323" i="4"/>
  <c r="X315" i="4"/>
  <c r="X307" i="4"/>
  <c r="X299" i="4"/>
  <c r="X291" i="4"/>
  <c r="X283" i="4"/>
  <c r="X275" i="4"/>
  <c r="X267" i="4"/>
  <c r="X259" i="4"/>
  <c r="X251" i="4"/>
  <c r="X546" i="4"/>
  <c r="X482" i="4"/>
  <c r="X418" i="4"/>
  <c r="X623" i="4"/>
  <c r="X506" i="4"/>
  <c r="X442" i="4"/>
  <c r="X655" i="4"/>
  <c r="X514" i="4"/>
  <c r="X450" i="4"/>
  <c r="X400" i="4"/>
  <c r="X392" i="4"/>
  <c r="X384" i="4"/>
  <c r="X376" i="4"/>
  <c r="X368" i="4"/>
  <c r="X360" i="4"/>
  <c r="X352" i="4"/>
  <c r="X344" i="4"/>
  <c r="X530" i="4"/>
  <c r="X398" i="4"/>
  <c r="X366" i="4"/>
  <c r="X334" i="4"/>
  <c r="X302" i="4"/>
  <c r="X270" i="4"/>
  <c r="X230" i="4"/>
  <c r="X222" i="4"/>
  <c r="X214" i="4"/>
  <c r="X206" i="4"/>
  <c r="X490" i="4"/>
  <c r="X375" i="4"/>
  <c r="X343" i="4"/>
  <c r="X311" i="4"/>
  <c r="X279" i="4"/>
  <c r="X247" i="4"/>
  <c r="X199" i="4"/>
  <c r="X191" i="4"/>
  <c r="X183" i="4"/>
  <c r="X175" i="4"/>
  <c r="X167" i="4"/>
  <c r="X159" i="4"/>
  <c r="X151" i="4"/>
  <c r="X143" i="4"/>
  <c r="X135" i="4"/>
  <c r="X127" i="4"/>
  <c r="X119" i="4"/>
  <c r="X111" i="4"/>
  <c r="X103" i="4"/>
  <c r="X95" i="4"/>
  <c r="X466" i="4"/>
  <c r="X390" i="4"/>
  <c r="X358" i="4"/>
  <c r="X326" i="4"/>
  <c r="X294" i="4"/>
  <c r="X262" i="4"/>
  <c r="X239" i="4"/>
  <c r="X232" i="4"/>
  <c r="X224" i="4"/>
  <c r="X216" i="4"/>
  <c r="X208" i="4"/>
  <c r="X200" i="4"/>
  <c r="X192" i="4"/>
  <c r="X184" i="4"/>
  <c r="X176" i="4"/>
  <c r="X168" i="4"/>
  <c r="X160" i="4"/>
  <c r="X152" i="4"/>
  <c r="X144" i="4"/>
  <c r="X136" i="4"/>
  <c r="X128" i="4"/>
  <c r="X120" i="4"/>
  <c r="X426" i="4"/>
  <c r="X399" i="4"/>
  <c r="X367" i="4"/>
  <c r="X335" i="4"/>
  <c r="X303" i="4"/>
  <c r="X271" i="4"/>
  <c r="X233" i="4"/>
  <c r="X129" i="4"/>
  <c r="X121" i="4"/>
  <c r="X113" i="4"/>
  <c r="X719" i="4"/>
  <c r="X391" i="4"/>
  <c r="X359" i="4"/>
  <c r="X327" i="4"/>
  <c r="X295" i="4"/>
  <c r="X263" i="4"/>
  <c r="X235" i="4"/>
  <c r="X287" i="4"/>
  <c r="X205" i="4"/>
  <c r="X173" i="4"/>
  <c r="X149" i="4"/>
  <c r="X559" i="4"/>
  <c r="X157" i="4"/>
  <c r="X93" i="4"/>
  <c r="X74" i="4"/>
  <c r="X66" i="4"/>
  <c r="X50" i="4"/>
  <c r="X42" i="4"/>
  <c r="X34" i="4"/>
  <c r="X383" i="4"/>
  <c r="X255" i="4"/>
  <c r="X229" i="4"/>
  <c r="X197" i="4"/>
  <c r="X165" i="4"/>
  <c r="X101" i="4"/>
  <c r="X374" i="4"/>
  <c r="X246" i="4"/>
  <c r="X243" i="4"/>
  <c r="X212" i="4"/>
  <c r="X180" i="4"/>
  <c r="X131" i="4"/>
  <c r="X116" i="4"/>
  <c r="X109" i="4"/>
  <c r="X84" i="4"/>
  <c r="X76" i="4"/>
  <c r="X68" i="4"/>
  <c r="X351" i="4"/>
  <c r="X221" i="4"/>
  <c r="X189" i="4"/>
  <c r="X117" i="4"/>
  <c r="X21" i="4"/>
  <c r="X125" i="4"/>
  <c r="X319" i="4"/>
  <c r="X213" i="4"/>
  <c r="X181" i="4"/>
  <c r="X155" i="4"/>
  <c r="X140" i="4"/>
  <c r="X133" i="4"/>
  <c r="X91" i="4"/>
  <c r="X87" i="4"/>
  <c r="X310" i="4"/>
  <c r="X228" i="4"/>
  <c r="X196" i="4"/>
  <c r="X164" i="4"/>
  <c r="X148" i="4"/>
  <c r="X141" i="4"/>
  <c r="X99" i="4"/>
  <c r="X88" i="4"/>
  <c r="X80" i="4"/>
  <c r="X72" i="4"/>
  <c r="X64" i="4"/>
  <c r="X48" i="4"/>
  <c r="X54" i="4"/>
  <c r="X63" i="4"/>
  <c r="X2" i="4"/>
  <c r="X28" i="4"/>
  <c r="X29" i="4"/>
  <c r="X33" i="4"/>
  <c r="X39" i="4"/>
  <c r="X45" i="4"/>
  <c r="X51" i="4"/>
  <c r="X61" i="4"/>
  <c r="X67" i="4"/>
  <c r="X71" i="4"/>
  <c r="X75" i="4"/>
  <c r="X79" i="4"/>
  <c r="X83" i="4"/>
  <c r="X107" i="4"/>
  <c r="X115" i="4"/>
  <c r="X123" i="4"/>
  <c r="X139" i="4"/>
  <c r="X147" i="4"/>
  <c r="X36" i="4"/>
  <c r="X56" i="4"/>
  <c r="X59" i="4"/>
  <c r="X22" i="4"/>
  <c r="X24" i="4"/>
  <c r="X25" i="4"/>
  <c r="X41" i="4"/>
  <c r="X47" i="4"/>
  <c r="X53" i="4"/>
  <c r="X92" i="4"/>
  <c r="X100" i="4"/>
  <c r="X108" i="4"/>
  <c r="X124" i="4"/>
  <c r="X132" i="4"/>
  <c r="X156" i="4"/>
  <c r="X172" i="4"/>
  <c r="X188" i="4"/>
  <c r="X204" i="4"/>
  <c r="X220" i="4"/>
  <c r="X90" i="4"/>
  <c r="X106" i="4"/>
  <c r="X134" i="4"/>
  <c r="X170" i="4"/>
  <c r="X190" i="4"/>
  <c r="X202" i="4"/>
  <c r="X231" i="4"/>
  <c r="X290" i="4"/>
  <c r="X293" i="4"/>
  <c r="X313" i="4"/>
  <c r="X316" i="4"/>
  <c r="X336" i="4"/>
  <c r="X350" i="4"/>
  <c r="X435" i="4"/>
  <c r="X541" i="4"/>
  <c r="X98" i="4"/>
  <c r="X126" i="4"/>
  <c r="X161" i="4"/>
  <c r="X187" i="4"/>
  <c r="X193" i="4"/>
  <c r="X219" i="4"/>
  <c r="X225" i="4"/>
  <c r="X534" i="4"/>
  <c r="X1425" i="4"/>
  <c r="X1429" i="4"/>
  <c r="X1433" i="4"/>
  <c r="X1437" i="4"/>
  <c r="X1441" i="4"/>
  <c r="X1445" i="4"/>
  <c r="X1449" i="4"/>
  <c r="X1453" i="4"/>
  <c r="X1457" i="4"/>
  <c r="X1461" i="4"/>
  <c r="X1465" i="4"/>
  <c r="X1469" i="4"/>
  <c r="X1473" i="4"/>
  <c r="X1477" i="4"/>
  <c r="X1481" i="4"/>
  <c r="X1485" i="4"/>
  <c r="X1489" i="4"/>
  <c r="X1493" i="4"/>
  <c r="X1497" i="4"/>
  <c r="X1505" i="4"/>
  <c r="X105" i="4"/>
  <c r="X112" i="4"/>
  <c r="X118" i="4"/>
  <c r="X154" i="4"/>
  <c r="X166" i="4"/>
  <c r="X178" i="4"/>
  <c r="X198" i="4"/>
  <c r="X207" i="4"/>
  <c r="X210" i="4"/>
  <c r="X238" i="4"/>
  <c r="X254" i="4"/>
  <c r="X322" i="4"/>
  <c r="X325" i="4"/>
  <c r="X345" i="4"/>
  <c r="X348" i="4"/>
  <c r="X382" i="4"/>
  <c r="X448" i="4"/>
  <c r="X501" i="4"/>
  <c r="X97" i="4"/>
  <c r="X104" i="4"/>
  <c r="X110" i="4"/>
  <c r="X146" i="4"/>
  <c r="X163" i="4"/>
  <c r="X169" i="4"/>
  <c r="X195" i="4"/>
  <c r="X201" i="4"/>
  <c r="X227" i="4"/>
  <c r="X722" i="4"/>
  <c r="X742" i="4"/>
  <c r="X96" i="4"/>
  <c r="X102" i="4"/>
  <c r="X138" i="4"/>
  <c r="X153" i="4"/>
  <c r="X174" i="4"/>
  <c r="X186" i="4"/>
  <c r="X215" i="4"/>
  <c r="X218" i="4"/>
  <c r="X236" i="4"/>
  <c r="X249" i="4"/>
  <c r="X252" i="4"/>
  <c r="X272" i="4"/>
  <c r="X286" i="4"/>
  <c r="X354" i="4"/>
  <c r="X357" i="4"/>
  <c r="X377" i="4"/>
  <c r="X380" i="4"/>
  <c r="X468" i="4"/>
  <c r="X94" i="4"/>
  <c r="X130" i="4"/>
  <c r="X145" i="4"/>
  <c r="X158" i="4"/>
  <c r="X171" i="4"/>
  <c r="X177" i="4"/>
  <c r="X203" i="4"/>
  <c r="X209" i="4"/>
  <c r="X521" i="4"/>
  <c r="X89" i="4"/>
  <c r="X122" i="4"/>
  <c r="X137" i="4"/>
  <c r="X150" i="4"/>
  <c r="X162" i="4"/>
  <c r="X182" i="4"/>
  <c r="X194" i="4"/>
  <c r="X223" i="4"/>
  <c r="X226" i="4"/>
  <c r="X258" i="4"/>
  <c r="X261" i="4"/>
  <c r="X284" i="4"/>
  <c r="X304" i="4"/>
  <c r="X318" i="4"/>
  <c r="X386" i="4"/>
  <c r="X389" i="4"/>
  <c r="X411" i="4"/>
  <c r="X114" i="4"/>
  <c r="X142" i="4"/>
  <c r="X179" i="4"/>
  <c r="X185" i="4"/>
  <c r="X211" i="4"/>
  <c r="X217" i="4"/>
  <c r="X488" i="4"/>
  <c r="X242" i="4"/>
  <c r="X269" i="4"/>
  <c r="X301" i="4"/>
  <c r="X333" i="4"/>
  <c r="X365" i="4"/>
  <c r="X397" i="4"/>
  <c r="X475" i="4"/>
  <c r="X508" i="4"/>
  <c r="X234" i="4"/>
  <c r="X240" i="4"/>
  <c r="X241" i="4"/>
  <c r="X248" i="4"/>
  <c r="X257" i="4"/>
  <c r="X260" i="4"/>
  <c r="X266" i="4"/>
  <c r="X280" i="4"/>
  <c r="X289" i="4"/>
  <c r="X292" i="4"/>
  <c r="X298" i="4"/>
  <c r="X312" i="4"/>
  <c r="X321" i="4"/>
  <c r="X324" i="4"/>
  <c r="X330" i="4"/>
  <c r="X353" i="4"/>
  <c r="X356" i="4"/>
  <c r="X362" i="4"/>
  <c r="X385" i="4"/>
  <c r="X388" i="4"/>
  <c r="X394" i="4"/>
  <c r="X499" i="4"/>
  <c r="X512" i="4"/>
  <c r="X532" i="4"/>
  <c r="X693" i="4"/>
  <c r="X245" i="4"/>
  <c r="X277" i="4"/>
  <c r="X309" i="4"/>
  <c r="X341" i="4"/>
  <c r="X373" i="4"/>
  <c r="X539" i="4"/>
  <c r="X583" i="4"/>
  <c r="X256" i="4"/>
  <c r="X265" i="4"/>
  <c r="X268" i="4"/>
  <c r="X274" i="4"/>
  <c r="X288" i="4"/>
  <c r="X297" i="4"/>
  <c r="X300" i="4"/>
  <c r="X306" i="4"/>
  <c r="X320" i="4"/>
  <c r="X329" i="4"/>
  <c r="X332" i="4"/>
  <c r="X338" i="4"/>
  <c r="X361" i="4"/>
  <c r="X364" i="4"/>
  <c r="X370" i="4"/>
  <c r="X393" i="4"/>
  <c r="X396" i="4"/>
  <c r="X402" i="4"/>
  <c r="X433" i="4"/>
  <c r="X446" i="4"/>
  <c r="X253" i="4"/>
  <c r="X285" i="4"/>
  <c r="X317" i="4"/>
  <c r="X349" i="4"/>
  <c r="X381" i="4"/>
  <c r="X437" i="4"/>
  <c r="X457" i="4"/>
  <c r="X470" i="4"/>
  <c r="X626" i="4"/>
  <c r="X237" i="4"/>
  <c r="X244" i="4"/>
  <c r="X250" i="4"/>
  <c r="X264" i="4"/>
  <c r="X276" i="4"/>
  <c r="X282" i="4"/>
  <c r="X296" i="4"/>
  <c r="X305" i="4"/>
  <c r="X308" i="4"/>
  <c r="X314" i="4"/>
  <c r="X328" i="4"/>
  <c r="X337" i="4"/>
  <c r="X340" i="4"/>
  <c r="X346" i="4"/>
  <c r="X369" i="4"/>
  <c r="X372" i="4"/>
  <c r="X378" i="4"/>
  <c r="X401" i="4"/>
  <c r="X424" i="4"/>
  <c r="X477" i="4"/>
  <c r="X497" i="4"/>
  <c r="X510" i="4"/>
  <c r="X404" i="4"/>
  <c r="X417" i="4"/>
  <c r="X430" i="4"/>
  <c r="X459" i="4"/>
  <c r="X461" i="4"/>
  <c r="X472" i="4"/>
  <c r="X481" i="4"/>
  <c r="X492" i="4"/>
  <c r="X494" i="4"/>
  <c r="X523" i="4"/>
  <c r="X525" i="4"/>
  <c r="X536" i="4"/>
  <c r="X545" i="4"/>
  <c r="X552" i="4"/>
  <c r="X562" i="4"/>
  <c r="X599" i="4"/>
  <c r="X629" i="4"/>
  <c r="X649" i="4"/>
  <c r="X679" i="4"/>
  <c r="X832" i="4"/>
  <c r="X852" i="4"/>
  <c r="X409" i="4"/>
  <c r="X420" i="4"/>
  <c r="X422" i="4"/>
  <c r="X451" i="4"/>
  <c r="X453" i="4"/>
  <c r="X464" i="4"/>
  <c r="X473" i="4"/>
  <c r="X486" i="4"/>
  <c r="X515" i="4"/>
  <c r="X517" i="4"/>
  <c r="X528" i="4"/>
  <c r="X537" i="4"/>
  <c r="X548" i="4"/>
  <c r="X567" i="4"/>
  <c r="X597" i="4"/>
  <c r="X607" i="4"/>
  <c r="X617" i="4"/>
  <c r="X647" i="4"/>
  <c r="X406" i="4"/>
  <c r="X427" i="4"/>
  <c r="X429" i="4"/>
  <c r="X440" i="4"/>
  <c r="X449" i="4"/>
  <c r="X462" i="4"/>
  <c r="X491" i="4"/>
  <c r="X493" i="4"/>
  <c r="X504" i="4"/>
  <c r="X513" i="4"/>
  <c r="X524" i="4"/>
  <c r="X526" i="4"/>
  <c r="X690" i="4"/>
  <c r="X416" i="4"/>
  <c r="X425" i="4"/>
  <c r="X438" i="4"/>
  <c r="X467" i="4"/>
  <c r="X469" i="4"/>
  <c r="X480" i="4"/>
  <c r="X489" i="4"/>
  <c r="X500" i="4"/>
  <c r="X502" i="4"/>
  <c r="X531" i="4"/>
  <c r="X533" i="4"/>
  <c r="X544" i="4"/>
  <c r="X594" i="4"/>
  <c r="X661" i="4"/>
  <c r="X681" i="4"/>
  <c r="X711" i="4"/>
  <c r="X412" i="4"/>
  <c r="X414" i="4"/>
  <c r="X443" i="4"/>
  <c r="X445" i="4"/>
  <c r="X456" i="4"/>
  <c r="X465" i="4"/>
  <c r="X476" i="4"/>
  <c r="X478" i="4"/>
  <c r="X507" i="4"/>
  <c r="X509" i="4"/>
  <c r="X520" i="4"/>
  <c r="X529" i="4"/>
  <c r="X540" i="4"/>
  <c r="X542" i="4"/>
  <c r="X551" i="4"/>
  <c r="X565" i="4"/>
  <c r="X575" i="4"/>
  <c r="X585" i="4"/>
  <c r="X615" i="4"/>
  <c r="X408" i="4"/>
  <c r="X419" i="4"/>
  <c r="X421" i="4"/>
  <c r="X432" i="4"/>
  <c r="X441" i="4"/>
  <c r="X452" i="4"/>
  <c r="X454" i="4"/>
  <c r="X483" i="4"/>
  <c r="X485" i="4"/>
  <c r="X496" i="4"/>
  <c r="X505" i="4"/>
  <c r="X516" i="4"/>
  <c r="X518" i="4"/>
  <c r="X547" i="4"/>
  <c r="X549" i="4"/>
  <c r="X658" i="4"/>
  <c r="X574" i="4"/>
  <c r="X580" i="4"/>
  <c r="X606" i="4"/>
  <c r="X612" i="4"/>
  <c r="X638" i="4"/>
  <c r="X644" i="4"/>
  <c r="X670" i="4"/>
  <c r="X676" i="4"/>
  <c r="X702" i="4"/>
  <c r="X708" i="4"/>
  <c r="X828" i="4"/>
  <c r="X556" i="4"/>
  <c r="X582" i="4"/>
  <c r="X588" i="4"/>
  <c r="X614" i="4"/>
  <c r="X620" i="4"/>
  <c r="X646" i="4"/>
  <c r="X652" i="4"/>
  <c r="X678" i="4"/>
  <c r="X684" i="4"/>
  <c r="X710" i="4"/>
  <c r="X716" i="4"/>
  <c r="X746" i="4"/>
  <c r="X766" i="4"/>
  <c r="X872" i="4"/>
  <c r="X892" i="4"/>
  <c r="X561" i="4"/>
  <c r="X570" i="4"/>
  <c r="X573" i="4"/>
  <c r="X593" i="4"/>
  <c r="X602" i="4"/>
  <c r="X605" i="4"/>
  <c r="X625" i="4"/>
  <c r="X634" i="4"/>
  <c r="X637" i="4"/>
  <c r="X657" i="4"/>
  <c r="X666" i="4"/>
  <c r="X669" i="4"/>
  <c r="X698" i="4"/>
  <c r="X701" i="4"/>
  <c r="X786" i="4"/>
  <c r="X806" i="4"/>
  <c r="X896" i="4"/>
  <c r="X1071" i="4"/>
  <c r="X550" i="4"/>
  <c r="X558" i="4"/>
  <c r="X564" i="4"/>
  <c r="X590" i="4"/>
  <c r="X596" i="4"/>
  <c r="X622" i="4"/>
  <c r="X628" i="4"/>
  <c r="X654" i="4"/>
  <c r="X660" i="4"/>
  <c r="X686" i="4"/>
  <c r="X692" i="4"/>
  <c r="X718" i="4"/>
  <c r="X724" i="4"/>
  <c r="X810" i="4"/>
  <c r="X830" i="4"/>
  <c r="X554" i="4"/>
  <c r="X569" i="4"/>
  <c r="X578" i="4"/>
  <c r="X581" i="4"/>
  <c r="X601" i="4"/>
  <c r="X610" i="4"/>
  <c r="X613" i="4"/>
  <c r="X633" i="4"/>
  <c r="X642" i="4"/>
  <c r="X645" i="4"/>
  <c r="X665" i="4"/>
  <c r="X674" i="4"/>
  <c r="X677" i="4"/>
  <c r="X697" i="4"/>
  <c r="X706" i="4"/>
  <c r="X709" i="4"/>
  <c r="X737" i="4"/>
  <c r="X850" i="4"/>
  <c r="X870" i="4"/>
  <c r="X1060" i="4"/>
  <c r="X566" i="4"/>
  <c r="X572" i="4"/>
  <c r="X598" i="4"/>
  <c r="X604" i="4"/>
  <c r="X630" i="4"/>
  <c r="X636" i="4"/>
  <c r="X662" i="4"/>
  <c r="X668" i="4"/>
  <c r="X694" i="4"/>
  <c r="X700" i="4"/>
  <c r="X764" i="4"/>
  <c r="X777" i="4"/>
  <c r="X874" i="4"/>
  <c r="X894" i="4"/>
  <c r="X557" i="4"/>
  <c r="X577" i="4"/>
  <c r="X586" i="4"/>
  <c r="X589" i="4"/>
  <c r="X609" i="4"/>
  <c r="X618" i="4"/>
  <c r="X621" i="4"/>
  <c r="X641" i="4"/>
  <c r="X650" i="4"/>
  <c r="X653" i="4"/>
  <c r="X673" i="4"/>
  <c r="X682" i="4"/>
  <c r="X685" i="4"/>
  <c r="X714" i="4"/>
  <c r="X717" i="4"/>
  <c r="X788" i="4"/>
  <c r="X726" i="4"/>
  <c r="X748" i="4"/>
  <c r="X761" i="4"/>
  <c r="X770" i="4"/>
  <c r="X790" i="4"/>
  <c r="X812" i="4"/>
  <c r="X834" i="4"/>
  <c r="X854" i="4"/>
  <c r="X856" i="4"/>
  <c r="X867" i="4"/>
  <c r="X876" i="4"/>
  <c r="X898" i="4"/>
  <c r="X998" i="4"/>
  <c r="X1049" i="4"/>
  <c r="X740" i="4"/>
  <c r="X753" i="4"/>
  <c r="X762" i="4"/>
  <c r="X782" i="4"/>
  <c r="X804" i="4"/>
  <c r="X826" i="4"/>
  <c r="X846" i="4"/>
  <c r="X848" i="4"/>
  <c r="X868" i="4"/>
  <c r="X890" i="4"/>
  <c r="X934" i="4"/>
  <c r="X985" i="4"/>
  <c r="X738" i="4"/>
  <c r="X758" i="4"/>
  <c r="X780" i="4"/>
  <c r="X793" i="4"/>
  <c r="X802" i="4"/>
  <c r="X822" i="4"/>
  <c r="X844" i="4"/>
  <c r="X866" i="4"/>
  <c r="X886" i="4"/>
  <c r="X888" i="4"/>
  <c r="X996" i="4"/>
  <c r="X1007" i="4"/>
  <c r="X1029" i="4"/>
  <c r="X730" i="4"/>
  <c r="X734" i="4"/>
  <c r="X756" i="4"/>
  <c r="X769" i="4"/>
  <c r="X778" i="4"/>
  <c r="X798" i="4"/>
  <c r="X820" i="4"/>
  <c r="X842" i="4"/>
  <c r="X862" i="4"/>
  <c r="X864" i="4"/>
  <c r="X884" i="4"/>
  <c r="X732" i="4"/>
  <c r="X745" i="4"/>
  <c r="X754" i="4"/>
  <c r="X774" i="4"/>
  <c r="X796" i="4"/>
  <c r="X818" i="4"/>
  <c r="X838" i="4"/>
  <c r="X840" i="4"/>
  <c r="X860" i="4"/>
  <c r="X882" i="4"/>
  <c r="X921" i="4"/>
  <c r="X1124" i="4"/>
  <c r="X729" i="4"/>
  <c r="X750" i="4"/>
  <c r="X772" i="4"/>
  <c r="X785" i="4"/>
  <c r="X794" i="4"/>
  <c r="X814" i="4"/>
  <c r="X836" i="4"/>
  <c r="X858" i="4"/>
  <c r="X878" i="4"/>
  <c r="X880" i="4"/>
  <c r="X932" i="4"/>
  <c r="X965" i="4"/>
  <c r="X1101" i="4"/>
  <c r="X903" i="4"/>
  <c r="X925" i="4"/>
  <c r="X945" i="4"/>
  <c r="X956" i="4"/>
  <c r="X958" i="4"/>
  <c r="X967" i="4"/>
  <c r="X989" i="4"/>
  <c r="X1009" i="4"/>
  <c r="X1020" i="4"/>
  <c r="X1031" i="4"/>
  <c r="X1053" i="4"/>
  <c r="X1073" i="4"/>
  <c r="X1081" i="4"/>
  <c r="X900" i="4"/>
  <c r="X908" i="4"/>
  <c r="X910" i="4"/>
  <c r="X941" i="4"/>
  <c r="X961" i="4"/>
  <c r="X972" i="4"/>
  <c r="X974" i="4"/>
  <c r="X983" i="4"/>
  <c r="X1005" i="4"/>
  <c r="X1025" i="4"/>
  <c r="X1036" i="4"/>
  <c r="X1047" i="4"/>
  <c r="X1069" i="4"/>
  <c r="X1095" i="4"/>
  <c r="X1115" i="4"/>
  <c r="X1145" i="4"/>
  <c r="X901" i="4"/>
  <c r="X902" i="4"/>
  <c r="X917" i="4"/>
  <c r="X937" i="4"/>
  <c r="X948" i="4"/>
  <c r="X950" i="4"/>
  <c r="X981" i="4"/>
  <c r="X1001" i="4"/>
  <c r="X1012" i="4"/>
  <c r="X1023" i="4"/>
  <c r="X1045" i="4"/>
  <c r="X1065" i="4"/>
  <c r="X1076" i="4"/>
  <c r="X1181" i="4"/>
  <c r="X897" i="4"/>
  <c r="X913" i="4"/>
  <c r="X924" i="4"/>
  <c r="X926" i="4"/>
  <c r="X957" i="4"/>
  <c r="X977" i="4"/>
  <c r="X988" i="4"/>
  <c r="X990" i="4"/>
  <c r="X999" i="4"/>
  <c r="X1021" i="4"/>
  <c r="X1041" i="4"/>
  <c r="X1052" i="4"/>
  <c r="X1063" i="4"/>
  <c r="X1092" i="4"/>
  <c r="X933" i="4"/>
  <c r="X953" i="4"/>
  <c r="X964" i="4"/>
  <c r="X966" i="4"/>
  <c r="X975" i="4"/>
  <c r="X997" i="4"/>
  <c r="X1017" i="4"/>
  <c r="X1028" i="4"/>
  <c r="X1039" i="4"/>
  <c r="X1061" i="4"/>
  <c r="X1083" i="4"/>
  <c r="X1113" i="4"/>
  <c r="X909" i="4"/>
  <c r="X929" i="4"/>
  <c r="X940" i="4"/>
  <c r="X942" i="4"/>
  <c r="X973" i="4"/>
  <c r="X993" i="4"/>
  <c r="X1004" i="4"/>
  <c r="X1015" i="4"/>
  <c r="X1037" i="4"/>
  <c r="X1057" i="4"/>
  <c r="X1068" i="4"/>
  <c r="X1133" i="4"/>
  <c r="X1156" i="4"/>
  <c r="X905" i="4"/>
  <c r="X916" i="4"/>
  <c r="X918" i="4"/>
  <c r="X949" i="4"/>
  <c r="X969" i="4"/>
  <c r="X980" i="4"/>
  <c r="X982" i="4"/>
  <c r="X991" i="4"/>
  <c r="X1013" i="4"/>
  <c r="X1033" i="4"/>
  <c r="X1044" i="4"/>
  <c r="X1055" i="4"/>
  <c r="X1127" i="4"/>
  <c r="X1104" i="4"/>
  <c r="X1136" i="4"/>
  <c r="X1142" i="4"/>
  <c r="X1214" i="4"/>
  <c r="X1303" i="4"/>
  <c r="X1080" i="4"/>
  <c r="X1112" i="4"/>
  <c r="X1144" i="4"/>
  <c r="X1150" i="4"/>
  <c r="X1201" i="4"/>
  <c r="X1091" i="4"/>
  <c r="X1100" i="4"/>
  <c r="X1103" i="4"/>
  <c r="X1109" i="4"/>
  <c r="X1123" i="4"/>
  <c r="X1132" i="4"/>
  <c r="X1135" i="4"/>
  <c r="X1141" i="4"/>
  <c r="X1172" i="4"/>
  <c r="X1205" i="4"/>
  <c r="X1225" i="4"/>
  <c r="X1088" i="4"/>
  <c r="X1120" i="4"/>
  <c r="X1152" i="4"/>
  <c r="X1212" i="4"/>
  <c r="X1077" i="4"/>
  <c r="X1079" i="4"/>
  <c r="X1085" i="4"/>
  <c r="X1099" i="4"/>
  <c r="X1108" i="4"/>
  <c r="X1111" i="4"/>
  <c r="X1117" i="4"/>
  <c r="X1131" i="4"/>
  <c r="X1140" i="4"/>
  <c r="X1149" i="4"/>
  <c r="X1263" i="4"/>
  <c r="X1096" i="4"/>
  <c r="X1128" i="4"/>
  <c r="X1160" i="4"/>
  <c r="X1084" i="4"/>
  <c r="X1087" i="4"/>
  <c r="X1093" i="4"/>
  <c r="X1107" i="4"/>
  <c r="X1116" i="4"/>
  <c r="X1119" i="4"/>
  <c r="X1125" i="4"/>
  <c r="X1139" i="4"/>
  <c r="X1148" i="4"/>
  <c r="X1157" i="4"/>
  <c r="X1190" i="4"/>
  <c r="X1169" i="4"/>
  <c r="X1174" i="4"/>
  <c r="X1185" i="4"/>
  <c r="X1196" i="4"/>
  <c r="X1229" i="4"/>
  <c r="X1302" i="4"/>
  <c r="X1319" i="4"/>
  <c r="X1326" i="4"/>
  <c r="X1163" i="4"/>
  <c r="X1177" i="4"/>
  <c r="X1188" i="4"/>
  <c r="X1221" i="4"/>
  <c r="X1230" i="4"/>
  <c r="X1270" i="4"/>
  <c r="X1287" i="4"/>
  <c r="X1171" i="4"/>
  <c r="X1197" i="4"/>
  <c r="X1206" i="4"/>
  <c r="X1217" i="4"/>
  <c r="X1228" i="4"/>
  <c r="X1367" i="4"/>
  <c r="X1387" i="4"/>
  <c r="X1166" i="4"/>
  <c r="X1173" i="4"/>
  <c r="X1182" i="4"/>
  <c r="X1193" i="4"/>
  <c r="X1204" i="4"/>
  <c r="X1271" i="4"/>
  <c r="X1180" i="4"/>
  <c r="X1213" i="4"/>
  <c r="X1222" i="4"/>
  <c r="X1233" i="4"/>
  <c r="X1238" i="4"/>
  <c r="X1255" i="4"/>
  <c r="X1189" i="4"/>
  <c r="X1198" i="4"/>
  <c r="X1209" i="4"/>
  <c r="X1220" i="4"/>
  <c r="X1295" i="4"/>
  <c r="X1400" i="4"/>
  <c r="X1241" i="4"/>
  <c r="X1250" i="4"/>
  <c r="X1253" i="4"/>
  <c r="X1259" i="4"/>
  <c r="X1273" i="4"/>
  <c r="X1282" i="4"/>
  <c r="X1285" i="4"/>
  <c r="X1291" i="4"/>
  <c r="X1305" i="4"/>
  <c r="X1314" i="4"/>
  <c r="X1317" i="4"/>
  <c r="X1347" i="4"/>
  <c r="X1360" i="4"/>
  <c r="X1237" i="4"/>
  <c r="X1249" i="4"/>
  <c r="X1258" i="4"/>
  <c r="X1261" i="4"/>
  <c r="X1267" i="4"/>
  <c r="X1281" i="4"/>
  <c r="X1290" i="4"/>
  <c r="X1293" i="4"/>
  <c r="X1299" i="4"/>
  <c r="X1322" i="4"/>
  <c r="X1391" i="4"/>
  <c r="X1411" i="4"/>
  <c r="X1235" i="4"/>
  <c r="X1246" i="4"/>
  <c r="X1278" i="4"/>
  <c r="X1310" i="4"/>
  <c r="X1335" i="4"/>
  <c r="X1338" i="4"/>
  <c r="X1358" i="4"/>
  <c r="X1243" i="4"/>
  <c r="X1257" i="4"/>
  <c r="X1266" i="4"/>
  <c r="X1269" i="4"/>
  <c r="X1275" i="4"/>
  <c r="X1289" i="4"/>
  <c r="X1298" i="4"/>
  <c r="X1301" i="4"/>
  <c r="X1307" i="4"/>
  <c r="X1254" i="4"/>
  <c r="X1286" i="4"/>
  <c r="X1318" i="4"/>
  <c r="X1389" i="4"/>
  <c r="X1242" i="4"/>
  <c r="X1245" i="4"/>
  <c r="X1251" i="4"/>
  <c r="X1265" i="4"/>
  <c r="X1274" i="4"/>
  <c r="X1277" i="4"/>
  <c r="X1283" i="4"/>
  <c r="X1297" i="4"/>
  <c r="X1306" i="4"/>
  <c r="X1309" i="4"/>
  <c r="X1315" i="4"/>
  <c r="X1409" i="4"/>
  <c r="X1262" i="4"/>
  <c r="X1294" i="4"/>
  <c r="X1331" i="4"/>
  <c r="X1327" i="4"/>
  <c r="X1351" i="4"/>
  <c r="X1371" i="4"/>
  <c r="X1384" i="4"/>
  <c r="X1393" i="4"/>
  <c r="X1415" i="4"/>
  <c r="X1343" i="4"/>
  <c r="X1363" i="4"/>
  <c r="X1374" i="4"/>
  <c r="X1376" i="4"/>
  <c r="X1385" i="4"/>
  <c r="X1407" i="4"/>
  <c r="X1334" i="4"/>
  <c r="X1339" i="4"/>
  <c r="X1350" i="4"/>
  <c r="X1352" i="4"/>
  <c r="X1381" i="4"/>
  <c r="X1383" i="4"/>
  <c r="X1403" i="4"/>
  <c r="X1328" i="4"/>
  <c r="X1359" i="4"/>
  <c r="X1379" i="4"/>
  <c r="X1392" i="4"/>
  <c r="X1401" i="4"/>
  <c r="X1346" i="4"/>
  <c r="X1355" i="4"/>
  <c r="X1366" i="4"/>
  <c r="X1368" i="4"/>
  <c r="X1377" i="4"/>
  <c r="X1397" i="4"/>
  <c r="X1399" i="4"/>
  <c r="X1330" i="4"/>
  <c r="X1336" i="4"/>
  <c r="X1342" i="4"/>
  <c r="X1344" i="4"/>
  <c r="X1375" i="4"/>
  <c r="X1395" i="4"/>
  <c r="X1408" i="4"/>
  <c r="X1418" i="4"/>
  <c r="X1426" i="4"/>
  <c r="X1434" i="4"/>
  <c r="X1442" i="4"/>
  <c r="X1450" i="4"/>
  <c r="X1458" i="4"/>
  <c r="X1466" i="4"/>
  <c r="X1474" i="4"/>
  <c r="X1482" i="4"/>
  <c r="X1490" i="4"/>
  <c r="X1498" i="4"/>
  <c r="X1502" i="4"/>
  <c r="X1506" i="4"/>
  <c r="X1421" i="4"/>
  <c r="X1417" i="4"/>
  <c r="X1423" i="4"/>
  <c r="X1431" i="4"/>
  <c r="X1439" i="4"/>
  <c r="X1447" i="4"/>
  <c r="X1455" i="4"/>
  <c r="X1463" i="4"/>
  <c r="X1471" i="4"/>
  <c r="X1479" i="4"/>
  <c r="X1487" i="4"/>
  <c r="X1495" i="4"/>
  <c r="X1503" i="4"/>
  <c r="X1476" i="4"/>
  <c r="X1484" i="4"/>
  <c r="X1492" i="4"/>
  <c r="X1500" i="4"/>
  <c r="X1511" i="4"/>
  <c r="X1514" i="4"/>
  <c r="X1518" i="4"/>
  <c r="X1527" i="4"/>
  <c r="X1538" i="4"/>
  <c r="X1549" i="4"/>
  <c r="X1525" i="4"/>
  <c r="X1547" i="4"/>
  <c r="X1565" i="4"/>
  <c r="X1573" i="4"/>
  <c r="X1581" i="4"/>
  <c r="X1589" i="4"/>
  <c r="X1523" i="4"/>
  <c r="X1534" i="4"/>
  <c r="X1543" i="4"/>
  <c r="X1554" i="4"/>
  <c r="X1510" i="4"/>
  <c r="X1519" i="4"/>
  <c r="X1530" i="4"/>
  <c r="X1541" i="4"/>
  <c r="X1563" i="4"/>
  <c r="X1570" i="4"/>
  <c r="X1578" i="4"/>
  <c r="X1586" i="4"/>
  <c r="X1594" i="4"/>
  <c r="X1509" i="4"/>
  <c r="X1517" i="4"/>
  <c r="X1539" i="4"/>
  <c r="X1559" i="4"/>
  <c r="X1515" i="4"/>
  <c r="X1526" i="4"/>
  <c r="X1535" i="4"/>
  <c r="X1546" i="4"/>
  <c r="X1557" i="4"/>
  <c r="X1567" i="4"/>
  <c r="X1571" i="4"/>
  <c r="X1575" i="4"/>
  <c r="X1579" i="4"/>
  <c r="X1583" i="4"/>
  <c r="X1587" i="4"/>
  <c r="X1591" i="4"/>
  <c r="X1522" i="4"/>
  <c r="X1533" i="4"/>
  <c r="X1555" i="4"/>
  <c r="X1531" i="4"/>
  <c r="X1551" i="4"/>
  <c r="X1562" i="4"/>
  <c r="X1580" i="4"/>
  <c r="X1588" i="4"/>
  <c r="X1596" i="4"/>
  <c r="X1602" i="4"/>
  <c r="X1611" i="4"/>
  <c r="X1624" i="4"/>
  <c r="X1655" i="4"/>
  <c r="X1666" i="4"/>
  <c r="X1675" i="4"/>
  <c r="X1688" i="4"/>
  <c r="X1600" i="4"/>
  <c r="X1631" i="4"/>
  <c r="X1642" i="4"/>
  <c r="X1651" i="4"/>
  <c r="X1664" i="4"/>
  <c r="X1673" i="4"/>
  <c r="X1697" i="4"/>
  <c r="X1717" i="4"/>
  <c r="X1618" i="4"/>
  <c r="X1627" i="4"/>
  <c r="X1640" i="4"/>
  <c r="X1671" i="4"/>
  <c r="X1691" i="4"/>
  <c r="X1603" i="4"/>
  <c r="X1614" i="4"/>
  <c r="X1616" i="4"/>
  <c r="X1647" i="4"/>
  <c r="X1658" i="4"/>
  <c r="X1667" i="4"/>
  <c r="X1680" i="4"/>
  <c r="X1689" i="4"/>
  <c r="X1595" i="4"/>
  <c r="X1623" i="4"/>
  <c r="X1634" i="4"/>
  <c r="X1643" i="4"/>
  <c r="X1656" i="4"/>
  <c r="X1665" i="4"/>
  <c r="X1685" i="4"/>
  <c r="X1687" i="4"/>
  <c r="X1598" i="4"/>
  <c r="X1610" i="4"/>
  <c r="X1619" i="4"/>
  <c r="X1632" i="4"/>
  <c r="X1663" i="4"/>
  <c r="X1683" i="4"/>
  <c r="X1606" i="4"/>
  <c r="X1608" i="4"/>
  <c r="X1639" i="4"/>
  <c r="X1650" i="4"/>
  <c r="X1659" i="4"/>
  <c r="X1672" i="4"/>
  <c r="X1681" i="4"/>
  <c r="X1626" i="4"/>
  <c r="X1635" i="4"/>
  <c r="X1648" i="4"/>
  <c r="X1679" i="4"/>
  <c r="X1694" i="4"/>
  <c r="X1698" i="4"/>
  <c r="X1702" i="4"/>
  <c r="X1706" i="4"/>
  <c r="X1710" i="4"/>
  <c r="X1714" i="4"/>
  <c r="X1718" i="4"/>
  <c r="X1722" i="4"/>
  <c r="X1726" i="4"/>
  <c r="X1730" i="4"/>
  <c r="X1734" i="4"/>
  <c r="X1738" i="4"/>
  <c r="X1692" i="4"/>
  <c r="X1735" i="4"/>
  <c r="X1743" i="4"/>
  <c r="X1700" i="4"/>
  <c r="X1704" i="4"/>
  <c r="X1708" i="4"/>
  <c r="X1712" i="4"/>
  <c r="X1716" i="4"/>
  <c r="X1720" i="4"/>
  <c r="X1724" i="4"/>
  <c r="X1728" i="4"/>
  <c r="X1732" i="4"/>
  <c r="X1736" i="4"/>
  <c r="X1740" i="4"/>
  <c r="X1745" i="4"/>
  <c r="X1753" i="4"/>
  <c r="X1761" i="4"/>
  <c r="X1769" i="4"/>
  <c r="X1777" i="4"/>
  <c r="X1785" i="4"/>
  <c r="X1747" i="4"/>
  <c r="X1750" i="4"/>
  <c r="X1754" i="4"/>
  <c r="X1758" i="4"/>
  <c r="X1762" i="4"/>
  <c r="X1766" i="4"/>
  <c r="X1770" i="4"/>
  <c r="X1774" i="4"/>
  <c r="X1778" i="4"/>
  <c r="X1782" i="4"/>
  <c r="X1742" i="4"/>
  <c r="X1775" i="4"/>
  <c r="X1783" i="4"/>
  <c r="X1748" i="4"/>
  <c r="X1756" i="4"/>
  <c r="X1764" i="4"/>
  <c r="X1772" i="4"/>
  <c r="X1780" i="4"/>
  <c r="X1792" i="4"/>
  <c r="X1801" i="4"/>
  <c r="X1821" i="4"/>
  <c r="X1823" i="4"/>
  <c r="X1786" i="4"/>
  <c r="X1797" i="4"/>
  <c r="X1799" i="4"/>
  <c r="X1819" i="4"/>
  <c r="X1841" i="4"/>
  <c r="X1849" i="4"/>
  <c r="X1857" i="4"/>
  <c r="X1795" i="4"/>
  <c r="X1817" i="4"/>
  <c r="X1793" i="4"/>
  <c r="X1813" i="4"/>
  <c r="X1815" i="4"/>
  <c r="X1789" i="4"/>
  <c r="X1791" i="4"/>
  <c r="X1811" i="4"/>
  <c r="X1800" i="4"/>
  <c r="X1809" i="4"/>
  <c r="X1829" i="4"/>
  <c r="X1835" i="4"/>
  <c r="X1805" i="4"/>
  <c r="X1807" i="4"/>
  <c r="X1827" i="4"/>
  <c r="X1832" i="4"/>
  <c r="X1784" i="4"/>
  <c r="X1794" i="4"/>
  <c r="X1803" i="4"/>
  <c r="X1825" i="4"/>
  <c r="X1833" i="4"/>
  <c r="X1838" i="4"/>
  <c r="X1846" i="4"/>
  <c r="X1854" i="4"/>
  <c r="X1862" i="4"/>
  <c r="X1870" i="4"/>
  <c r="X1836" i="4"/>
  <c r="X1843" i="4"/>
  <c r="X1851" i="4"/>
  <c r="X1859" i="4"/>
  <c r="X1867" i="4"/>
  <c r="X1875" i="4"/>
  <c r="X1879" i="4"/>
  <c r="X1830" i="4"/>
  <c r="X1840" i="4"/>
  <c r="X1844" i="4"/>
  <c r="X1848" i="4"/>
  <c r="X1852" i="4"/>
  <c r="X1856" i="4"/>
  <c r="X1860" i="4"/>
  <c r="X1864" i="4"/>
  <c r="X1868" i="4"/>
  <c r="X1872" i="4"/>
  <c r="X1876" i="4"/>
  <c r="X1880" i="4"/>
  <c r="X1885" i="4"/>
  <c r="X1893" i="4"/>
  <c r="X1901" i="4"/>
  <c r="X1909" i="4"/>
  <c r="X1913" i="4"/>
  <c r="X1917" i="4"/>
  <c r="X1878" i="4"/>
  <c r="X1883" i="4"/>
  <c r="X1886" i="4"/>
  <c r="X1890" i="4"/>
  <c r="X1894" i="4"/>
  <c r="X1898" i="4"/>
  <c r="X1902" i="4"/>
  <c r="X1906" i="4"/>
  <c r="X1910" i="4"/>
  <c r="X1914" i="4"/>
  <c r="X1918" i="4"/>
  <c r="X1887" i="4"/>
  <c r="X1891" i="4"/>
  <c r="X1895" i="4"/>
  <c r="X1899" i="4"/>
  <c r="X1903" i="4"/>
  <c r="X1907" i="4"/>
  <c r="X1911" i="4"/>
  <c r="X1915" i="4"/>
  <c r="X1919" i="4"/>
  <c r="X1882" i="4"/>
  <c r="X1884" i="4"/>
  <c r="X1892" i="4"/>
  <c r="X1904" i="4"/>
  <c r="X1924" i="4"/>
  <c r="X1922" i="4"/>
  <c r="X1932" i="4"/>
  <c r="X1943" i="4"/>
  <c r="X1930" i="4"/>
  <c r="X1997" i="4"/>
  <c r="X1926" i="4"/>
  <c r="X1928" i="4"/>
  <c r="X1939" i="4"/>
  <c r="X1948" i="4"/>
  <c r="X1935" i="4"/>
  <c r="X1946" i="4"/>
  <c r="X1942" i="4"/>
  <c r="X1944" i="4"/>
  <c r="X1980" i="4"/>
  <c r="X1923" i="4"/>
  <c r="X1931" i="4"/>
  <c r="X1940" i="4"/>
  <c r="X1927" i="4"/>
  <c r="X1938" i="4"/>
  <c r="X1934" i="4"/>
  <c r="X1936" i="4"/>
  <c r="X1947" i="4"/>
  <c r="X1964" i="4"/>
  <c r="X1962" i="4"/>
  <c r="X1978" i="4"/>
  <c r="X1966" i="4"/>
  <c r="X1982" i="4"/>
  <c r="X1952" i="4"/>
  <c r="X1968" i="4"/>
  <c r="X1984" i="4"/>
  <c r="X1994" i="4"/>
  <c r="X1998" i="4"/>
  <c r="X1954" i="4"/>
  <c r="X1970" i="4"/>
  <c r="X1986" i="4"/>
  <c r="X1990" i="4"/>
  <c r="X1956" i="4"/>
  <c r="X1972" i="4"/>
  <c r="X1988" i="4"/>
  <c r="X1995" i="4"/>
  <c r="X1999" i="4"/>
  <c r="X1950" i="4"/>
  <c r="X1958" i="4"/>
  <c r="X1974" i="4"/>
  <c r="X1992" i="4"/>
  <c r="X1960" i="4"/>
  <c r="X1976" i="4"/>
  <c r="X1996" i="4"/>
  <c r="X2000" i="4"/>
  <c r="D5" i="4" l="1"/>
  <c r="D8" i="4"/>
  <c r="K139" i="4"/>
  <c r="K71" i="4"/>
  <c r="K482" i="4"/>
  <c r="K78" i="4"/>
  <c r="K197" i="4"/>
  <c r="K149" i="4"/>
  <c r="K76" i="4"/>
  <c r="K205" i="4"/>
  <c r="K67" i="4"/>
  <c r="C26" i="4"/>
  <c r="K125" i="4"/>
  <c r="K367" i="4"/>
  <c r="K73" i="4"/>
  <c r="K171" i="4"/>
  <c r="K442" i="4"/>
  <c r="K146" i="4"/>
  <c r="K210" i="4"/>
  <c r="K311" i="4"/>
  <c r="K105" i="4"/>
  <c r="K169" i="4"/>
  <c r="K233" i="4"/>
  <c r="K144" i="4"/>
  <c r="K208" i="4"/>
  <c r="K302" i="4"/>
  <c r="K103" i="4"/>
  <c r="K167" i="4"/>
  <c r="K231" i="4"/>
  <c r="K134" i="4"/>
  <c r="K198" i="4"/>
  <c r="K295" i="4"/>
  <c r="K240" i="4"/>
  <c r="K304" i="4"/>
  <c r="K368" i="4"/>
  <c r="K237" i="4"/>
  <c r="K301" i="4"/>
  <c r="K365" i="4"/>
  <c r="K236" i="4"/>
  <c r="K300" i="4"/>
  <c r="K364" i="4"/>
  <c r="K631" i="4"/>
  <c r="K307" i="4"/>
  <c r="K371" i="4"/>
  <c r="K648" i="4"/>
  <c r="K290" i="4"/>
  <c r="K354" i="4"/>
  <c r="K514" i="4"/>
  <c r="K289" i="4"/>
  <c r="K353" i="4"/>
  <c r="K490" i="4"/>
  <c r="K451" i="4"/>
  <c r="K515" i="4"/>
  <c r="K425" i="4"/>
  <c r="K489" i="4"/>
  <c r="K553" i="4"/>
  <c r="K456" i="4"/>
  <c r="K520" i="4"/>
  <c r="K592" i="4"/>
  <c r="K720" i="4"/>
  <c r="K455" i="4"/>
  <c r="K519" i="4"/>
  <c r="K430" i="4"/>
  <c r="K494" i="4"/>
  <c r="K568" i="4"/>
  <c r="K696" i="4"/>
  <c r="K445" i="4"/>
  <c r="K509" i="4"/>
  <c r="K420" i="4"/>
  <c r="K484" i="4"/>
  <c r="K548" i="4"/>
  <c r="K672" i="4"/>
  <c r="K593" i="4"/>
  <c r="K657" i="4"/>
  <c r="K721" i="4"/>
  <c r="K590" i="4"/>
  <c r="K654" i="4"/>
  <c r="K718" i="4"/>
  <c r="K597" i="4"/>
  <c r="K661" i="4"/>
  <c r="K725" i="4"/>
  <c r="K580" i="4"/>
  <c r="K644" i="4"/>
  <c r="K708" i="4"/>
  <c r="K563" i="4"/>
  <c r="K627" i="4"/>
  <c r="K691" i="4"/>
  <c r="K554" i="4"/>
  <c r="K618" i="4"/>
  <c r="K682" i="4"/>
  <c r="K885" i="4"/>
  <c r="K782" i="4"/>
  <c r="K846" i="4"/>
  <c r="K994" i="4"/>
  <c r="K772" i="4"/>
  <c r="K836" i="4"/>
  <c r="K946" i="4"/>
  <c r="K763" i="4"/>
  <c r="K827" i="4"/>
  <c r="K891" i="4"/>
  <c r="K746" i="4"/>
  <c r="K810" i="4"/>
  <c r="K874" i="4"/>
  <c r="K737" i="4"/>
  <c r="K801" i="4"/>
  <c r="K865" i="4"/>
  <c r="K728" i="4"/>
  <c r="K792" i="4"/>
  <c r="K856" i="4"/>
  <c r="K1042" i="4"/>
  <c r="K775" i="4"/>
  <c r="K839" i="4"/>
  <c r="K954" i="4"/>
  <c r="K947" i="4"/>
  <c r="K1011" i="4"/>
  <c r="K1075" i="4"/>
  <c r="K961" i="4"/>
  <c r="K1025" i="4"/>
  <c r="K912" i="4"/>
  <c r="K976" i="4"/>
  <c r="K1040" i="4"/>
  <c r="K1122" i="4"/>
  <c r="K935" i="4"/>
  <c r="K999" i="4"/>
  <c r="K1063" i="4"/>
  <c r="K942" i="4"/>
  <c r="K1006" i="4"/>
  <c r="K1070" i="4"/>
  <c r="K909" i="4"/>
  <c r="K973" i="4"/>
  <c r="K1037" i="4"/>
  <c r="K916" i="4"/>
  <c r="K980" i="4"/>
  <c r="K1044" i="4"/>
  <c r="K1138" i="4"/>
  <c r="K1131" i="4"/>
  <c r="K1104" i="4"/>
  <c r="K1215" i="4"/>
  <c r="K1135" i="4"/>
  <c r="K1110" i="4"/>
  <c r="K1085" i="4"/>
  <c r="K1149" i="4"/>
  <c r="K1124" i="4"/>
  <c r="K1176" i="4"/>
  <c r="K1236" i="4"/>
  <c r="K1166" i="4"/>
  <c r="K1230" i="4"/>
  <c r="K1181" i="4"/>
  <c r="K1172" i="4"/>
  <c r="K1239" i="4"/>
  <c r="K1171" i="4"/>
  <c r="K1170" i="4"/>
  <c r="K1234" i="4"/>
  <c r="K1169" i="4"/>
  <c r="K1233" i="4"/>
  <c r="K1297" i="4"/>
  <c r="K1262" i="4"/>
  <c r="K1348" i="4"/>
  <c r="K1285" i="4"/>
  <c r="K1260" i="4"/>
  <c r="K1364" i="4"/>
  <c r="K1291" i="4"/>
  <c r="K1242" i="4"/>
  <c r="K1306" i="4"/>
  <c r="K1365" i="4"/>
  <c r="K1347" i="4"/>
  <c r="K1411" i="4"/>
  <c r="K1386" i="4"/>
  <c r="K1361" i="4"/>
  <c r="K1419" i="4"/>
  <c r="K1384" i="4"/>
  <c r="K1359" i="4"/>
  <c r="K1326" i="4"/>
  <c r="K1390" i="4"/>
  <c r="K1452" i="4"/>
  <c r="K1427" i="4"/>
  <c r="K1491" i="4"/>
  <c r="K1450" i="4"/>
  <c r="K1528" i="4"/>
  <c r="K1473" i="4"/>
  <c r="K1440" i="4"/>
  <c r="K1504" i="4"/>
  <c r="K1471" i="4"/>
  <c r="K1438" i="4"/>
  <c r="K1502" i="4"/>
  <c r="K1469" i="4"/>
  <c r="K1529" i="4"/>
  <c r="K1593" i="4"/>
  <c r="K1636" i="4"/>
  <c r="K1567" i="4"/>
  <c r="K1518" i="4"/>
  <c r="K1582" i="4"/>
  <c r="K1549" i="4"/>
  <c r="K1524" i="4"/>
  <c r="K1588" i="4"/>
  <c r="K1555" i="4"/>
  <c r="K1530" i="4"/>
  <c r="K1594" i="4"/>
  <c r="K1637" i="4"/>
  <c r="K1603" i="4"/>
  <c r="K1667" i="4"/>
  <c r="K1634" i="4"/>
  <c r="K1601" i="4"/>
  <c r="K1665" i="4"/>
  <c r="K1624" i="4"/>
  <c r="K1688" i="4"/>
  <c r="K1663" i="4"/>
  <c r="K1630" i="4"/>
  <c r="K1701" i="4"/>
  <c r="K1692" i="4"/>
  <c r="K1707" i="4"/>
  <c r="K1722" i="4"/>
  <c r="K1737" i="4"/>
  <c r="K1711" i="4"/>
  <c r="K1726" i="4"/>
  <c r="K1828" i="4"/>
  <c r="K1750" i="4"/>
  <c r="K1781" i="4"/>
  <c r="K1785" i="4"/>
  <c r="K1746" i="4"/>
  <c r="K1761" i="4"/>
  <c r="K1829" i="4"/>
  <c r="K1802" i="4"/>
  <c r="K1825" i="4"/>
  <c r="K1799" i="4"/>
  <c r="K1822" i="4"/>
  <c r="K1833" i="4"/>
  <c r="K1840" i="4"/>
  <c r="K1855" i="4"/>
  <c r="K1878" i="4"/>
  <c r="K1844" i="4"/>
  <c r="K1859" i="4"/>
  <c r="K1924" i="4"/>
  <c r="K1890" i="4"/>
  <c r="K1897" i="4"/>
  <c r="K1920" i="4"/>
  <c r="K1894" i="4"/>
  <c r="K1909" i="4"/>
  <c r="K1985" i="4"/>
  <c r="K1989" i="4"/>
  <c r="K1930" i="4"/>
  <c r="K1945" i="4"/>
  <c r="K1927" i="4"/>
  <c r="K1972" i="4"/>
  <c r="K1978" i="4"/>
  <c r="K1992" i="4"/>
  <c r="K1990" i="4"/>
  <c r="E23" i="4"/>
  <c r="E26" i="4"/>
  <c r="K3" i="4"/>
  <c r="K172" i="4"/>
  <c r="K79" i="4"/>
  <c r="K86" i="4"/>
  <c r="K212" i="4"/>
  <c r="K286" i="4"/>
  <c r="K84" i="4"/>
  <c r="K220" i="4"/>
  <c r="K75" i="4"/>
  <c r="K140" i="4"/>
  <c r="K567" i="4"/>
  <c r="K81" i="4"/>
  <c r="K179" i="4"/>
  <c r="K90" i="4"/>
  <c r="K154" i="4"/>
  <c r="K218" i="4"/>
  <c r="K326" i="4"/>
  <c r="K113" i="4"/>
  <c r="K177" i="4"/>
  <c r="K506" i="4"/>
  <c r="K152" i="4"/>
  <c r="K216" i="4"/>
  <c r="K319" i="4"/>
  <c r="K111" i="4"/>
  <c r="K175" i="4"/>
  <c r="K235" i="4"/>
  <c r="K142" i="4"/>
  <c r="K206" i="4"/>
  <c r="K310" i="4"/>
  <c r="K248" i="4"/>
  <c r="K312" i="4"/>
  <c r="K376" i="4"/>
  <c r="K245" i="4"/>
  <c r="K309" i="4"/>
  <c r="K373" i="4"/>
  <c r="K244" i="4"/>
  <c r="K308" i="4"/>
  <c r="K372" i="4"/>
  <c r="K251" i="4"/>
  <c r="K315" i="4"/>
  <c r="K379" i="4"/>
  <c r="K234" i="4"/>
  <c r="K298" i="4"/>
  <c r="K362" i="4"/>
  <c r="K695" i="4"/>
  <c r="K297" i="4"/>
  <c r="K361" i="4"/>
  <c r="K599" i="4"/>
  <c r="K459" i="4"/>
  <c r="K523" i="4"/>
  <c r="K433" i="4"/>
  <c r="K497" i="4"/>
  <c r="K813" i="4"/>
  <c r="K464" i="4"/>
  <c r="K528" i="4"/>
  <c r="K607" i="4"/>
  <c r="K773" i="4"/>
  <c r="K463" i="4"/>
  <c r="K527" i="4"/>
  <c r="K438" i="4"/>
  <c r="K502" i="4"/>
  <c r="K583" i="4"/>
  <c r="K711" i="4"/>
  <c r="K453" i="4"/>
  <c r="K517" i="4"/>
  <c r="K428" i="4"/>
  <c r="K492" i="4"/>
  <c r="K559" i="4"/>
  <c r="K687" i="4"/>
  <c r="K601" i="4"/>
  <c r="K665" i="4"/>
  <c r="K733" i="4"/>
  <c r="K598" i="4"/>
  <c r="K662" i="4"/>
  <c r="K789" i="4"/>
  <c r="K605" i="4"/>
  <c r="K669" i="4"/>
  <c r="K765" i="4"/>
  <c r="K588" i="4"/>
  <c r="K652" i="4"/>
  <c r="K716" i="4"/>
  <c r="K571" i="4"/>
  <c r="K635" i="4"/>
  <c r="K699" i="4"/>
  <c r="K562" i="4"/>
  <c r="K626" i="4"/>
  <c r="K690" i="4"/>
  <c r="K726" i="4"/>
  <c r="K790" i="4"/>
  <c r="K854" i="4"/>
  <c r="K1058" i="4"/>
  <c r="K780" i="4"/>
  <c r="K844" i="4"/>
  <c r="K1010" i="4"/>
  <c r="K771" i="4"/>
  <c r="K835" i="4"/>
  <c r="K898" i="4"/>
  <c r="K754" i="4"/>
  <c r="K818" i="4"/>
  <c r="K882" i="4"/>
  <c r="K745" i="4"/>
  <c r="K809" i="4"/>
  <c r="K873" i="4"/>
  <c r="K736" i="4"/>
  <c r="K800" i="4"/>
  <c r="K864" i="4"/>
  <c r="K1097" i="4"/>
  <c r="K783" i="4"/>
  <c r="K847" i="4"/>
  <c r="K1018" i="4"/>
  <c r="K955" i="4"/>
  <c r="K1019" i="4"/>
  <c r="K905" i="4"/>
  <c r="K969" i="4"/>
  <c r="K1033" i="4"/>
  <c r="K920" i="4"/>
  <c r="K984" i="4"/>
  <c r="K1048" i="4"/>
  <c r="K1137" i="4"/>
  <c r="K943" i="4"/>
  <c r="K1007" i="4"/>
  <c r="K1071" i="4"/>
  <c r="K950" i="4"/>
  <c r="K1014" i="4"/>
  <c r="K1081" i="4"/>
  <c r="K917" i="4"/>
  <c r="K981" i="4"/>
  <c r="K1045" i="4"/>
  <c r="K924" i="4"/>
  <c r="K988" i="4"/>
  <c r="K1052" i="4"/>
  <c r="K1153" i="4"/>
  <c r="K1139" i="4"/>
  <c r="K1112" i="4"/>
  <c r="K1079" i="4"/>
  <c r="K1143" i="4"/>
  <c r="K1118" i="4"/>
  <c r="K1093" i="4"/>
  <c r="K1157" i="4"/>
  <c r="K1132" i="4"/>
  <c r="K1184" i="4"/>
  <c r="K1240" i="4"/>
  <c r="K1174" i="4"/>
  <c r="K1248" i="4"/>
  <c r="K1189" i="4"/>
  <c r="K1180" i="4"/>
  <c r="K1256" i="4"/>
  <c r="K1179" i="4"/>
  <c r="K1178" i="4"/>
  <c r="K1247" i="4"/>
  <c r="K1177" i="4"/>
  <c r="K1241" i="4"/>
  <c r="K1305" i="4"/>
  <c r="K1270" i="4"/>
  <c r="K1412" i="4"/>
  <c r="K1293" i="4"/>
  <c r="K1268" i="4"/>
  <c r="K1235" i="4"/>
  <c r="K1299" i="4"/>
  <c r="K1250" i="4"/>
  <c r="K1314" i="4"/>
  <c r="K1373" i="4"/>
  <c r="K1355" i="4"/>
  <c r="K1330" i="4"/>
  <c r="K1394" i="4"/>
  <c r="K1369" i="4"/>
  <c r="K1328" i="4"/>
  <c r="K1392" i="4"/>
  <c r="K1367" i="4"/>
  <c r="K1334" i="4"/>
  <c r="K1398" i="4"/>
  <c r="K1460" i="4"/>
  <c r="K1435" i="4"/>
  <c r="K1499" i="4"/>
  <c r="K1458" i="4"/>
  <c r="K1417" i="4"/>
  <c r="K1481" i="4"/>
  <c r="K1448" i="4"/>
  <c r="K1544" i="4"/>
  <c r="K1479" i="4"/>
  <c r="K1446" i="4"/>
  <c r="K1560" i="4"/>
  <c r="K1477" i="4"/>
  <c r="K1537" i="4"/>
  <c r="K1660" i="4"/>
  <c r="K1511" i="4"/>
  <c r="K1575" i="4"/>
  <c r="K1526" i="4"/>
  <c r="K1590" i="4"/>
  <c r="K1557" i="4"/>
  <c r="K1532" i="4"/>
  <c r="K1604" i="4"/>
  <c r="K1563" i="4"/>
  <c r="K1538" i="4"/>
  <c r="K1620" i="4"/>
  <c r="K1645" i="4"/>
  <c r="K1611" i="4"/>
  <c r="K1675" i="4"/>
  <c r="K1642" i="4"/>
  <c r="K1609" i="4"/>
  <c r="K1673" i="4"/>
  <c r="K1632" i="4"/>
  <c r="K1607" i="4"/>
  <c r="K1671" i="4"/>
  <c r="K1638" i="4"/>
  <c r="K1709" i="4"/>
  <c r="K1700" i="4"/>
  <c r="K1715" i="4"/>
  <c r="K1730" i="4"/>
  <c r="K1696" i="4"/>
  <c r="K1719" i="4"/>
  <c r="K1734" i="4"/>
  <c r="K1751" i="4"/>
  <c r="K1758" i="4"/>
  <c r="K1788" i="4"/>
  <c r="K1796" i="4"/>
  <c r="K1754" i="4"/>
  <c r="K1769" i="4"/>
  <c r="K1795" i="4"/>
  <c r="K1810" i="4"/>
  <c r="K1831" i="4"/>
  <c r="K1807" i="4"/>
  <c r="K1830" i="4"/>
  <c r="K1841" i="4"/>
  <c r="K1848" i="4"/>
  <c r="K1863" i="4"/>
  <c r="K1837" i="4"/>
  <c r="K1852" i="4"/>
  <c r="K1867" i="4"/>
  <c r="K1987" i="4"/>
  <c r="K1898" i="4"/>
  <c r="K1905" i="4"/>
  <c r="K1925" i="4"/>
  <c r="K1902" i="4"/>
  <c r="K1917" i="4"/>
  <c r="K1991" i="4"/>
  <c r="K1923" i="4"/>
  <c r="K1938" i="4"/>
  <c r="K1963" i="4"/>
  <c r="K1935" i="4"/>
  <c r="K1980" i="4"/>
  <c r="K1986" i="4"/>
  <c r="K2000" i="4"/>
  <c r="K1998" i="4"/>
  <c r="E24" i="4"/>
  <c r="K4" i="4"/>
  <c r="E22" i="4"/>
  <c r="K189" i="4"/>
  <c r="K87" i="4"/>
  <c r="K93" i="4"/>
  <c r="K229" i="4"/>
  <c r="K92" i="4"/>
  <c r="K239" i="4"/>
  <c r="K83" i="4"/>
  <c r="K155" i="4"/>
  <c r="K89" i="4"/>
  <c r="K187" i="4"/>
  <c r="K98" i="4"/>
  <c r="K162" i="4"/>
  <c r="K226" i="4"/>
  <c r="K343" i="4"/>
  <c r="K121" i="4"/>
  <c r="K185" i="4"/>
  <c r="K96" i="4"/>
  <c r="K160" i="4"/>
  <c r="K224" i="4"/>
  <c r="K334" i="4"/>
  <c r="K119" i="4"/>
  <c r="K183" i="4"/>
  <c r="K680" i="4"/>
  <c r="K150" i="4"/>
  <c r="K214" i="4"/>
  <c r="K327" i="4"/>
  <c r="K256" i="4"/>
  <c r="K320" i="4"/>
  <c r="K384" i="4"/>
  <c r="K253" i="4"/>
  <c r="K317" i="4"/>
  <c r="K381" i="4"/>
  <c r="K252" i="4"/>
  <c r="K316" i="4"/>
  <c r="K380" i="4"/>
  <c r="K259" i="4"/>
  <c r="K323" i="4"/>
  <c r="K387" i="4"/>
  <c r="K242" i="4"/>
  <c r="K306" i="4"/>
  <c r="K370" i="4"/>
  <c r="K241" i="4"/>
  <c r="K305" i="4"/>
  <c r="K369" i="4"/>
  <c r="K712" i="4"/>
  <c r="K467" i="4"/>
  <c r="K531" i="4"/>
  <c r="K441" i="4"/>
  <c r="K505" i="4"/>
  <c r="K408" i="4"/>
  <c r="K472" i="4"/>
  <c r="K536" i="4"/>
  <c r="K624" i="4"/>
  <c r="K407" i="4"/>
  <c r="K471" i="4"/>
  <c r="K535" i="4"/>
  <c r="K446" i="4"/>
  <c r="K510" i="4"/>
  <c r="K600" i="4"/>
  <c r="K837" i="4"/>
  <c r="K461" i="4"/>
  <c r="K525" i="4"/>
  <c r="K436" i="4"/>
  <c r="K500" i="4"/>
  <c r="K576" i="4"/>
  <c r="K704" i="4"/>
  <c r="K609" i="4"/>
  <c r="K673" i="4"/>
  <c r="K797" i="4"/>
  <c r="K606" i="4"/>
  <c r="K670" i="4"/>
  <c r="K853" i="4"/>
  <c r="K613" i="4"/>
  <c r="K677" i="4"/>
  <c r="K829" i="4"/>
  <c r="K596" i="4"/>
  <c r="K660" i="4"/>
  <c r="K724" i="4"/>
  <c r="K579" i="4"/>
  <c r="K643" i="4"/>
  <c r="K707" i="4"/>
  <c r="K570" i="4"/>
  <c r="K634" i="4"/>
  <c r="K698" i="4"/>
  <c r="K734" i="4"/>
  <c r="K798" i="4"/>
  <c r="K862" i="4"/>
  <c r="K1161" i="4"/>
  <c r="K788" i="4"/>
  <c r="K852" i="4"/>
  <c r="K1074" i="4"/>
  <c r="K779" i="4"/>
  <c r="K843" i="4"/>
  <c r="K922" i="4"/>
  <c r="K762" i="4"/>
  <c r="K826" i="4"/>
  <c r="K890" i="4"/>
  <c r="K753" i="4"/>
  <c r="K817" i="4"/>
  <c r="K881" i="4"/>
  <c r="K744" i="4"/>
  <c r="K808" i="4"/>
  <c r="K872" i="4"/>
  <c r="K1175" i="4"/>
  <c r="K791" i="4"/>
  <c r="K855" i="4"/>
  <c r="K1114" i="4"/>
  <c r="K963" i="4"/>
  <c r="K1027" i="4"/>
  <c r="K913" i="4"/>
  <c r="K977" i="4"/>
  <c r="K1041" i="4"/>
  <c r="K928" i="4"/>
  <c r="K992" i="4"/>
  <c r="K1056" i="4"/>
  <c r="K1154" i="4"/>
  <c r="K951" i="4"/>
  <c r="K1015" i="4"/>
  <c r="K1199" i="4"/>
  <c r="K958" i="4"/>
  <c r="K1022" i="4"/>
  <c r="K1098" i="4"/>
  <c r="K925" i="4"/>
  <c r="K989" i="4"/>
  <c r="K1053" i="4"/>
  <c r="K932" i="4"/>
  <c r="K996" i="4"/>
  <c r="K1060" i="4"/>
  <c r="K1083" i="4"/>
  <c r="K1147" i="4"/>
  <c r="K1120" i="4"/>
  <c r="K1087" i="4"/>
  <c r="K1151" i="4"/>
  <c r="K1126" i="4"/>
  <c r="K1101" i="4"/>
  <c r="K1207" i="4"/>
  <c r="K1140" i="4"/>
  <c r="K1192" i="4"/>
  <c r="K1255" i="4"/>
  <c r="K1182" i="4"/>
  <c r="K1263" i="4"/>
  <c r="K1197" i="4"/>
  <c r="K1188" i="4"/>
  <c r="K1271" i="4"/>
  <c r="K1187" i="4"/>
  <c r="K1186" i="4"/>
  <c r="K1264" i="4"/>
  <c r="K1185" i="4"/>
  <c r="K1249" i="4"/>
  <c r="K1313" i="4"/>
  <c r="K1278" i="4"/>
  <c r="K1237" i="4"/>
  <c r="K1301" i="4"/>
  <c r="K1276" i="4"/>
  <c r="K1243" i="4"/>
  <c r="K1307" i="4"/>
  <c r="K1258" i="4"/>
  <c r="K1380" i="4"/>
  <c r="K1381" i="4"/>
  <c r="K1363" i="4"/>
  <c r="K1338" i="4"/>
  <c r="K1402" i="4"/>
  <c r="K1377" i="4"/>
  <c r="K1336" i="4"/>
  <c r="K1400" i="4"/>
  <c r="K1375" i="4"/>
  <c r="K1342" i="4"/>
  <c r="K1406" i="4"/>
  <c r="K1468" i="4"/>
  <c r="K1443" i="4"/>
  <c r="K1507" i="4"/>
  <c r="K1466" i="4"/>
  <c r="K1425" i="4"/>
  <c r="K1489" i="4"/>
  <c r="K1456" i="4"/>
  <c r="K1423" i="4"/>
  <c r="K1487" i="4"/>
  <c r="K1454" i="4"/>
  <c r="K1421" i="4"/>
  <c r="K1485" i="4"/>
  <c r="K1545" i="4"/>
  <c r="K1568" i="4"/>
  <c r="K1519" i="4"/>
  <c r="K1583" i="4"/>
  <c r="K1534" i="4"/>
  <c r="K1652" i="4"/>
  <c r="K1565" i="4"/>
  <c r="K1540" i="4"/>
  <c r="K1668" i="4"/>
  <c r="K1571" i="4"/>
  <c r="K1546" i="4"/>
  <c r="K1684" i="4"/>
  <c r="K1653" i="4"/>
  <c r="K1619" i="4"/>
  <c r="K1683" i="4"/>
  <c r="K1650" i="4"/>
  <c r="K1617" i="4"/>
  <c r="K1681" i="4"/>
  <c r="K1640" i="4"/>
  <c r="K1615" i="4"/>
  <c r="K1679" i="4"/>
  <c r="K1646" i="4"/>
  <c r="K1717" i="4"/>
  <c r="K1708" i="4"/>
  <c r="K1723" i="4"/>
  <c r="K1738" i="4"/>
  <c r="K1704" i="4"/>
  <c r="K1727" i="4"/>
  <c r="K1744" i="4"/>
  <c r="K1759" i="4"/>
  <c r="K1766" i="4"/>
  <c r="K1820" i="4"/>
  <c r="K1747" i="4"/>
  <c r="K1762" i="4"/>
  <c r="K1777" i="4"/>
  <c r="K1803" i="4"/>
  <c r="K1818" i="4"/>
  <c r="K1792" i="4"/>
  <c r="K1815" i="4"/>
  <c r="K1834" i="4"/>
  <c r="K1849" i="4"/>
  <c r="K1856" i="4"/>
  <c r="K1871" i="4"/>
  <c r="K1845" i="4"/>
  <c r="K1860" i="4"/>
  <c r="K1875" i="4"/>
  <c r="K1883" i="4"/>
  <c r="K1906" i="4"/>
  <c r="K1913" i="4"/>
  <c r="K1887" i="4"/>
  <c r="K1910" i="4"/>
  <c r="K1941" i="4"/>
  <c r="K1993" i="4"/>
  <c r="K1931" i="4"/>
  <c r="K1946" i="4"/>
  <c r="K1979" i="4"/>
  <c r="K1943" i="4"/>
  <c r="K1988" i="4"/>
  <c r="K1994" i="4"/>
  <c r="K1999" i="4"/>
  <c r="K1997" i="4"/>
  <c r="V1995" i="4"/>
  <c r="U1994" i="4"/>
  <c r="V1996" i="4"/>
  <c r="U1995" i="4"/>
  <c r="V1988" i="4"/>
  <c r="U1987" i="4"/>
  <c r="V1980" i="4"/>
  <c r="U1979" i="4"/>
  <c r="V1972" i="4"/>
  <c r="U1971" i="4"/>
  <c r="V1964" i="4"/>
  <c r="U1963" i="4"/>
  <c r="V1956" i="4"/>
  <c r="U1955" i="4"/>
  <c r="V1997" i="4"/>
  <c r="U1996" i="4"/>
  <c r="V1998" i="4"/>
  <c r="U1997" i="4"/>
  <c r="V1990" i="4"/>
  <c r="U1989" i="4"/>
  <c r="V1982" i="4"/>
  <c r="U1981" i="4"/>
  <c r="V1974" i="4"/>
  <c r="U1973" i="4"/>
  <c r="V1966" i="4"/>
  <c r="U1965" i="4"/>
  <c r="V1958" i="4"/>
  <c r="U1957" i="4"/>
  <c r="V1950" i="4"/>
  <c r="U1949" i="4"/>
  <c r="V1999" i="4"/>
  <c r="U1998" i="4"/>
  <c r="V2000" i="4"/>
  <c r="U1999" i="4"/>
  <c r="V1992" i="4"/>
  <c r="U1991" i="4"/>
  <c r="V1984" i="4"/>
  <c r="U1983" i="4"/>
  <c r="V1976" i="4"/>
  <c r="U1975" i="4"/>
  <c r="V1968" i="4"/>
  <c r="U1967" i="4"/>
  <c r="V1960" i="4"/>
  <c r="U1959" i="4"/>
  <c r="V1952" i="4"/>
  <c r="U1951" i="4"/>
  <c r="U2000" i="4"/>
  <c r="V1993" i="4"/>
  <c r="U1992" i="4"/>
  <c r="V1994" i="4"/>
  <c r="U1993" i="4"/>
  <c r="V1986" i="4"/>
  <c r="U1985" i="4"/>
  <c r="V1978" i="4"/>
  <c r="U1977" i="4"/>
  <c r="V1970" i="4"/>
  <c r="U1969" i="4"/>
  <c r="V1962" i="4"/>
  <c r="U1961" i="4"/>
  <c r="V1954" i="4"/>
  <c r="U1953" i="4"/>
  <c r="U1978" i="4"/>
  <c r="V1977" i="4"/>
  <c r="U1962" i="4"/>
  <c r="V1961" i="4"/>
  <c r="U1948" i="4"/>
  <c r="V1941" i="4"/>
  <c r="U1940" i="4"/>
  <c r="V1933" i="4"/>
  <c r="U1932" i="4"/>
  <c r="V1925" i="4"/>
  <c r="U1924" i="4"/>
  <c r="U1976" i="4"/>
  <c r="V1975" i="4"/>
  <c r="U1960" i="4"/>
  <c r="V1959" i="4"/>
  <c r="V1942" i="4"/>
  <c r="U1941" i="4"/>
  <c r="V1934" i="4"/>
  <c r="U1933" i="4"/>
  <c r="V1926" i="4"/>
  <c r="U1925" i="4"/>
  <c r="V1989" i="4"/>
  <c r="U1974" i="4"/>
  <c r="V1973" i="4"/>
  <c r="U1958" i="4"/>
  <c r="V1957" i="4"/>
  <c r="U1950" i="4"/>
  <c r="V1943" i="4"/>
  <c r="U1942" i="4"/>
  <c r="V1935" i="4"/>
  <c r="U1934" i="4"/>
  <c r="V1927" i="4"/>
  <c r="U1926" i="4"/>
  <c r="U1988" i="4"/>
  <c r="V1987" i="4"/>
  <c r="U1972" i="4"/>
  <c r="V1971" i="4"/>
  <c r="U1956" i="4"/>
  <c r="V1955" i="4"/>
  <c r="V1944" i="4"/>
  <c r="U1943" i="4"/>
  <c r="V1936" i="4"/>
  <c r="U1935" i="4"/>
  <c r="V1928" i="4"/>
  <c r="U1927" i="4"/>
  <c r="U1990" i="4"/>
  <c r="U1986" i="4"/>
  <c r="V1985" i="4"/>
  <c r="U1970" i="4"/>
  <c r="V1969" i="4"/>
  <c r="U1954" i="4"/>
  <c r="V1953" i="4"/>
  <c r="V1949" i="4"/>
  <c r="V1945" i="4"/>
  <c r="U1944" i="4"/>
  <c r="V1937" i="4"/>
  <c r="U1936" i="4"/>
  <c r="V1929" i="4"/>
  <c r="U1928" i="4"/>
  <c r="V1991" i="4"/>
  <c r="U1984" i="4"/>
  <c r="V1983" i="4"/>
  <c r="U1968" i="4"/>
  <c r="V1967" i="4"/>
  <c r="U1952" i="4"/>
  <c r="V1946" i="4"/>
  <c r="U1945" i="4"/>
  <c r="V1938" i="4"/>
  <c r="U1937" i="4"/>
  <c r="V1930" i="4"/>
  <c r="U1929" i="4"/>
  <c r="U1980" i="4"/>
  <c r="V1979" i="4"/>
  <c r="U1964" i="4"/>
  <c r="V1963" i="4"/>
  <c r="V1951" i="4"/>
  <c r="V1948" i="4"/>
  <c r="U1947" i="4"/>
  <c r="V1940" i="4"/>
  <c r="U1939" i="4"/>
  <c r="V1932" i="4"/>
  <c r="U1931" i="4"/>
  <c r="V1924" i="4"/>
  <c r="U1923" i="4"/>
  <c r="V1922" i="4"/>
  <c r="V1915" i="4"/>
  <c r="U1914" i="4"/>
  <c r="V1907" i="4"/>
  <c r="U1906" i="4"/>
  <c r="V1899" i="4"/>
  <c r="U1898" i="4"/>
  <c r="V1891" i="4"/>
  <c r="U1890" i="4"/>
  <c r="V1883" i="4"/>
  <c r="U1882" i="4"/>
  <c r="V1981" i="4"/>
  <c r="V1947" i="4"/>
  <c r="U1922" i="4"/>
  <c r="V1921" i="4"/>
  <c r="V1916" i="4"/>
  <c r="U1915" i="4"/>
  <c r="V1908" i="4"/>
  <c r="U1907" i="4"/>
  <c r="V1900" i="4"/>
  <c r="U1899" i="4"/>
  <c r="V1892" i="4"/>
  <c r="U1891" i="4"/>
  <c r="V1884" i="4"/>
  <c r="U1883" i="4"/>
  <c r="U1938" i="4"/>
  <c r="U1921" i="4"/>
  <c r="V1917" i="4"/>
  <c r="U1916" i="4"/>
  <c r="V1909" i="4"/>
  <c r="U1908" i="4"/>
  <c r="V1901" i="4"/>
  <c r="U1900" i="4"/>
  <c r="V1893" i="4"/>
  <c r="U1892" i="4"/>
  <c r="V1885" i="4"/>
  <c r="U1884" i="4"/>
  <c r="U1966" i="4"/>
  <c r="V1931" i="4"/>
  <c r="V1923" i="4"/>
  <c r="V1918" i="4"/>
  <c r="U1917" i="4"/>
  <c r="V1910" i="4"/>
  <c r="U1909" i="4"/>
  <c r="V1902" i="4"/>
  <c r="U1901" i="4"/>
  <c r="V1894" i="4"/>
  <c r="U1893" i="4"/>
  <c r="V1886" i="4"/>
  <c r="U1885" i="4"/>
  <c r="V1919" i="4"/>
  <c r="U1918" i="4"/>
  <c r="V1911" i="4"/>
  <c r="U1910" i="4"/>
  <c r="V1903" i="4"/>
  <c r="U1902" i="4"/>
  <c r="V1895" i="4"/>
  <c r="U1894" i="4"/>
  <c r="V1887" i="4"/>
  <c r="U1886" i="4"/>
  <c r="U1946" i="4"/>
  <c r="V1920" i="4"/>
  <c r="U1919" i="4"/>
  <c r="V1912" i="4"/>
  <c r="U1911" i="4"/>
  <c r="V1904" i="4"/>
  <c r="U1903" i="4"/>
  <c r="V1896" i="4"/>
  <c r="U1895" i="4"/>
  <c r="V1888" i="4"/>
  <c r="U1887" i="4"/>
  <c r="V1880" i="4"/>
  <c r="U1879" i="4"/>
  <c r="U1982" i="4"/>
  <c r="V1965" i="4"/>
  <c r="V1939" i="4"/>
  <c r="U1920" i="4"/>
  <c r="V1913" i="4"/>
  <c r="U1912" i="4"/>
  <c r="V1905" i="4"/>
  <c r="U1904" i="4"/>
  <c r="V1897" i="4"/>
  <c r="U1896" i="4"/>
  <c r="V1889" i="4"/>
  <c r="U1888" i="4"/>
  <c r="V1881" i="4"/>
  <c r="U1880" i="4"/>
  <c r="U1930" i="4"/>
  <c r="V1914" i="4"/>
  <c r="U1913" i="4"/>
  <c r="V1906" i="4"/>
  <c r="U1905" i="4"/>
  <c r="V1898" i="4"/>
  <c r="U1897" i="4"/>
  <c r="V1890" i="4"/>
  <c r="U1889" i="4"/>
  <c r="V1882" i="4"/>
  <c r="U1881" i="4"/>
  <c r="V1873" i="4"/>
  <c r="U1872" i="4"/>
  <c r="V1865" i="4"/>
  <c r="U1864" i="4"/>
  <c r="V1857" i="4"/>
  <c r="U1856" i="4"/>
  <c r="V1849" i="4"/>
  <c r="U1848" i="4"/>
  <c r="V1841" i="4"/>
  <c r="U1840" i="4"/>
  <c r="V1833" i="4"/>
  <c r="U1832" i="4"/>
  <c r="V1874" i="4"/>
  <c r="U1873" i="4"/>
  <c r="V1866" i="4"/>
  <c r="U1865" i="4"/>
  <c r="V1858" i="4"/>
  <c r="U1857" i="4"/>
  <c r="V1850" i="4"/>
  <c r="U1849" i="4"/>
  <c r="V1842" i="4"/>
  <c r="U1841" i="4"/>
  <c r="V1834" i="4"/>
  <c r="U1833" i="4"/>
  <c r="V1875" i="4"/>
  <c r="U1874" i="4"/>
  <c r="V1867" i="4"/>
  <c r="U1866" i="4"/>
  <c r="V1859" i="4"/>
  <c r="U1858" i="4"/>
  <c r="V1851" i="4"/>
  <c r="U1850" i="4"/>
  <c r="V1843" i="4"/>
  <c r="U1842" i="4"/>
  <c r="V1835" i="4"/>
  <c r="V1879" i="4"/>
  <c r="V1876" i="4"/>
  <c r="U1875" i="4"/>
  <c r="V1868" i="4"/>
  <c r="U1867" i="4"/>
  <c r="V1860" i="4"/>
  <c r="U1859" i="4"/>
  <c r="V1852" i="4"/>
  <c r="U1851" i="4"/>
  <c r="V1844" i="4"/>
  <c r="U1843" i="4"/>
  <c r="V1836" i="4"/>
  <c r="U1835" i="4"/>
  <c r="V1877" i="4"/>
  <c r="U1876" i="4"/>
  <c r="V1869" i="4"/>
  <c r="U1868" i="4"/>
  <c r="V1861" i="4"/>
  <c r="U1860" i="4"/>
  <c r="V1853" i="4"/>
  <c r="U1852" i="4"/>
  <c r="V1845" i="4"/>
  <c r="U1844" i="4"/>
  <c r="V1878" i="4"/>
  <c r="U1877" i="4"/>
  <c r="V1870" i="4"/>
  <c r="U1869" i="4"/>
  <c r="V1862" i="4"/>
  <c r="U1861" i="4"/>
  <c r="V1854" i="4"/>
  <c r="U1853" i="4"/>
  <c r="V1846" i="4"/>
  <c r="U1845" i="4"/>
  <c r="V1838" i="4"/>
  <c r="U1837" i="4"/>
  <c r="U1878" i="4"/>
  <c r="V1871" i="4"/>
  <c r="U1870" i="4"/>
  <c r="V1863" i="4"/>
  <c r="U1862" i="4"/>
  <c r="V1855" i="4"/>
  <c r="U1854" i="4"/>
  <c r="V1847" i="4"/>
  <c r="U1846" i="4"/>
  <c r="V1839" i="4"/>
  <c r="U1838" i="4"/>
  <c r="V1831" i="4"/>
  <c r="V1872" i="4"/>
  <c r="U1871" i="4"/>
  <c r="V1864" i="4"/>
  <c r="U1863" i="4"/>
  <c r="V1856" i="4"/>
  <c r="U1855" i="4"/>
  <c r="V1848" i="4"/>
  <c r="U1847" i="4"/>
  <c r="V1840" i="4"/>
  <c r="U1839" i="4"/>
  <c r="V1837" i="4"/>
  <c r="V1828" i="4"/>
  <c r="U1827" i="4"/>
  <c r="V1820" i="4"/>
  <c r="U1819" i="4"/>
  <c r="V1812" i="4"/>
  <c r="U1811" i="4"/>
  <c r="V1804" i="4"/>
  <c r="U1803" i="4"/>
  <c r="V1796" i="4"/>
  <c r="U1795" i="4"/>
  <c r="V1788" i="4"/>
  <c r="U1787" i="4"/>
  <c r="V1829" i="4"/>
  <c r="U1828" i="4"/>
  <c r="V1821" i="4"/>
  <c r="U1820" i="4"/>
  <c r="V1813" i="4"/>
  <c r="U1812" i="4"/>
  <c r="V1805" i="4"/>
  <c r="U1804" i="4"/>
  <c r="V1797" i="4"/>
  <c r="U1796" i="4"/>
  <c r="V1789" i="4"/>
  <c r="U1788" i="4"/>
  <c r="V1830" i="4"/>
  <c r="U1829" i="4"/>
  <c r="V1822" i="4"/>
  <c r="U1821" i="4"/>
  <c r="V1814" i="4"/>
  <c r="U1813" i="4"/>
  <c r="V1806" i="4"/>
  <c r="U1805" i="4"/>
  <c r="V1798" i="4"/>
  <c r="U1797" i="4"/>
  <c r="V1790" i="4"/>
  <c r="U1789" i="4"/>
  <c r="U1834" i="4"/>
  <c r="U1830" i="4"/>
  <c r="V1823" i="4"/>
  <c r="U1822" i="4"/>
  <c r="V1815" i="4"/>
  <c r="U1814" i="4"/>
  <c r="V1807" i="4"/>
  <c r="U1806" i="4"/>
  <c r="V1799" i="4"/>
  <c r="U1798" i="4"/>
  <c r="V1791" i="4"/>
  <c r="U1790" i="4"/>
  <c r="U1836" i="4"/>
  <c r="V1824" i="4"/>
  <c r="U1823" i="4"/>
  <c r="V1816" i="4"/>
  <c r="U1815" i="4"/>
  <c r="V1808" i="4"/>
  <c r="U1807" i="4"/>
  <c r="V1800" i="4"/>
  <c r="U1799" i="4"/>
  <c r="V1792" i="4"/>
  <c r="U1791" i="4"/>
  <c r="V1825" i="4"/>
  <c r="U1824" i="4"/>
  <c r="V1817" i="4"/>
  <c r="U1816" i="4"/>
  <c r="V1809" i="4"/>
  <c r="U1808" i="4"/>
  <c r="V1801" i="4"/>
  <c r="U1800" i="4"/>
  <c r="V1793" i="4"/>
  <c r="U1792" i="4"/>
  <c r="V1832" i="4"/>
  <c r="U1831" i="4"/>
  <c r="V1827" i="4"/>
  <c r="U1826" i="4"/>
  <c r="V1819" i="4"/>
  <c r="U1818" i="4"/>
  <c r="V1811" i="4"/>
  <c r="U1810" i="4"/>
  <c r="V1803" i="4"/>
  <c r="U1802" i="4"/>
  <c r="V1795" i="4"/>
  <c r="U1794" i="4"/>
  <c r="V1787" i="4"/>
  <c r="U1786" i="4"/>
  <c r="U1801" i="4"/>
  <c r="V1785" i="4"/>
  <c r="V1783" i="4"/>
  <c r="U1782" i="4"/>
  <c r="V1775" i="4"/>
  <c r="U1774" i="4"/>
  <c r="V1767" i="4"/>
  <c r="U1766" i="4"/>
  <c r="V1759" i="4"/>
  <c r="U1758" i="4"/>
  <c r="V1751" i="4"/>
  <c r="U1750" i="4"/>
  <c r="V1743" i="4"/>
  <c r="U1825" i="4"/>
  <c r="V1794" i="4"/>
  <c r="U1785" i="4"/>
  <c r="V1784" i="4"/>
  <c r="U1783" i="4"/>
  <c r="V1776" i="4"/>
  <c r="U1775" i="4"/>
  <c r="V1768" i="4"/>
  <c r="U1767" i="4"/>
  <c r="V1760" i="4"/>
  <c r="U1759" i="4"/>
  <c r="V1752" i="4"/>
  <c r="U1751" i="4"/>
  <c r="V1744" i="4"/>
  <c r="V1818" i="4"/>
  <c r="U1784" i="4"/>
  <c r="V1777" i="4"/>
  <c r="U1776" i="4"/>
  <c r="V1769" i="4"/>
  <c r="U1768" i="4"/>
  <c r="V1761" i="4"/>
  <c r="U1760" i="4"/>
  <c r="V1753" i="4"/>
  <c r="U1752" i="4"/>
  <c r="V1745" i="4"/>
  <c r="U1744" i="4"/>
  <c r="U1809" i="4"/>
  <c r="V1778" i="4"/>
  <c r="U1777" i="4"/>
  <c r="V1770" i="4"/>
  <c r="U1769" i="4"/>
  <c r="V1762" i="4"/>
  <c r="U1761" i="4"/>
  <c r="V1754" i="4"/>
  <c r="U1753" i="4"/>
  <c r="V1746" i="4"/>
  <c r="U1745" i="4"/>
  <c r="V1802" i="4"/>
  <c r="V1779" i="4"/>
  <c r="U1778" i="4"/>
  <c r="V1771" i="4"/>
  <c r="U1770" i="4"/>
  <c r="V1763" i="4"/>
  <c r="U1762" i="4"/>
  <c r="V1755" i="4"/>
  <c r="U1754" i="4"/>
  <c r="V1826" i="4"/>
  <c r="U1793" i="4"/>
  <c r="V1780" i="4"/>
  <c r="U1779" i="4"/>
  <c r="V1772" i="4"/>
  <c r="U1771" i="4"/>
  <c r="V1764" i="4"/>
  <c r="U1763" i="4"/>
  <c r="V1756" i="4"/>
  <c r="U1755" i="4"/>
  <c r="V1748" i="4"/>
  <c r="U1747" i="4"/>
  <c r="U1817" i="4"/>
  <c r="V1781" i="4"/>
  <c r="U1780" i="4"/>
  <c r="V1773" i="4"/>
  <c r="U1772" i="4"/>
  <c r="V1765" i="4"/>
  <c r="U1764" i="4"/>
  <c r="V1757" i="4"/>
  <c r="U1756" i="4"/>
  <c r="V1749" i="4"/>
  <c r="U1748" i="4"/>
  <c r="V1810" i="4"/>
  <c r="V1786" i="4"/>
  <c r="V1782" i="4"/>
  <c r="U1781" i="4"/>
  <c r="V1774" i="4"/>
  <c r="U1773" i="4"/>
  <c r="V1766" i="4"/>
  <c r="U1765" i="4"/>
  <c r="V1758" i="4"/>
  <c r="U1757" i="4"/>
  <c r="V1750" i="4"/>
  <c r="U1749" i="4"/>
  <c r="V1740" i="4"/>
  <c r="U1739" i="4"/>
  <c r="V1732" i="4"/>
  <c r="U1731" i="4"/>
  <c r="V1724" i="4"/>
  <c r="U1723" i="4"/>
  <c r="V1716" i="4"/>
  <c r="U1715" i="4"/>
  <c r="V1708" i="4"/>
  <c r="U1707" i="4"/>
  <c r="V1700" i="4"/>
  <c r="U1699" i="4"/>
  <c r="V1692" i="4"/>
  <c r="V1741" i="4"/>
  <c r="U1740" i="4"/>
  <c r="V1733" i="4"/>
  <c r="U1732" i="4"/>
  <c r="V1725" i="4"/>
  <c r="U1724" i="4"/>
  <c r="V1717" i="4"/>
  <c r="U1716" i="4"/>
  <c r="V1709" i="4"/>
  <c r="U1708" i="4"/>
  <c r="V1701" i="4"/>
  <c r="U1700" i="4"/>
  <c r="U1741" i="4"/>
  <c r="V1734" i="4"/>
  <c r="U1733" i="4"/>
  <c r="V1726" i="4"/>
  <c r="U1725" i="4"/>
  <c r="V1718" i="4"/>
  <c r="U1717" i="4"/>
  <c r="V1710" i="4"/>
  <c r="U1709" i="4"/>
  <c r="V1702" i="4"/>
  <c r="U1701" i="4"/>
  <c r="V1694" i="4"/>
  <c r="U1746" i="4"/>
  <c r="V1735" i="4"/>
  <c r="U1734" i="4"/>
  <c r="V1727" i="4"/>
  <c r="U1726" i="4"/>
  <c r="V1719" i="4"/>
  <c r="U1718" i="4"/>
  <c r="V1711" i="4"/>
  <c r="U1710" i="4"/>
  <c r="V1703" i="4"/>
  <c r="U1702" i="4"/>
  <c r="V1695" i="4"/>
  <c r="U1694" i="4"/>
  <c r="V1742" i="4"/>
  <c r="V1736" i="4"/>
  <c r="U1735" i="4"/>
  <c r="V1728" i="4"/>
  <c r="U1727" i="4"/>
  <c r="V1720" i="4"/>
  <c r="U1719" i="4"/>
  <c r="V1712" i="4"/>
  <c r="U1711" i="4"/>
  <c r="V1704" i="4"/>
  <c r="U1703" i="4"/>
  <c r="V1696" i="4"/>
  <c r="U1695" i="4"/>
  <c r="V1747" i="4"/>
  <c r="U1743" i="4"/>
  <c r="U1742" i="4"/>
  <c r="V1737" i="4"/>
  <c r="U1736" i="4"/>
  <c r="V1729" i="4"/>
  <c r="U1728" i="4"/>
  <c r="V1721" i="4"/>
  <c r="U1720" i="4"/>
  <c r="V1713" i="4"/>
  <c r="U1712" i="4"/>
  <c r="V1705" i="4"/>
  <c r="U1704" i="4"/>
  <c r="V1697" i="4"/>
  <c r="U1696" i="4"/>
  <c r="V1738" i="4"/>
  <c r="U1737" i="4"/>
  <c r="V1730" i="4"/>
  <c r="U1729" i="4"/>
  <c r="V1722" i="4"/>
  <c r="U1721" i="4"/>
  <c r="V1714" i="4"/>
  <c r="U1713" i="4"/>
  <c r="V1706" i="4"/>
  <c r="U1705" i="4"/>
  <c r="V1698" i="4"/>
  <c r="U1697" i="4"/>
  <c r="V1739" i="4"/>
  <c r="U1738" i="4"/>
  <c r="V1731" i="4"/>
  <c r="U1730" i="4"/>
  <c r="V1723" i="4"/>
  <c r="U1722" i="4"/>
  <c r="V1715" i="4"/>
  <c r="U1714" i="4"/>
  <c r="V1707" i="4"/>
  <c r="U1706" i="4"/>
  <c r="V1699" i="4"/>
  <c r="U1698" i="4"/>
  <c r="U1691" i="4"/>
  <c r="V1684" i="4"/>
  <c r="U1683" i="4"/>
  <c r="V1676" i="4"/>
  <c r="U1675" i="4"/>
  <c r="V1668" i="4"/>
  <c r="U1667" i="4"/>
  <c r="V1660" i="4"/>
  <c r="U1659" i="4"/>
  <c r="V1652" i="4"/>
  <c r="U1651" i="4"/>
  <c r="V1644" i="4"/>
  <c r="U1643" i="4"/>
  <c r="V1636" i="4"/>
  <c r="U1635" i="4"/>
  <c r="V1628" i="4"/>
  <c r="U1627" i="4"/>
  <c r="V1620" i="4"/>
  <c r="U1619" i="4"/>
  <c r="V1612" i="4"/>
  <c r="U1611" i="4"/>
  <c r="V1604" i="4"/>
  <c r="U1603" i="4"/>
  <c r="V1596" i="4"/>
  <c r="V1685" i="4"/>
  <c r="U1684" i="4"/>
  <c r="V1677" i="4"/>
  <c r="U1676" i="4"/>
  <c r="V1669" i="4"/>
  <c r="U1668" i="4"/>
  <c r="V1661" i="4"/>
  <c r="U1660" i="4"/>
  <c r="V1653" i="4"/>
  <c r="U1652" i="4"/>
  <c r="V1645" i="4"/>
  <c r="U1644" i="4"/>
  <c r="V1637" i="4"/>
  <c r="U1636" i="4"/>
  <c r="V1629" i="4"/>
  <c r="U1628" i="4"/>
  <c r="V1621" i="4"/>
  <c r="U1620" i="4"/>
  <c r="V1613" i="4"/>
  <c r="U1612" i="4"/>
  <c r="V1605" i="4"/>
  <c r="U1604" i="4"/>
  <c r="V1686" i="4"/>
  <c r="U1685" i="4"/>
  <c r="V1678" i="4"/>
  <c r="U1677" i="4"/>
  <c r="V1670" i="4"/>
  <c r="U1669" i="4"/>
  <c r="V1662" i="4"/>
  <c r="U1661" i="4"/>
  <c r="V1654" i="4"/>
  <c r="U1653" i="4"/>
  <c r="V1646" i="4"/>
  <c r="U1645" i="4"/>
  <c r="V1638" i="4"/>
  <c r="U1637" i="4"/>
  <c r="V1630" i="4"/>
  <c r="U1629" i="4"/>
  <c r="V1622" i="4"/>
  <c r="U1621" i="4"/>
  <c r="V1614" i="4"/>
  <c r="U1613" i="4"/>
  <c r="V1606" i="4"/>
  <c r="U1605" i="4"/>
  <c r="V1598" i="4"/>
  <c r="U1597" i="4"/>
  <c r="V1693" i="4"/>
  <c r="U1692" i="4"/>
  <c r="V1687" i="4"/>
  <c r="U1686" i="4"/>
  <c r="V1679" i="4"/>
  <c r="U1678" i="4"/>
  <c r="V1671" i="4"/>
  <c r="U1670" i="4"/>
  <c r="V1663" i="4"/>
  <c r="U1662" i="4"/>
  <c r="V1655" i="4"/>
  <c r="U1654" i="4"/>
  <c r="V1647" i="4"/>
  <c r="U1646" i="4"/>
  <c r="V1639" i="4"/>
  <c r="U1638" i="4"/>
  <c r="V1631" i="4"/>
  <c r="U1630" i="4"/>
  <c r="V1623" i="4"/>
  <c r="U1622" i="4"/>
  <c r="V1615" i="4"/>
  <c r="U1614" i="4"/>
  <c r="V1607" i="4"/>
  <c r="U1606" i="4"/>
  <c r="V1599" i="4"/>
  <c r="U1693" i="4"/>
  <c r="V1688" i="4"/>
  <c r="U1687" i="4"/>
  <c r="V1680" i="4"/>
  <c r="U1679" i="4"/>
  <c r="V1672" i="4"/>
  <c r="U1671" i="4"/>
  <c r="V1664" i="4"/>
  <c r="U1663" i="4"/>
  <c r="V1656" i="4"/>
  <c r="U1655" i="4"/>
  <c r="V1648" i="4"/>
  <c r="U1647" i="4"/>
  <c r="V1640" i="4"/>
  <c r="U1639" i="4"/>
  <c r="V1632" i="4"/>
  <c r="U1631" i="4"/>
  <c r="V1624" i="4"/>
  <c r="U1623" i="4"/>
  <c r="V1616" i="4"/>
  <c r="U1615" i="4"/>
  <c r="V1608" i="4"/>
  <c r="U1607" i="4"/>
  <c r="V1600" i="4"/>
  <c r="U1599" i="4"/>
  <c r="V1689" i="4"/>
  <c r="U1688" i="4"/>
  <c r="V1681" i="4"/>
  <c r="U1680" i="4"/>
  <c r="V1673" i="4"/>
  <c r="U1672" i="4"/>
  <c r="V1665" i="4"/>
  <c r="U1664" i="4"/>
  <c r="V1657" i="4"/>
  <c r="U1656" i="4"/>
  <c r="V1649" i="4"/>
  <c r="U1648" i="4"/>
  <c r="V1641" i="4"/>
  <c r="U1640" i="4"/>
  <c r="V1633" i="4"/>
  <c r="U1632" i="4"/>
  <c r="V1625" i="4"/>
  <c r="U1624" i="4"/>
  <c r="V1617" i="4"/>
  <c r="U1616" i="4"/>
  <c r="V1609" i="4"/>
  <c r="U1608" i="4"/>
  <c r="V1601" i="4"/>
  <c r="U1600" i="4"/>
  <c r="V1691" i="4"/>
  <c r="U1690" i="4"/>
  <c r="V1683" i="4"/>
  <c r="U1682" i="4"/>
  <c r="V1675" i="4"/>
  <c r="U1674" i="4"/>
  <c r="V1667" i="4"/>
  <c r="U1666" i="4"/>
  <c r="V1659" i="4"/>
  <c r="U1658" i="4"/>
  <c r="V1651" i="4"/>
  <c r="U1650" i="4"/>
  <c r="V1643" i="4"/>
  <c r="U1642" i="4"/>
  <c r="V1635" i="4"/>
  <c r="U1634" i="4"/>
  <c r="V1627" i="4"/>
  <c r="U1626" i="4"/>
  <c r="V1619" i="4"/>
  <c r="U1618" i="4"/>
  <c r="V1611" i="4"/>
  <c r="U1610" i="4"/>
  <c r="V1603" i="4"/>
  <c r="U1602" i="4"/>
  <c r="V1666" i="4"/>
  <c r="U1633" i="4"/>
  <c r="V1602" i="4"/>
  <c r="V1592" i="4"/>
  <c r="U1591" i="4"/>
  <c r="V1584" i="4"/>
  <c r="U1583" i="4"/>
  <c r="V1576" i="4"/>
  <c r="U1575" i="4"/>
  <c r="V1568" i="4"/>
  <c r="U1567" i="4"/>
  <c r="V1560" i="4"/>
  <c r="U1559" i="4"/>
  <c r="V1552" i="4"/>
  <c r="U1551" i="4"/>
  <c r="V1544" i="4"/>
  <c r="U1543" i="4"/>
  <c r="V1536" i="4"/>
  <c r="U1535" i="4"/>
  <c r="V1528" i="4"/>
  <c r="U1527" i="4"/>
  <c r="V1520" i="4"/>
  <c r="U1519" i="4"/>
  <c r="V1512" i="4"/>
  <c r="U1511" i="4"/>
  <c r="V1690" i="4"/>
  <c r="U1657" i="4"/>
  <c r="V1626" i="4"/>
  <c r="V1593" i="4"/>
  <c r="U1592" i="4"/>
  <c r="V1585" i="4"/>
  <c r="U1584" i="4"/>
  <c r="V1577" i="4"/>
  <c r="U1576" i="4"/>
  <c r="V1569" i="4"/>
  <c r="U1568" i="4"/>
  <c r="V1561" i="4"/>
  <c r="U1560" i="4"/>
  <c r="V1553" i="4"/>
  <c r="U1552" i="4"/>
  <c r="V1545" i="4"/>
  <c r="U1544" i="4"/>
  <c r="V1537" i="4"/>
  <c r="U1536" i="4"/>
  <c r="V1529" i="4"/>
  <c r="U1528" i="4"/>
  <c r="V1521" i="4"/>
  <c r="U1520" i="4"/>
  <c r="V1513" i="4"/>
  <c r="U1512" i="4"/>
  <c r="U1681" i="4"/>
  <c r="V1650" i="4"/>
  <c r="U1617" i="4"/>
  <c r="V1594" i="4"/>
  <c r="U1593" i="4"/>
  <c r="V1586" i="4"/>
  <c r="U1585" i="4"/>
  <c r="V1578" i="4"/>
  <c r="U1577" i="4"/>
  <c r="V1570" i="4"/>
  <c r="U1569" i="4"/>
  <c r="V1562" i="4"/>
  <c r="U1561" i="4"/>
  <c r="V1554" i="4"/>
  <c r="U1553" i="4"/>
  <c r="V1546" i="4"/>
  <c r="U1545" i="4"/>
  <c r="V1538" i="4"/>
  <c r="U1537" i="4"/>
  <c r="V1530" i="4"/>
  <c r="U1529" i="4"/>
  <c r="V1522" i="4"/>
  <c r="U1521" i="4"/>
  <c r="V1674" i="4"/>
  <c r="U1641" i="4"/>
  <c r="V1610" i="4"/>
  <c r="U1598" i="4"/>
  <c r="V1597" i="4"/>
  <c r="U1594" i="4"/>
  <c r="V1587" i="4"/>
  <c r="U1586" i="4"/>
  <c r="V1579" i="4"/>
  <c r="U1578" i="4"/>
  <c r="V1571" i="4"/>
  <c r="U1570" i="4"/>
  <c r="V1563" i="4"/>
  <c r="U1562" i="4"/>
  <c r="V1555" i="4"/>
  <c r="U1554" i="4"/>
  <c r="V1547" i="4"/>
  <c r="U1546" i="4"/>
  <c r="V1539" i="4"/>
  <c r="U1538" i="4"/>
  <c r="V1531" i="4"/>
  <c r="U1530" i="4"/>
  <c r="V1523" i="4"/>
  <c r="U1522" i="4"/>
  <c r="V1515" i="4"/>
  <c r="U1514" i="4"/>
  <c r="U1665" i="4"/>
  <c r="V1634" i="4"/>
  <c r="U1601" i="4"/>
  <c r="U1596" i="4"/>
  <c r="V1595" i="4"/>
  <c r="V1588" i="4"/>
  <c r="U1587" i="4"/>
  <c r="V1580" i="4"/>
  <c r="U1579" i="4"/>
  <c r="V1572" i="4"/>
  <c r="U1571" i="4"/>
  <c r="V1564" i="4"/>
  <c r="U1563" i="4"/>
  <c r="V1556" i="4"/>
  <c r="U1555" i="4"/>
  <c r="V1548" i="4"/>
  <c r="U1547" i="4"/>
  <c r="V1540" i="4"/>
  <c r="U1539" i="4"/>
  <c r="V1532" i="4"/>
  <c r="U1531" i="4"/>
  <c r="V1524" i="4"/>
  <c r="U1523" i="4"/>
  <c r="V1516" i="4"/>
  <c r="U1515" i="4"/>
  <c r="V1508" i="4"/>
  <c r="U1689" i="4"/>
  <c r="V1658" i="4"/>
  <c r="U1625" i="4"/>
  <c r="U1595" i="4"/>
  <c r="V1589" i="4"/>
  <c r="U1588" i="4"/>
  <c r="V1581" i="4"/>
  <c r="U1580" i="4"/>
  <c r="V1573" i="4"/>
  <c r="U1572" i="4"/>
  <c r="V1565" i="4"/>
  <c r="U1564" i="4"/>
  <c r="V1557" i="4"/>
  <c r="U1556" i="4"/>
  <c r="V1549" i="4"/>
  <c r="U1548" i="4"/>
  <c r="V1541" i="4"/>
  <c r="U1540" i="4"/>
  <c r="V1533" i="4"/>
  <c r="U1532" i="4"/>
  <c r="V1525" i="4"/>
  <c r="U1524" i="4"/>
  <c r="V1517" i="4"/>
  <c r="U1516" i="4"/>
  <c r="V1509" i="4"/>
  <c r="V1682" i="4"/>
  <c r="U1649" i="4"/>
  <c r="V1618" i="4"/>
  <c r="V1590" i="4"/>
  <c r="U1589" i="4"/>
  <c r="V1582" i="4"/>
  <c r="U1581" i="4"/>
  <c r="V1574" i="4"/>
  <c r="U1573" i="4"/>
  <c r="V1566" i="4"/>
  <c r="U1565" i="4"/>
  <c r="U1673" i="4"/>
  <c r="V1642" i="4"/>
  <c r="U1609" i="4"/>
  <c r="V1591" i="4"/>
  <c r="U1590" i="4"/>
  <c r="V1583" i="4"/>
  <c r="U1582" i="4"/>
  <c r="V1575" i="4"/>
  <c r="U1574" i="4"/>
  <c r="V1567" i="4"/>
  <c r="U1566" i="4"/>
  <c r="V1559" i="4"/>
  <c r="U1558" i="4"/>
  <c r="V1551" i="4"/>
  <c r="U1550" i="4"/>
  <c r="V1543" i="4"/>
  <c r="U1542" i="4"/>
  <c r="V1535" i="4"/>
  <c r="U1534" i="4"/>
  <c r="V1527" i="4"/>
  <c r="U1526" i="4"/>
  <c r="V1519" i="4"/>
  <c r="U1518" i="4"/>
  <c r="V1511" i="4"/>
  <c r="U1549" i="4"/>
  <c r="V1518" i="4"/>
  <c r="V1514" i="4"/>
  <c r="V1507" i="4"/>
  <c r="U1506" i="4"/>
  <c r="V1499" i="4"/>
  <c r="U1498" i="4"/>
  <c r="V1491" i="4"/>
  <c r="U1490" i="4"/>
  <c r="V1483" i="4"/>
  <c r="U1482" i="4"/>
  <c r="V1475" i="4"/>
  <c r="U1474" i="4"/>
  <c r="V1467" i="4"/>
  <c r="U1466" i="4"/>
  <c r="V1459" i="4"/>
  <c r="U1458" i="4"/>
  <c r="V1451" i="4"/>
  <c r="U1450" i="4"/>
  <c r="V1443" i="4"/>
  <c r="U1442" i="4"/>
  <c r="V1435" i="4"/>
  <c r="U1434" i="4"/>
  <c r="V1427" i="4"/>
  <c r="U1426" i="4"/>
  <c r="V1419" i="4"/>
  <c r="U1418" i="4"/>
  <c r="V1542" i="4"/>
  <c r="U1507" i="4"/>
  <c r="V1500" i="4"/>
  <c r="U1499" i="4"/>
  <c r="V1492" i="4"/>
  <c r="U1491" i="4"/>
  <c r="V1484" i="4"/>
  <c r="U1483" i="4"/>
  <c r="V1476" i="4"/>
  <c r="U1475" i="4"/>
  <c r="V1468" i="4"/>
  <c r="U1467" i="4"/>
  <c r="V1460" i="4"/>
  <c r="U1459" i="4"/>
  <c r="V1452" i="4"/>
  <c r="U1451" i="4"/>
  <c r="V1444" i="4"/>
  <c r="U1443" i="4"/>
  <c r="V1436" i="4"/>
  <c r="U1435" i="4"/>
  <c r="V1428" i="4"/>
  <c r="U1427" i="4"/>
  <c r="V1420" i="4"/>
  <c r="U1533" i="4"/>
  <c r="V1501" i="4"/>
  <c r="U1500" i="4"/>
  <c r="V1493" i="4"/>
  <c r="U1492" i="4"/>
  <c r="V1485" i="4"/>
  <c r="U1484" i="4"/>
  <c r="V1477" i="4"/>
  <c r="U1476" i="4"/>
  <c r="V1469" i="4"/>
  <c r="U1468" i="4"/>
  <c r="V1461" i="4"/>
  <c r="U1460" i="4"/>
  <c r="V1453" i="4"/>
  <c r="U1452" i="4"/>
  <c r="V1445" i="4"/>
  <c r="U1444" i="4"/>
  <c r="V1437" i="4"/>
  <c r="U1436" i="4"/>
  <c r="V1429" i="4"/>
  <c r="U1428" i="4"/>
  <c r="V1421" i="4"/>
  <c r="U1420" i="4"/>
  <c r="U1557" i="4"/>
  <c r="V1526" i="4"/>
  <c r="U1508" i="4"/>
  <c r="V1502" i="4"/>
  <c r="U1501" i="4"/>
  <c r="V1494" i="4"/>
  <c r="U1493" i="4"/>
  <c r="V1486" i="4"/>
  <c r="U1485" i="4"/>
  <c r="V1478" i="4"/>
  <c r="U1477" i="4"/>
  <c r="V1470" i="4"/>
  <c r="U1469" i="4"/>
  <c r="V1462" i="4"/>
  <c r="U1461" i="4"/>
  <c r="V1454" i="4"/>
  <c r="U1453" i="4"/>
  <c r="V1446" i="4"/>
  <c r="U1445" i="4"/>
  <c r="V1438" i="4"/>
  <c r="U1437" i="4"/>
  <c r="V1430" i="4"/>
  <c r="U1429" i="4"/>
  <c r="V1422" i="4"/>
  <c r="V1550" i="4"/>
  <c r="U1517" i="4"/>
  <c r="U1509" i="4"/>
  <c r="V1503" i="4"/>
  <c r="U1502" i="4"/>
  <c r="V1495" i="4"/>
  <c r="U1494" i="4"/>
  <c r="V1487" i="4"/>
  <c r="U1486" i="4"/>
  <c r="V1479" i="4"/>
  <c r="U1478" i="4"/>
  <c r="V1471" i="4"/>
  <c r="U1470" i="4"/>
  <c r="V1463" i="4"/>
  <c r="U1462" i="4"/>
  <c r="V1455" i="4"/>
  <c r="U1454" i="4"/>
  <c r="V1447" i="4"/>
  <c r="U1446" i="4"/>
  <c r="V1439" i="4"/>
  <c r="U1438" i="4"/>
  <c r="V1431" i="4"/>
  <c r="U1430" i="4"/>
  <c r="V1423" i="4"/>
  <c r="U1422" i="4"/>
  <c r="U1541" i="4"/>
  <c r="V1510" i="4"/>
  <c r="V1504" i="4"/>
  <c r="U1503" i="4"/>
  <c r="V1496" i="4"/>
  <c r="U1495" i="4"/>
  <c r="V1488" i="4"/>
  <c r="U1487" i="4"/>
  <c r="V1480" i="4"/>
  <c r="U1479" i="4"/>
  <c r="V1472" i="4"/>
  <c r="U1471" i="4"/>
  <c r="V1464" i="4"/>
  <c r="U1463" i="4"/>
  <c r="V1456" i="4"/>
  <c r="U1455" i="4"/>
  <c r="V1448" i="4"/>
  <c r="U1447" i="4"/>
  <c r="V1440" i="4"/>
  <c r="U1439" i="4"/>
  <c r="V1432" i="4"/>
  <c r="U1431" i="4"/>
  <c r="V1424" i="4"/>
  <c r="U1423" i="4"/>
  <c r="V1416" i="4"/>
  <c r="V1534" i="4"/>
  <c r="U1513" i="4"/>
  <c r="U1510" i="4"/>
  <c r="V1505" i="4"/>
  <c r="U1504" i="4"/>
  <c r="V1497" i="4"/>
  <c r="U1496" i="4"/>
  <c r="V1489" i="4"/>
  <c r="U1488" i="4"/>
  <c r="V1481" i="4"/>
  <c r="U1480" i="4"/>
  <c r="V1473" i="4"/>
  <c r="U1472" i="4"/>
  <c r="V1465" i="4"/>
  <c r="U1464" i="4"/>
  <c r="V1457" i="4"/>
  <c r="U1456" i="4"/>
  <c r="V1449" i="4"/>
  <c r="U1448" i="4"/>
  <c r="V1441" i="4"/>
  <c r="U1440" i="4"/>
  <c r="V1433" i="4"/>
  <c r="U1432" i="4"/>
  <c r="V1425" i="4"/>
  <c r="U1424" i="4"/>
  <c r="V1558" i="4"/>
  <c r="U1525" i="4"/>
  <c r="V1506" i="4"/>
  <c r="U1505" i="4"/>
  <c r="V1498" i="4"/>
  <c r="U1497" i="4"/>
  <c r="V1490" i="4"/>
  <c r="U1489" i="4"/>
  <c r="V1482" i="4"/>
  <c r="U1481" i="4"/>
  <c r="V1474" i="4"/>
  <c r="U1473" i="4"/>
  <c r="V1466" i="4"/>
  <c r="U1465" i="4"/>
  <c r="V1458" i="4"/>
  <c r="U1457" i="4"/>
  <c r="V1450" i="4"/>
  <c r="U1449" i="4"/>
  <c r="V1442" i="4"/>
  <c r="U1441" i="4"/>
  <c r="V1434" i="4"/>
  <c r="U1433" i="4"/>
  <c r="V1426" i="4"/>
  <c r="U1425" i="4"/>
  <c r="U1419" i="4"/>
  <c r="V1418" i="4"/>
  <c r="V1412" i="4"/>
  <c r="U1411" i="4"/>
  <c r="V1404" i="4"/>
  <c r="U1403" i="4"/>
  <c r="V1396" i="4"/>
  <c r="U1395" i="4"/>
  <c r="V1388" i="4"/>
  <c r="U1387" i="4"/>
  <c r="V1380" i="4"/>
  <c r="U1379" i="4"/>
  <c r="V1372" i="4"/>
  <c r="U1371" i="4"/>
  <c r="V1364" i="4"/>
  <c r="U1363" i="4"/>
  <c r="V1356" i="4"/>
  <c r="U1355" i="4"/>
  <c r="V1348" i="4"/>
  <c r="U1347" i="4"/>
  <c r="V1340" i="4"/>
  <c r="U1339" i="4"/>
  <c r="V1332" i="4"/>
  <c r="U1331" i="4"/>
  <c r="V1324" i="4"/>
  <c r="U1323" i="4"/>
  <c r="V1413" i="4"/>
  <c r="U1412" i="4"/>
  <c r="V1405" i="4"/>
  <c r="U1404" i="4"/>
  <c r="V1397" i="4"/>
  <c r="U1396" i="4"/>
  <c r="V1389" i="4"/>
  <c r="U1388" i="4"/>
  <c r="V1381" i="4"/>
  <c r="U1380" i="4"/>
  <c r="V1373" i="4"/>
  <c r="U1372" i="4"/>
  <c r="V1365" i="4"/>
  <c r="U1364" i="4"/>
  <c r="V1357" i="4"/>
  <c r="U1356" i="4"/>
  <c r="V1349" i="4"/>
  <c r="U1348" i="4"/>
  <c r="V1341" i="4"/>
  <c r="U1340" i="4"/>
  <c r="V1333" i="4"/>
  <c r="U1332" i="4"/>
  <c r="V1325" i="4"/>
  <c r="U1324" i="4"/>
  <c r="V1414" i="4"/>
  <c r="U1413" i="4"/>
  <c r="V1406" i="4"/>
  <c r="U1405" i="4"/>
  <c r="V1398" i="4"/>
  <c r="U1397" i="4"/>
  <c r="V1390" i="4"/>
  <c r="U1389" i="4"/>
  <c r="V1382" i="4"/>
  <c r="U1381" i="4"/>
  <c r="V1374" i="4"/>
  <c r="U1373" i="4"/>
  <c r="V1366" i="4"/>
  <c r="U1365" i="4"/>
  <c r="V1358" i="4"/>
  <c r="U1357" i="4"/>
  <c r="V1350" i="4"/>
  <c r="U1349" i="4"/>
  <c r="V1342" i="4"/>
  <c r="U1341" i="4"/>
  <c r="V1334" i="4"/>
  <c r="U1333" i="4"/>
  <c r="V1326" i="4"/>
  <c r="U1325" i="4"/>
  <c r="V1417" i="4"/>
  <c r="V1415" i="4"/>
  <c r="U1414" i="4"/>
  <c r="V1407" i="4"/>
  <c r="U1406" i="4"/>
  <c r="V1399" i="4"/>
  <c r="U1398" i="4"/>
  <c r="V1391" i="4"/>
  <c r="U1390" i="4"/>
  <c r="V1383" i="4"/>
  <c r="U1382" i="4"/>
  <c r="V1375" i="4"/>
  <c r="U1374" i="4"/>
  <c r="V1367" i="4"/>
  <c r="U1366" i="4"/>
  <c r="V1359" i="4"/>
  <c r="U1358" i="4"/>
  <c r="V1351" i="4"/>
  <c r="U1350" i="4"/>
  <c r="V1343" i="4"/>
  <c r="U1342" i="4"/>
  <c r="V1335" i="4"/>
  <c r="U1334" i="4"/>
  <c r="V1327" i="4"/>
  <c r="U1326" i="4"/>
  <c r="U1421" i="4"/>
  <c r="U1417" i="4"/>
  <c r="U1415" i="4"/>
  <c r="V1408" i="4"/>
  <c r="U1407" i="4"/>
  <c r="V1400" i="4"/>
  <c r="U1399" i="4"/>
  <c r="V1392" i="4"/>
  <c r="U1391" i="4"/>
  <c r="V1384" i="4"/>
  <c r="U1383" i="4"/>
  <c r="V1376" i="4"/>
  <c r="U1375" i="4"/>
  <c r="V1368" i="4"/>
  <c r="U1367" i="4"/>
  <c r="V1360" i="4"/>
  <c r="U1359" i="4"/>
  <c r="V1352" i="4"/>
  <c r="U1351" i="4"/>
  <c r="V1344" i="4"/>
  <c r="U1343" i="4"/>
  <c r="V1336" i="4"/>
  <c r="U1335" i="4"/>
  <c r="V1328" i="4"/>
  <c r="U1327" i="4"/>
  <c r="V1409" i="4"/>
  <c r="U1408" i="4"/>
  <c r="V1401" i="4"/>
  <c r="U1400" i="4"/>
  <c r="V1393" i="4"/>
  <c r="U1392" i="4"/>
  <c r="V1385" i="4"/>
  <c r="U1384" i="4"/>
  <c r="V1377" i="4"/>
  <c r="U1376" i="4"/>
  <c r="V1369" i="4"/>
  <c r="U1368" i="4"/>
  <c r="V1361" i="4"/>
  <c r="U1360" i="4"/>
  <c r="V1353" i="4"/>
  <c r="U1352" i="4"/>
  <c r="V1345" i="4"/>
  <c r="U1344" i="4"/>
  <c r="V1411" i="4"/>
  <c r="U1410" i="4"/>
  <c r="V1403" i="4"/>
  <c r="U1402" i="4"/>
  <c r="V1395" i="4"/>
  <c r="U1394" i="4"/>
  <c r="V1387" i="4"/>
  <c r="U1386" i="4"/>
  <c r="V1379" i="4"/>
  <c r="U1378" i="4"/>
  <c r="V1371" i="4"/>
  <c r="U1370" i="4"/>
  <c r="V1363" i="4"/>
  <c r="U1362" i="4"/>
  <c r="V1355" i="4"/>
  <c r="U1354" i="4"/>
  <c r="V1347" i="4"/>
  <c r="U1346" i="4"/>
  <c r="V1339" i="4"/>
  <c r="U1338" i="4"/>
  <c r="V1331" i="4"/>
  <c r="U1330" i="4"/>
  <c r="U1393" i="4"/>
  <c r="V1362" i="4"/>
  <c r="V1320" i="4"/>
  <c r="U1319" i="4"/>
  <c r="V1312" i="4"/>
  <c r="U1311" i="4"/>
  <c r="V1304" i="4"/>
  <c r="U1303" i="4"/>
  <c r="V1296" i="4"/>
  <c r="U1295" i="4"/>
  <c r="V1288" i="4"/>
  <c r="U1287" i="4"/>
  <c r="V1280" i="4"/>
  <c r="U1279" i="4"/>
  <c r="V1272" i="4"/>
  <c r="U1271" i="4"/>
  <c r="V1264" i="4"/>
  <c r="U1263" i="4"/>
  <c r="V1256" i="4"/>
  <c r="U1255" i="4"/>
  <c r="V1248" i="4"/>
  <c r="U1247" i="4"/>
  <c r="V1240" i="4"/>
  <c r="U1239" i="4"/>
  <c r="V1386" i="4"/>
  <c r="U1353" i="4"/>
  <c r="U1336" i="4"/>
  <c r="V1330" i="4"/>
  <c r="V1321" i="4"/>
  <c r="U1320" i="4"/>
  <c r="V1313" i="4"/>
  <c r="U1312" i="4"/>
  <c r="V1305" i="4"/>
  <c r="U1304" i="4"/>
  <c r="V1297" i="4"/>
  <c r="U1296" i="4"/>
  <c r="V1289" i="4"/>
  <c r="U1288" i="4"/>
  <c r="V1281" i="4"/>
  <c r="U1280" i="4"/>
  <c r="V1273" i="4"/>
  <c r="U1272" i="4"/>
  <c r="V1265" i="4"/>
  <c r="U1264" i="4"/>
  <c r="V1257" i="4"/>
  <c r="U1256" i="4"/>
  <c r="V1249" i="4"/>
  <c r="U1248" i="4"/>
  <c r="V1241" i="4"/>
  <c r="U1240" i="4"/>
  <c r="V1410" i="4"/>
  <c r="U1377" i="4"/>
  <c r="V1346" i="4"/>
  <c r="U1321" i="4"/>
  <c r="V1314" i="4"/>
  <c r="U1313" i="4"/>
  <c r="V1306" i="4"/>
  <c r="U1305" i="4"/>
  <c r="V1298" i="4"/>
  <c r="U1297" i="4"/>
  <c r="V1290" i="4"/>
  <c r="U1289" i="4"/>
  <c r="V1282" i="4"/>
  <c r="U1281" i="4"/>
  <c r="V1274" i="4"/>
  <c r="U1273" i="4"/>
  <c r="V1266" i="4"/>
  <c r="U1265" i="4"/>
  <c r="V1258" i="4"/>
  <c r="U1257" i="4"/>
  <c r="V1250" i="4"/>
  <c r="U1249" i="4"/>
  <c r="V1242" i="4"/>
  <c r="U1241" i="4"/>
  <c r="U1401" i="4"/>
  <c r="V1370" i="4"/>
  <c r="U1328" i="4"/>
  <c r="V1315" i="4"/>
  <c r="U1314" i="4"/>
  <c r="V1307" i="4"/>
  <c r="U1306" i="4"/>
  <c r="V1299" i="4"/>
  <c r="U1298" i="4"/>
  <c r="V1291" i="4"/>
  <c r="U1290" i="4"/>
  <c r="V1283" i="4"/>
  <c r="U1282" i="4"/>
  <c r="V1275" i="4"/>
  <c r="U1274" i="4"/>
  <c r="V1267" i="4"/>
  <c r="U1266" i="4"/>
  <c r="V1259" i="4"/>
  <c r="U1258" i="4"/>
  <c r="V1251" i="4"/>
  <c r="U1250" i="4"/>
  <c r="V1243" i="4"/>
  <c r="U1242" i="4"/>
  <c r="U1416" i="4"/>
  <c r="V1394" i="4"/>
  <c r="U1361" i="4"/>
  <c r="V1337" i="4"/>
  <c r="V1323" i="4"/>
  <c r="V1316" i="4"/>
  <c r="U1315" i="4"/>
  <c r="V1308" i="4"/>
  <c r="U1307" i="4"/>
  <c r="V1300" i="4"/>
  <c r="U1299" i="4"/>
  <c r="V1292" i="4"/>
  <c r="U1291" i="4"/>
  <c r="V1284" i="4"/>
  <c r="U1283" i="4"/>
  <c r="V1276" i="4"/>
  <c r="U1275" i="4"/>
  <c r="V1268" i="4"/>
  <c r="U1267" i="4"/>
  <c r="V1260" i="4"/>
  <c r="U1259" i="4"/>
  <c r="V1252" i="4"/>
  <c r="U1251" i="4"/>
  <c r="V1244" i="4"/>
  <c r="U1243" i="4"/>
  <c r="V1236" i="4"/>
  <c r="V1402" i="4"/>
  <c r="U1369" i="4"/>
  <c r="V1338" i="4"/>
  <c r="U1329" i="4"/>
  <c r="V1319" i="4"/>
  <c r="U1318" i="4"/>
  <c r="V1311" i="4"/>
  <c r="U1310" i="4"/>
  <c r="V1303" i="4"/>
  <c r="U1302" i="4"/>
  <c r="V1295" i="4"/>
  <c r="U1294" i="4"/>
  <c r="V1287" i="4"/>
  <c r="U1286" i="4"/>
  <c r="V1279" i="4"/>
  <c r="U1278" i="4"/>
  <c r="V1271" i="4"/>
  <c r="U1270" i="4"/>
  <c r="V1263" i="4"/>
  <c r="U1262" i="4"/>
  <c r="V1255" i="4"/>
  <c r="U1254" i="4"/>
  <c r="V1247" i="4"/>
  <c r="U1246" i="4"/>
  <c r="V1239" i="4"/>
  <c r="U1238" i="4"/>
  <c r="V1317" i="4"/>
  <c r="V1285" i="4"/>
  <c r="V1253" i="4"/>
  <c r="V1231" i="4"/>
  <c r="U1230" i="4"/>
  <c r="V1223" i="4"/>
  <c r="U1222" i="4"/>
  <c r="V1215" i="4"/>
  <c r="U1214" i="4"/>
  <c r="V1207" i="4"/>
  <c r="U1206" i="4"/>
  <c r="V1199" i="4"/>
  <c r="U1198" i="4"/>
  <c r="V1191" i="4"/>
  <c r="U1190" i="4"/>
  <c r="V1183" i="4"/>
  <c r="U1182" i="4"/>
  <c r="V1175" i="4"/>
  <c r="U1174" i="4"/>
  <c r="V1167" i="4"/>
  <c r="U1166" i="4"/>
  <c r="U1317" i="4"/>
  <c r="U1300" i="4"/>
  <c r="V1294" i="4"/>
  <c r="U1285" i="4"/>
  <c r="U1268" i="4"/>
  <c r="V1262" i="4"/>
  <c r="U1253" i="4"/>
  <c r="V1232" i="4"/>
  <c r="U1231" i="4"/>
  <c r="V1224" i="4"/>
  <c r="U1223" i="4"/>
  <c r="V1216" i="4"/>
  <c r="U1215" i="4"/>
  <c r="V1208" i="4"/>
  <c r="U1207" i="4"/>
  <c r="V1200" i="4"/>
  <c r="U1199" i="4"/>
  <c r="V1192" i="4"/>
  <c r="U1191" i="4"/>
  <c r="V1184" i="4"/>
  <c r="U1183" i="4"/>
  <c r="V1176" i="4"/>
  <c r="U1175" i="4"/>
  <c r="U1409" i="4"/>
  <c r="V1309" i="4"/>
  <c r="V1277" i="4"/>
  <c r="V1245" i="4"/>
  <c r="V1233" i="4"/>
  <c r="U1232" i="4"/>
  <c r="V1225" i="4"/>
  <c r="U1224" i="4"/>
  <c r="V1217" i="4"/>
  <c r="U1216" i="4"/>
  <c r="V1209" i="4"/>
  <c r="U1208" i="4"/>
  <c r="V1201" i="4"/>
  <c r="U1200" i="4"/>
  <c r="V1193" i="4"/>
  <c r="U1192" i="4"/>
  <c r="V1185" i="4"/>
  <c r="U1184" i="4"/>
  <c r="V1177" i="4"/>
  <c r="U1176" i="4"/>
  <c r="V1169" i="4"/>
  <c r="U1168" i="4"/>
  <c r="V1318" i="4"/>
  <c r="U1309" i="4"/>
  <c r="U1292" i="4"/>
  <c r="V1286" i="4"/>
  <c r="U1277" i="4"/>
  <c r="U1260" i="4"/>
  <c r="V1254" i="4"/>
  <c r="U1245" i="4"/>
  <c r="V1234" i="4"/>
  <c r="U1233" i="4"/>
  <c r="V1226" i="4"/>
  <c r="U1225" i="4"/>
  <c r="V1218" i="4"/>
  <c r="U1217" i="4"/>
  <c r="V1210" i="4"/>
  <c r="U1209" i="4"/>
  <c r="V1202" i="4"/>
  <c r="U1201" i="4"/>
  <c r="V1194" i="4"/>
  <c r="U1193" i="4"/>
  <c r="V1186" i="4"/>
  <c r="U1185" i="4"/>
  <c r="V1178" i="4"/>
  <c r="U1177" i="4"/>
  <c r="V1170" i="4"/>
  <c r="U1169" i="4"/>
  <c r="U1385" i="4"/>
  <c r="U1345" i="4"/>
  <c r="V1301" i="4"/>
  <c r="V1269" i="4"/>
  <c r="U1234" i="4"/>
  <c r="V1227" i="4"/>
  <c r="U1226" i="4"/>
  <c r="V1219" i="4"/>
  <c r="U1218" i="4"/>
  <c r="V1211" i="4"/>
  <c r="U1210" i="4"/>
  <c r="V1203" i="4"/>
  <c r="U1202" i="4"/>
  <c r="V1195" i="4"/>
  <c r="U1194" i="4"/>
  <c r="V1187" i="4"/>
  <c r="U1186" i="4"/>
  <c r="V1179" i="4"/>
  <c r="U1178" i="4"/>
  <c r="V1171" i="4"/>
  <c r="U1170" i="4"/>
  <c r="V1378" i="4"/>
  <c r="U1316" i="4"/>
  <c r="V1310" i="4"/>
  <c r="U1301" i="4"/>
  <c r="U1284" i="4"/>
  <c r="V1278" i="4"/>
  <c r="U1269" i="4"/>
  <c r="U1252" i="4"/>
  <c r="V1246" i="4"/>
  <c r="U1236" i="4"/>
  <c r="V1235" i="4"/>
  <c r="V1228" i="4"/>
  <c r="U1227" i="4"/>
  <c r="V1220" i="4"/>
  <c r="U1219" i="4"/>
  <c r="V1212" i="4"/>
  <c r="U1211" i="4"/>
  <c r="V1204" i="4"/>
  <c r="U1203" i="4"/>
  <c r="V1196" i="4"/>
  <c r="U1195" i="4"/>
  <c r="V1188" i="4"/>
  <c r="U1187" i="4"/>
  <c r="V1180" i="4"/>
  <c r="U1179" i="4"/>
  <c r="V1172" i="4"/>
  <c r="U1171" i="4"/>
  <c r="V1164" i="4"/>
  <c r="U1163" i="4"/>
  <c r="U1337" i="4"/>
  <c r="V1329" i="4"/>
  <c r="U1322" i="4"/>
  <c r="U1308" i="4"/>
  <c r="V1302" i="4"/>
  <c r="U1293" i="4"/>
  <c r="U1276" i="4"/>
  <c r="V1270" i="4"/>
  <c r="U1261" i="4"/>
  <c r="U1244" i="4"/>
  <c r="V1238" i="4"/>
  <c r="U1237" i="4"/>
  <c r="V1230" i="4"/>
  <c r="U1229" i="4"/>
  <c r="V1222" i="4"/>
  <c r="U1221" i="4"/>
  <c r="V1214" i="4"/>
  <c r="U1213" i="4"/>
  <c r="V1206" i="4"/>
  <c r="U1205" i="4"/>
  <c r="V1198" i="4"/>
  <c r="U1197" i="4"/>
  <c r="V1190" i="4"/>
  <c r="U1189" i="4"/>
  <c r="V1182" i="4"/>
  <c r="U1181" i="4"/>
  <c r="V1174" i="4"/>
  <c r="U1173" i="4"/>
  <c r="V1229" i="4"/>
  <c r="U1196" i="4"/>
  <c r="V1162" i="4"/>
  <c r="U1161" i="4"/>
  <c r="V1154" i="4"/>
  <c r="U1153" i="4"/>
  <c r="V1146" i="4"/>
  <c r="U1145" i="4"/>
  <c r="V1138" i="4"/>
  <c r="U1137" i="4"/>
  <c r="V1130" i="4"/>
  <c r="U1129" i="4"/>
  <c r="V1122" i="4"/>
  <c r="U1121" i="4"/>
  <c r="V1114" i="4"/>
  <c r="U1113" i="4"/>
  <c r="V1106" i="4"/>
  <c r="U1105" i="4"/>
  <c r="V1098" i="4"/>
  <c r="U1097" i="4"/>
  <c r="V1090" i="4"/>
  <c r="U1089" i="4"/>
  <c r="V1082" i="4"/>
  <c r="U1081" i="4"/>
  <c r="V1322" i="4"/>
  <c r="U1220" i="4"/>
  <c r="V1189" i="4"/>
  <c r="U1162" i="4"/>
  <c r="V1155" i="4"/>
  <c r="U1154" i="4"/>
  <c r="V1147" i="4"/>
  <c r="U1146" i="4"/>
  <c r="V1139" i="4"/>
  <c r="U1138" i="4"/>
  <c r="V1131" i="4"/>
  <c r="U1130" i="4"/>
  <c r="V1123" i="4"/>
  <c r="U1122" i="4"/>
  <c r="V1115" i="4"/>
  <c r="U1114" i="4"/>
  <c r="V1107" i="4"/>
  <c r="U1106" i="4"/>
  <c r="V1099" i="4"/>
  <c r="U1098" i="4"/>
  <c r="V1091" i="4"/>
  <c r="U1090" i="4"/>
  <c r="V1083" i="4"/>
  <c r="U1082" i="4"/>
  <c r="U1235" i="4"/>
  <c r="V1213" i="4"/>
  <c r="U1180" i="4"/>
  <c r="V1156" i="4"/>
  <c r="U1155" i="4"/>
  <c r="V1148" i="4"/>
  <c r="U1147" i="4"/>
  <c r="V1140" i="4"/>
  <c r="U1139" i="4"/>
  <c r="V1132" i="4"/>
  <c r="U1131" i="4"/>
  <c r="V1124" i="4"/>
  <c r="U1123" i="4"/>
  <c r="V1116" i="4"/>
  <c r="U1115" i="4"/>
  <c r="V1108" i="4"/>
  <c r="U1107" i="4"/>
  <c r="V1100" i="4"/>
  <c r="U1099" i="4"/>
  <c r="V1092" i="4"/>
  <c r="U1091" i="4"/>
  <c r="V1084" i="4"/>
  <c r="U1083" i="4"/>
  <c r="V1261" i="4"/>
  <c r="U1204" i="4"/>
  <c r="V1173" i="4"/>
  <c r="V1166" i="4"/>
  <c r="V1157" i="4"/>
  <c r="U1156" i="4"/>
  <c r="V1149" i="4"/>
  <c r="U1148" i="4"/>
  <c r="V1141" i="4"/>
  <c r="U1140" i="4"/>
  <c r="V1133" i="4"/>
  <c r="U1132" i="4"/>
  <c r="V1125" i="4"/>
  <c r="U1124" i="4"/>
  <c r="V1117" i="4"/>
  <c r="U1116" i="4"/>
  <c r="V1109" i="4"/>
  <c r="U1108" i="4"/>
  <c r="V1101" i="4"/>
  <c r="U1100" i="4"/>
  <c r="V1093" i="4"/>
  <c r="U1092" i="4"/>
  <c r="V1085" i="4"/>
  <c r="U1084" i="4"/>
  <c r="V1237" i="4"/>
  <c r="U1228" i="4"/>
  <c r="V1197" i="4"/>
  <c r="V1165" i="4"/>
  <c r="V1158" i="4"/>
  <c r="U1157" i="4"/>
  <c r="V1150" i="4"/>
  <c r="U1149" i="4"/>
  <c r="V1142" i="4"/>
  <c r="U1141" i="4"/>
  <c r="V1134" i="4"/>
  <c r="U1133" i="4"/>
  <c r="V1126" i="4"/>
  <c r="U1125" i="4"/>
  <c r="V1118" i="4"/>
  <c r="U1117" i="4"/>
  <c r="V1110" i="4"/>
  <c r="U1109" i="4"/>
  <c r="V1102" i="4"/>
  <c r="U1101" i="4"/>
  <c r="V1094" i="4"/>
  <c r="U1093" i="4"/>
  <c r="V1086" i="4"/>
  <c r="U1085" i="4"/>
  <c r="V1078" i="4"/>
  <c r="V1205" i="4"/>
  <c r="U1172" i="4"/>
  <c r="V1161" i="4"/>
  <c r="U1160" i="4"/>
  <c r="V1153" i="4"/>
  <c r="U1152" i="4"/>
  <c r="V1145" i="4"/>
  <c r="U1144" i="4"/>
  <c r="V1137" i="4"/>
  <c r="U1136" i="4"/>
  <c r="V1129" i="4"/>
  <c r="U1128" i="4"/>
  <c r="V1121" i="4"/>
  <c r="U1120" i="4"/>
  <c r="V1113" i="4"/>
  <c r="U1112" i="4"/>
  <c r="V1105" i="4"/>
  <c r="U1104" i="4"/>
  <c r="V1097" i="4"/>
  <c r="U1096" i="4"/>
  <c r="V1089" i="4"/>
  <c r="U1088" i="4"/>
  <c r="V1081" i="4"/>
  <c r="U1080" i="4"/>
  <c r="V1168" i="4"/>
  <c r="U1159" i="4"/>
  <c r="U1142" i="4"/>
  <c r="V1136" i="4"/>
  <c r="U1127" i="4"/>
  <c r="U1110" i="4"/>
  <c r="V1104" i="4"/>
  <c r="U1095" i="4"/>
  <c r="V1074" i="4"/>
  <c r="U1073" i="4"/>
  <c r="V1066" i="4"/>
  <c r="U1065" i="4"/>
  <c r="V1058" i="4"/>
  <c r="U1057" i="4"/>
  <c r="V1050" i="4"/>
  <c r="U1049" i="4"/>
  <c r="V1042" i="4"/>
  <c r="U1041" i="4"/>
  <c r="V1034" i="4"/>
  <c r="U1033" i="4"/>
  <c r="V1026" i="4"/>
  <c r="U1025" i="4"/>
  <c r="V1018" i="4"/>
  <c r="U1017" i="4"/>
  <c r="V1010" i="4"/>
  <c r="U1009" i="4"/>
  <c r="V1002" i="4"/>
  <c r="U1001" i="4"/>
  <c r="V994" i="4"/>
  <c r="U993" i="4"/>
  <c r="V986" i="4"/>
  <c r="U985" i="4"/>
  <c r="V978" i="4"/>
  <c r="U977" i="4"/>
  <c r="V970" i="4"/>
  <c r="B999" i="1" s="1"/>
  <c r="U969" i="4"/>
  <c r="V962" i="4"/>
  <c r="B991" i="1" s="1"/>
  <c r="U961" i="4"/>
  <c r="V954" i="4"/>
  <c r="B983" i="1" s="1"/>
  <c r="U953" i="4"/>
  <c r="V946" i="4"/>
  <c r="B975" i="1" s="1"/>
  <c r="U945" i="4"/>
  <c r="V938" i="4"/>
  <c r="B967" i="1" s="1"/>
  <c r="U937" i="4"/>
  <c r="V930" i="4"/>
  <c r="B959" i="1" s="1"/>
  <c r="U929" i="4"/>
  <c r="V922" i="4"/>
  <c r="B951" i="1" s="1"/>
  <c r="U921" i="4"/>
  <c r="V914" i="4"/>
  <c r="B943" i="1" s="1"/>
  <c r="U913" i="4"/>
  <c r="V906" i="4"/>
  <c r="B935" i="1" s="1"/>
  <c r="U905" i="4"/>
  <c r="V898" i="4"/>
  <c r="B927" i="1" s="1"/>
  <c r="V1151" i="4"/>
  <c r="V1119" i="4"/>
  <c r="V1087" i="4"/>
  <c r="U1078" i="4"/>
  <c r="V1075" i="4"/>
  <c r="U1074" i="4"/>
  <c r="V1067" i="4"/>
  <c r="U1066" i="4"/>
  <c r="V1059" i="4"/>
  <c r="U1058" i="4"/>
  <c r="V1051" i="4"/>
  <c r="U1050" i="4"/>
  <c r="V1043" i="4"/>
  <c r="U1042" i="4"/>
  <c r="V1035" i="4"/>
  <c r="U1034" i="4"/>
  <c r="V1027" i="4"/>
  <c r="U1026" i="4"/>
  <c r="V1019" i="4"/>
  <c r="U1018" i="4"/>
  <c r="V1011" i="4"/>
  <c r="U1010" i="4"/>
  <c r="V1003" i="4"/>
  <c r="U1002" i="4"/>
  <c r="V995" i="4"/>
  <c r="U994" i="4"/>
  <c r="V987" i="4"/>
  <c r="U986" i="4"/>
  <c r="V979" i="4"/>
  <c r="U978" i="4"/>
  <c r="V971" i="4"/>
  <c r="B1000" i="1" s="1"/>
  <c r="U970" i="4"/>
  <c r="V963" i="4"/>
  <c r="B992" i="1" s="1"/>
  <c r="U962" i="4"/>
  <c r="V955" i="4"/>
  <c r="B984" i="1" s="1"/>
  <c r="U954" i="4"/>
  <c r="V947" i="4"/>
  <c r="B976" i="1" s="1"/>
  <c r="U946" i="4"/>
  <c r="V939" i="4"/>
  <c r="B968" i="1" s="1"/>
  <c r="U938" i="4"/>
  <c r="V931" i="4"/>
  <c r="B960" i="1" s="1"/>
  <c r="U930" i="4"/>
  <c r="V923" i="4"/>
  <c r="B952" i="1" s="1"/>
  <c r="U922" i="4"/>
  <c r="V915" i="4"/>
  <c r="B944" i="1" s="1"/>
  <c r="U914" i="4"/>
  <c r="V907" i="4"/>
  <c r="B936" i="1" s="1"/>
  <c r="U906" i="4"/>
  <c r="V899" i="4"/>
  <c r="B928" i="1" s="1"/>
  <c r="U898" i="4"/>
  <c r="V1160" i="4"/>
  <c r="U1151" i="4"/>
  <c r="U1134" i="4"/>
  <c r="V1128" i="4"/>
  <c r="U1119" i="4"/>
  <c r="U1102" i="4"/>
  <c r="V1096" i="4"/>
  <c r="U1087" i="4"/>
  <c r="V1076" i="4"/>
  <c r="U1075" i="4"/>
  <c r="V1068" i="4"/>
  <c r="U1067" i="4"/>
  <c r="V1060" i="4"/>
  <c r="U1059" i="4"/>
  <c r="V1052" i="4"/>
  <c r="U1051" i="4"/>
  <c r="V1044" i="4"/>
  <c r="U1043" i="4"/>
  <c r="V1036" i="4"/>
  <c r="U1035" i="4"/>
  <c r="V1028" i="4"/>
  <c r="U1027" i="4"/>
  <c r="V1020" i="4"/>
  <c r="U1019" i="4"/>
  <c r="V1012" i="4"/>
  <c r="U1011" i="4"/>
  <c r="V1004" i="4"/>
  <c r="U1003" i="4"/>
  <c r="V996" i="4"/>
  <c r="U995" i="4"/>
  <c r="V988" i="4"/>
  <c r="U987" i="4"/>
  <c r="V980" i="4"/>
  <c r="U979" i="4"/>
  <c r="V972" i="4"/>
  <c r="U971" i="4"/>
  <c r="V964" i="4"/>
  <c r="B993" i="1" s="1"/>
  <c r="U963" i="4"/>
  <c r="V956" i="4"/>
  <c r="B985" i="1" s="1"/>
  <c r="U955" i="4"/>
  <c r="V948" i="4"/>
  <c r="B977" i="1" s="1"/>
  <c r="U947" i="4"/>
  <c r="V940" i="4"/>
  <c r="B969" i="1" s="1"/>
  <c r="U939" i="4"/>
  <c r="V932" i="4"/>
  <c r="B961" i="1" s="1"/>
  <c r="U931" i="4"/>
  <c r="V924" i="4"/>
  <c r="B953" i="1" s="1"/>
  <c r="U923" i="4"/>
  <c r="V916" i="4"/>
  <c r="B945" i="1" s="1"/>
  <c r="U915" i="4"/>
  <c r="V908" i="4"/>
  <c r="B937" i="1" s="1"/>
  <c r="U907" i="4"/>
  <c r="V900" i="4"/>
  <c r="B929" i="1" s="1"/>
  <c r="U1167" i="4"/>
  <c r="U1165" i="4"/>
  <c r="V1163" i="4"/>
  <c r="V1143" i="4"/>
  <c r="V1111" i="4"/>
  <c r="V1079" i="4"/>
  <c r="V1077" i="4"/>
  <c r="U1076" i="4"/>
  <c r="V1069" i="4"/>
  <c r="U1068" i="4"/>
  <c r="V1061" i="4"/>
  <c r="U1060" i="4"/>
  <c r="V1053" i="4"/>
  <c r="U1052" i="4"/>
  <c r="V1045" i="4"/>
  <c r="U1044" i="4"/>
  <c r="V1037" i="4"/>
  <c r="U1036" i="4"/>
  <c r="V1029" i="4"/>
  <c r="U1028" i="4"/>
  <c r="V1021" i="4"/>
  <c r="U1020" i="4"/>
  <c r="V1013" i="4"/>
  <c r="U1012" i="4"/>
  <c r="V1005" i="4"/>
  <c r="U1004" i="4"/>
  <c r="V997" i="4"/>
  <c r="U996" i="4"/>
  <c r="V989" i="4"/>
  <c r="U988" i="4"/>
  <c r="V981" i="4"/>
  <c r="U980" i="4"/>
  <c r="V973" i="4"/>
  <c r="U972" i="4"/>
  <c r="V965" i="4"/>
  <c r="B994" i="1" s="1"/>
  <c r="U964" i="4"/>
  <c r="V957" i="4"/>
  <c r="B986" i="1" s="1"/>
  <c r="U956" i="4"/>
  <c r="V949" i="4"/>
  <c r="B978" i="1" s="1"/>
  <c r="U948" i="4"/>
  <c r="V941" i="4"/>
  <c r="B970" i="1" s="1"/>
  <c r="U940" i="4"/>
  <c r="V933" i="4"/>
  <c r="B962" i="1" s="1"/>
  <c r="U932" i="4"/>
  <c r="V925" i="4"/>
  <c r="B954" i="1" s="1"/>
  <c r="U924" i="4"/>
  <c r="V917" i="4"/>
  <c r="B946" i="1" s="1"/>
  <c r="U916" i="4"/>
  <c r="V909" i="4"/>
  <c r="B938" i="1" s="1"/>
  <c r="U908" i="4"/>
  <c r="U1212" i="4"/>
  <c r="U1158" i="4"/>
  <c r="V1152" i="4"/>
  <c r="U1143" i="4"/>
  <c r="U1126" i="4"/>
  <c r="V1120" i="4"/>
  <c r="U1111" i="4"/>
  <c r="U1094" i="4"/>
  <c r="V1088" i="4"/>
  <c r="U1079" i="4"/>
  <c r="U1077" i="4"/>
  <c r="V1070" i="4"/>
  <c r="U1069" i="4"/>
  <c r="V1062" i="4"/>
  <c r="U1061" i="4"/>
  <c r="V1054" i="4"/>
  <c r="U1053" i="4"/>
  <c r="V1046" i="4"/>
  <c r="U1045" i="4"/>
  <c r="V1038" i="4"/>
  <c r="U1037" i="4"/>
  <c r="V1030" i="4"/>
  <c r="U1029" i="4"/>
  <c r="V1022" i="4"/>
  <c r="U1021" i="4"/>
  <c r="V1014" i="4"/>
  <c r="U1013" i="4"/>
  <c r="V1006" i="4"/>
  <c r="U1005" i="4"/>
  <c r="V998" i="4"/>
  <c r="U997" i="4"/>
  <c r="V990" i="4"/>
  <c r="U989" i="4"/>
  <c r="V982" i="4"/>
  <c r="U981" i="4"/>
  <c r="V974" i="4"/>
  <c r="U973" i="4"/>
  <c r="V966" i="4"/>
  <c r="B995" i="1" s="1"/>
  <c r="U965" i="4"/>
  <c r="V958" i="4"/>
  <c r="B987" i="1" s="1"/>
  <c r="U957" i="4"/>
  <c r="V950" i="4"/>
  <c r="B979" i="1" s="1"/>
  <c r="U949" i="4"/>
  <c r="V942" i="4"/>
  <c r="B971" i="1" s="1"/>
  <c r="U941" i="4"/>
  <c r="V934" i="4"/>
  <c r="B963" i="1" s="1"/>
  <c r="U933" i="4"/>
  <c r="V926" i="4"/>
  <c r="B955" i="1" s="1"/>
  <c r="U925" i="4"/>
  <c r="V918" i="4"/>
  <c r="B947" i="1" s="1"/>
  <c r="U917" i="4"/>
  <c r="V910" i="4"/>
  <c r="B939" i="1" s="1"/>
  <c r="U909" i="4"/>
  <c r="V902" i="4"/>
  <c r="B931" i="1" s="1"/>
  <c r="V1293" i="4"/>
  <c r="V1135" i="4"/>
  <c r="V1103" i="4"/>
  <c r="V1071" i="4"/>
  <c r="U1070" i="4"/>
  <c r="V1063" i="4"/>
  <c r="U1062" i="4"/>
  <c r="V1055" i="4"/>
  <c r="U1054" i="4"/>
  <c r="V1047" i="4"/>
  <c r="U1046" i="4"/>
  <c r="V1039" i="4"/>
  <c r="U1038" i="4"/>
  <c r="V1031" i="4"/>
  <c r="U1030" i="4"/>
  <c r="V1023" i="4"/>
  <c r="U1022" i="4"/>
  <c r="V1015" i="4"/>
  <c r="U1014" i="4"/>
  <c r="V1007" i="4"/>
  <c r="U1006" i="4"/>
  <c r="V999" i="4"/>
  <c r="U998" i="4"/>
  <c r="V991" i="4"/>
  <c r="U990" i="4"/>
  <c r="V983" i="4"/>
  <c r="U982" i="4"/>
  <c r="V975" i="4"/>
  <c r="U974" i="4"/>
  <c r="V967" i="4"/>
  <c r="B996" i="1" s="1"/>
  <c r="U966" i="4"/>
  <c r="V959" i="4"/>
  <c r="B988" i="1" s="1"/>
  <c r="U958" i="4"/>
  <c r="V951" i="4"/>
  <c r="B980" i="1" s="1"/>
  <c r="U950" i="4"/>
  <c r="V943" i="4"/>
  <c r="B972" i="1" s="1"/>
  <c r="U942" i="4"/>
  <c r="V935" i="4"/>
  <c r="B964" i="1" s="1"/>
  <c r="U934" i="4"/>
  <c r="V927" i="4"/>
  <c r="B956" i="1" s="1"/>
  <c r="U926" i="4"/>
  <c r="V919" i="4"/>
  <c r="B948" i="1" s="1"/>
  <c r="U918" i="4"/>
  <c r="V911" i="4"/>
  <c r="B940" i="1" s="1"/>
  <c r="U910" i="4"/>
  <c r="V903" i="4"/>
  <c r="B932" i="1" s="1"/>
  <c r="U902" i="4"/>
  <c r="V1181" i="4"/>
  <c r="U1164" i="4"/>
  <c r="V1159" i="4"/>
  <c r="V1127" i="4"/>
  <c r="V1095" i="4"/>
  <c r="V1073" i="4"/>
  <c r="U1072" i="4"/>
  <c r="V1065" i="4"/>
  <c r="U1064" i="4"/>
  <c r="V1057" i="4"/>
  <c r="U1056" i="4"/>
  <c r="V1049" i="4"/>
  <c r="U1048" i="4"/>
  <c r="V1041" i="4"/>
  <c r="U1040" i="4"/>
  <c r="V1033" i="4"/>
  <c r="U1032" i="4"/>
  <c r="V1025" i="4"/>
  <c r="U1024" i="4"/>
  <c r="V1017" i="4"/>
  <c r="U1016" i="4"/>
  <c r="V1009" i="4"/>
  <c r="U1008" i="4"/>
  <c r="V1001" i="4"/>
  <c r="U1000" i="4"/>
  <c r="V993" i="4"/>
  <c r="U992" i="4"/>
  <c r="V985" i="4"/>
  <c r="U984" i="4"/>
  <c r="V977" i="4"/>
  <c r="U976" i="4"/>
  <c r="V969" i="4"/>
  <c r="B998" i="1" s="1"/>
  <c r="U968" i="4"/>
  <c r="V961" i="4"/>
  <c r="B990" i="1" s="1"/>
  <c r="U960" i="4"/>
  <c r="V953" i="4"/>
  <c r="B982" i="1" s="1"/>
  <c r="U952" i="4"/>
  <c r="V945" i="4"/>
  <c r="B974" i="1" s="1"/>
  <c r="U944" i="4"/>
  <c r="V937" i="4"/>
  <c r="B966" i="1" s="1"/>
  <c r="U936" i="4"/>
  <c r="V929" i="4"/>
  <c r="B958" i="1" s="1"/>
  <c r="U928" i="4"/>
  <c r="V921" i="4"/>
  <c r="B950" i="1" s="1"/>
  <c r="U920" i="4"/>
  <c r="V913" i="4"/>
  <c r="B942" i="1" s="1"/>
  <c r="U912" i="4"/>
  <c r="V905" i="4"/>
  <c r="B934" i="1" s="1"/>
  <c r="U904" i="4"/>
  <c r="V1221" i="4"/>
  <c r="V1144" i="4"/>
  <c r="V1064" i="4"/>
  <c r="U1031" i="4"/>
  <c r="V1000" i="4"/>
  <c r="U967" i="4"/>
  <c r="V936" i="4"/>
  <c r="B965" i="1" s="1"/>
  <c r="U903" i="4"/>
  <c r="V893" i="4"/>
  <c r="B922" i="1" s="1"/>
  <c r="U892" i="4"/>
  <c r="V885" i="4"/>
  <c r="B914" i="1" s="1"/>
  <c r="U884" i="4"/>
  <c r="V877" i="4"/>
  <c r="B906" i="1" s="1"/>
  <c r="U876" i="4"/>
  <c r="V869" i="4"/>
  <c r="B898" i="1" s="1"/>
  <c r="U868" i="4"/>
  <c r="V861" i="4"/>
  <c r="B890" i="1" s="1"/>
  <c r="U860" i="4"/>
  <c r="V853" i="4"/>
  <c r="B882" i="1" s="1"/>
  <c r="U852" i="4"/>
  <c r="V845" i="4"/>
  <c r="B874" i="1" s="1"/>
  <c r="U844" i="4"/>
  <c r="V837" i="4"/>
  <c r="B866" i="1" s="1"/>
  <c r="U836" i="4"/>
  <c r="V829" i="4"/>
  <c r="B858" i="1" s="1"/>
  <c r="U828" i="4"/>
  <c r="V821" i="4"/>
  <c r="B850" i="1" s="1"/>
  <c r="U820" i="4"/>
  <c r="V813" i="4"/>
  <c r="B842" i="1" s="1"/>
  <c r="U812" i="4"/>
  <c r="V805" i="4"/>
  <c r="B834" i="1" s="1"/>
  <c r="U804" i="4"/>
  <c r="V797" i="4"/>
  <c r="B826" i="1" s="1"/>
  <c r="U796" i="4"/>
  <c r="V789" i="4"/>
  <c r="B818" i="1" s="1"/>
  <c r="U788" i="4"/>
  <c r="V781" i="4"/>
  <c r="B810" i="1" s="1"/>
  <c r="U780" i="4"/>
  <c r="V773" i="4"/>
  <c r="B802" i="1" s="1"/>
  <c r="U772" i="4"/>
  <c r="V765" i="4"/>
  <c r="B794" i="1" s="1"/>
  <c r="U764" i="4"/>
  <c r="V757" i="4"/>
  <c r="B786" i="1" s="1"/>
  <c r="U756" i="4"/>
  <c r="V749" i="4"/>
  <c r="B778" i="1" s="1"/>
  <c r="U748" i="4"/>
  <c r="V741" i="4"/>
  <c r="B770" i="1" s="1"/>
  <c r="U740" i="4"/>
  <c r="V733" i="4"/>
  <c r="B762" i="1" s="1"/>
  <c r="U732" i="4"/>
  <c r="U1150" i="4"/>
  <c r="U1055" i="4"/>
  <c r="V1024" i="4"/>
  <c r="U991" i="4"/>
  <c r="V960" i="4"/>
  <c r="B989" i="1" s="1"/>
  <c r="U927" i="4"/>
  <c r="V894" i="4"/>
  <c r="B923" i="1" s="1"/>
  <c r="U893" i="4"/>
  <c r="V886" i="4"/>
  <c r="B915" i="1" s="1"/>
  <c r="U885" i="4"/>
  <c r="V878" i="4"/>
  <c r="B907" i="1" s="1"/>
  <c r="U877" i="4"/>
  <c r="V870" i="4"/>
  <c r="B899" i="1" s="1"/>
  <c r="U869" i="4"/>
  <c r="V862" i="4"/>
  <c r="B891" i="1" s="1"/>
  <c r="U861" i="4"/>
  <c r="V854" i="4"/>
  <c r="B883" i="1" s="1"/>
  <c r="U853" i="4"/>
  <c r="V846" i="4"/>
  <c r="B875" i="1" s="1"/>
  <c r="U845" i="4"/>
  <c r="V838" i="4"/>
  <c r="B867" i="1" s="1"/>
  <c r="U837" i="4"/>
  <c r="V830" i="4"/>
  <c r="B859" i="1" s="1"/>
  <c r="U829" i="4"/>
  <c r="V822" i="4"/>
  <c r="B851" i="1" s="1"/>
  <c r="U821" i="4"/>
  <c r="V814" i="4"/>
  <c r="B843" i="1" s="1"/>
  <c r="U813" i="4"/>
  <c r="V806" i="4"/>
  <c r="B835" i="1" s="1"/>
  <c r="U805" i="4"/>
  <c r="V798" i="4"/>
  <c r="B827" i="1" s="1"/>
  <c r="U797" i="4"/>
  <c r="V790" i="4"/>
  <c r="B819" i="1" s="1"/>
  <c r="U789" i="4"/>
  <c r="V782" i="4"/>
  <c r="B811" i="1" s="1"/>
  <c r="U781" i="4"/>
  <c r="V774" i="4"/>
  <c r="B803" i="1" s="1"/>
  <c r="U773" i="4"/>
  <c r="V766" i="4"/>
  <c r="B795" i="1" s="1"/>
  <c r="U765" i="4"/>
  <c r="V758" i="4"/>
  <c r="B787" i="1" s="1"/>
  <c r="U757" i="4"/>
  <c r="V750" i="4"/>
  <c r="B779" i="1" s="1"/>
  <c r="U749" i="4"/>
  <c r="V742" i="4"/>
  <c r="B771" i="1" s="1"/>
  <c r="U741" i="4"/>
  <c r="V734" i="4"/>
  <c r="B763" i="1" s="1"/>
  <c r="U733" i="4"/>
  <c r="U1103" i="4"/>
  <c r="V1080" i="4"/>
  <c r="V1048" i="4"/>
  <c r="U1015" i="4"/>
  <c r="V984" i="4"/>
  <c r="U951" i="4"/>
  <c r="V920" i="4"/>
  <c r="B949" i="1" s="1"/>
  <c r="V895" i="4"/>
  <c r="B924" i="1" s="1"/>
  <c r="U894" i="4"/>
  <c r="V887" i="4"/>
  <c r="B916" i="1" s="1"/>
  <c r="U886" i="4"/>
  <c r="V879" i="4"/>
  <c r="B908" i="1" s="1"/>
  <c r="U878" i="4"/>
  <c r="V871" i="4"/>
  <c r="B900" i="1" s="1"/>
  <c r="U870" i="4"/>
  <c r="V863" i="4"/>
  <c r="B892" i="1" s="1"/>
  <c r="U862" i="4"/>
  <c r="V855" i="4"/>
  <c r="B884" i="1" s="1"/>
  <c r="U854" i="4"/>
  <c r="V847" i="4"/>
  <c r="B876" i="1" s="1"/>
  <c r="U846" i="4"/>
  <c r="V839" i="4"/>
  <c r="B868" i="1" s="1"/>
  <c r="U838" i="4"/>
  <c r="V831" i="4"/>
  <c r="B860" i="1" s="1"/>
  <c r="U830" i="4"/>
  <c r="V823" i="4"/>
  <c r="B852" i="1" s="1"/>
  <c r="U822" i="4"/>
  <c r="V815" i="4"/>
  <c r="B844" i="1" s="1"/>
  <c r="U814" i="4"/>
  <c r="V807" i="4"/>
  <c r="B836" i="1" s="1"/>
  <c r="U806" i="4"/>
  <c r="V799" i="4"/>
  <c r="B828" i="1" s="1"/>
  <c r="U798" i="4"/>
  <c r="V791" i="4"/>
  <c r="B820" i="1" s="1"/>
  <c r="U790" i="4"/>
  <c r="V783" i="4"/>
  <c r="B812" i="1" s="1"/>
  <c r="U782" i="4"/>
  <c r="V775" i="4"/>
  <c r="B804" i="1" s="1"/>
  <c r="U774" i="4"/>
  <c r="V767" i="4"/>
  <c r="B796" i="1" s="1"/>
  <c r="U766" i="4"/>
  <c r="V759" i="4"/>
  <c r="B788" i="1" s="1"/>
  <c r="U758" i="4"/>
  <c r="V751" i="4"/>
  <c r="B780" i="1" s="1"/>
  <c r="U750" i="4"/>
  <c r="V743" i="4"/>
  <c r="B772" i="1" s="1"/>
  <c r="U742" i="4"/>
  <c r="V735" i="4"/>
  <c r="B764" i="1" s="1"/>
  <c r="U734" i="4"/>
  <c r="V727" i="4"/>
  <c r="B756" i="1" s="1"/>
  <c r="U726" i="4"/>
  <c r="U1086" i="4"/>
  <c r="V1072" i="4"/>
  <c r="U1039" i="4"/>
  <c r="V1008" i="4"/>
  <c r="U975" i="4"/>
  <c r="V944" i="4"/>
  <c r="B973" i="1" s="1"/>
  <c r="U911" i="4"/>
  <c r="V896" i="4"/>
  <c r="B925" i="1" s="1"/>
  <c r="U895" i="4"/>
  <c r="V888" i="4"/>
  <c r="B917" i="1" s="1"/>
  <c r="U887" i="4"/>
  <c r="V880" i="4"/>
  <c r="B909" i="1" s="1"/>
  <c r="U879" i="4"/>
  <c r="V872" i="4"/>
  <c r="B901" i="1" s="1"/>
  <c r="U871" i="4"/>
  <c r="V864" i="4"/>
  <c r="B893" i="1" s="1"/>
  <c r="U863" i="4"/>
  <c r="V856" i="4"/>
  <c r="B885" i="1" s="1"/>
  <c r="U855" i="4"/>
  <c r="V848" i="4"/>
  <c r="B877" i="1" s="1"/>
  <c r="U847" i="4"/>
  <c r="V840" i="4"/>
  <c r="B869" i="1" s="1"/>
  <c r="U839" i="4"/>
  <c r="V832" i="4"/>
  <c r="B861" i="1" s="1"/>
  <c r="U831" i="4"/>
  <c r="V824" i="4"/>
  <c r="B853" i="1" s="1"/>
  <c r="U823" i="4"/>
  <c r="V816" i="4"/>
  <c r="B845" i="1" s="1"/>
  <c r="U815" i="4"/>
  <c r="V808" i="4"/>
  <c r="B837" i="1" s="1"/>
  <c r="U807" i="4"/>
  <c r="V800" i="4"/>
  <c r="B829" i="1" s="1"/>
  <c r="U799" i="4"/>
  <c r="V792" i="4"/>
  <c r="B821" i="1" s="1"/>
  <c r="U791" i="4"/>
  <c r="V784" i="4"/>
  <c r="B813" i="1" s="1"/>
  <c r="U783" i="4"/>
  <c r="V776" i="4"/>
  <c r="B805" i="1" s="1"/>
  <c r="U775" i="4"/>
  <c r="V768" i="4"/>
  <c r="B797" i="1" s="1"/>
  <c r="U767" i="4"/>
  <c r="V760" i="4"/>
  <c r="B789" i="1" s="1"/>
  <c r="U759" i="4"/>
  <c r="V752" i="4"/>
  <c r="B781" i="1" s="1"/>
  <c r="U751" i="4"/>
  <c r="V744" i="4"/>
  <c r="B773" i="1" s="1"/>
  <c r="U743" i="4"/>
  <c r="V736" i="4"/>
  <c r="B765" i="1" s="1"/>
  <c r="U735" i="4"/>
  <c r="V728" i="4"/>
  <c r="B757" i="1" s="1"/>
  <c r="U727" i="4"/>
  <c r="U1063" i="4"/>
  <c r="V1032" i="4"/>
  <c r="U999" i="4"/>
  <c r="V968" i="4"/>
  <c r="B997" i="1" s="1"/>
  <c r="U935" i="4"/>
  <c r="V904" i="4"/>
  <c r="B933" i="1" s="1"/>
  <c r="V897" i="4"/>
  <c r="B926" i="1" s="1"/>
  <c r="U896" i="4"/>
  <c r="V889" i="4"/>
  <c r="B918" i="1" s="1"/>
  <c r="U888" i="4"/>
  <c r="V881" i="4"/>
  <c r="B910" i="1" s="1"/>
  <c r="U880" i="4"/>
  <c r="V873" i="4"/>
  <c r="B902" i="1" s="1"/>
  <c r="U872" i="4"/>
  <c r="V865" i="4"/>
  <c r="B894" i="1" s="1"/>
  <c r="U864" i="4"/>
  <c r="V857" i="4"/>
  <c r="B886" i="1" s="1"/>
  <c r="U856" i="4"/>
  <c r="V849" i="4"/>
  <c r="B878" i="1" s="1"/>
  <c r="U848" i="4"/>
  <c r="V841" i="4"/>
  <c r="B870" i="1" s="1"/>
  <c r="U840" i="4"/>
  <c r="V833" i="4"/>
  <c r="B862" i="1" s="1"/>
  <c r="U832" i="4"/>
  <c r="V825" i="4"/>
  <c r="B854" i="1" s="1"/>
  <c r="U824" i="4"/>
  <c r="V817" i="4"/>
  <c r="B846" i="1" s="1"/>
  <c r="U816" i="4"/>
  <c r="V809" i="4"/>
  <c r="B838" i="1" s="1"/>
  <c r="U808" i="4"/>
  <c r="V801" i="4"/>
  <c r="B830" i="1" s="1"/>
  <c r="U800" i="4"/>
  <c r="V793" i="4"/>
  <c r="B822" i="1" s="1"/>
  <c r="U792" i="4"/>
  <c r="V785" i="4"/>
  <c r="B814" i="1" s="1"/>
  <c r="U784" i="4"/>
  <c r="V777" i="4"/>
  <c r="B806" i="1" s="1"/>
  <c r="U776" i="4"/>
  <c r="V769" i="4"/>
  <c r="B798" i="1" s="1"/>
  <c r="U768" i="4"/>
  <c r="V761" i="4"/>
  <c r="B790" i="1" s="1"/>
  <c r="U760" i="4"/>
  <c r="V753" i="4"/>
  <c r="B782" i="1" s="1"/>
  <c r="U752" i="4"/>
  <c r="V745" i="4"/>
  <c r="B774" i="1" s="1"/>
  <c r="U744" i="4"/>
  <c r="V737" i="4"/>
  <c r="B766" i="1" s="1"/>
  <c r="U736" i="4"/>
  <c r="V1354" i="4"/>
  <c r="U1135" i="4"/>
  <c r="V1112" i="4"/>
  <c r="V1056" i="4"/>
  <c r="U1023" i="4"/>
  <c r="V992" i="4"/>
  <c r="U959" i="4"/>
  <c r="V928" i="4"/>
  <c r="B957" i="1" s="1"/>
  <c r="V901" i="4"/>
  <c r="B930" i="1" s="1"/>
  <c r="U897" i="4"/>
  <c r="V890" i="4"/>
  <c r="B919" i="1" s="1"/>
  <c r="U889" i="4"/>
  <c r="V882" i="4"/>
  <c r="B911" i="1" s="1"/>
  <c r="U881" i="4"/>
  <c r="V874" i="4"/>
  <c r="B903" i="1" s="1"/>
  <c r="U873" i="4"/>
  <c r="V866" i="4"/>
  <c r="B895" i="1" s="1"/>
  <c r="U865" i="4"/>
  <c r="V858" i="4"/>
  <c r="B887" i="1" s="1"/>
  <c r="U857" i="4"/>
  <c r="V850" i="4"/>
  <c r="B879" i="1" s="1"/>
  <c r="U849" i="4"/>
  <c r="V842" i="4"/>
  <c r="B871" i="1" s="1"/>
  <c r="U841" i="4"/>
  <c r="V834" i="4"/>
  <c r="B863" i="1" s="1"/>
  <c r="U833" i="4"/>
  <c r="V826" i="4"/>
  <c r="B855" i="1" s="1"/>
  <c r="U825" i="4"/>
  <c r="V818" i="4"/>
  <c r="B847" i="1" s="1"/>
  <c r="U817" i="4"/>
  <c r="V810" i="4"/>
  <c r="B839" i="1" s="1"/>
  <c r="U809" i="4"/>
  <c r="V802" i="4"/>
  <c r="B831" i="1" s="1"/>
  <c r="U801" i="4"/>
  <c r="V794" i="4"/>
  <c r="B823" i="1" s="1"/>
  <c r="U793" i="4"/>
  <c r="V786" i="4"/>
  <c r="B815" i="1" s="1"/>
  <c r="U785" i="4"/>
  <c r="V778" i="4"/>
  <c r="B807" i="1" s="1"/>
  <c r="U777" i="4"/>
  <c r="V770" i="4"/>
  <c r="B799" i="1" s="1"/>
  <c r="U769" i="4"/>
  <c r="V762" i="4"/>
  <c r="B791" i="1" s="1"/>
  <c r="U761" i="4"/>
  <c r="V754" i="4"/>
  <c r="B783" i="1" s="1"/>
  <c r="U753" i="4"/>
  <c r="V746" i="4"/>
  <c r="B775" i="1" s="1"/>
  <c r="U745" i="4"/>
  <c r="V738" i="4"/>
  <c r="B767" i="1" s="1"/>
  <c r="U737" i="4"/>
  <c r="V730" i="4"/>
  <c r="B759" i="1" s="1"/>
  <c r="U729" i="4"/>
  <c r="U1071" i="4"/>
  <c r="V1040" i="4"/>
  <c r="U1007" i="4"/>
  <c r="V976" i="4"/>
  <c r="U943" i="4"/>
  <c r="V912" i="4"/>
  <c r="B941" i="1" s="1"/>
  <c r="U899" i="4"/>
  <c r="V892" i="4"/>
  <c r="B921" i="1" s="1"/>
  <c r="U891" i="4"/>
  <c r="V884" i="4"/>
  <c r="B913" i="1" s="1"/>
  <c r="U883" i="4"/>
  <c r="V876" i="4"/>
  <c r="B905" i="1" s="1"/>
  <c r="U875" i="4"/>
  <c r="V868" i="4"/>
  <c r="B897" i="1" s="1"/>
  <c r="U867" i="4"/>
  <c r="V860" i="4"/>
  <c r="B889" i="1" s="1"/>
  <c r="U859" i="4"/>
  <c r="V852" i="4"/>
  <c r="B881" i="1" s="1"/>
  <c r="U851" i="4"/>
  <c r="V844" i="4"/>
  <c r="B873" i="1" s="1"/>
  <c r="U843" i="4"/>
  <c r="V836" i="4"/>
  <c r="B865" i="1" s="1"/>
  <c r="U835" i="4"/>
  <c r="V828" i="4"/>
  <c r="B857" i="1" s="1"/>
  <c r="U827" i="4"/>
  <c r="V820" i="4"/>
  <c r="B849" i="1" s="1"/>
  <c r="U819" i="4"/>
  <c r="V812" i="4"/>
  <c r="B841" i="1" s="1"/>
  <c r="U811" i="4"/>
  <c r="V804" i="4"/>
  <c r="B833" i="1" s="1"/>
  <c r="U803" i="4"/>
  <c r="V796" i="4"/>
  <c r="B825" i="1" s="1"/>
  <c r="U795" i="4"/>
  <c r="V788" i="4"/>
  <c r="B817" i="1" s="1"/>
  <c r="U787" i="4"/>
  <c r="V780" i="4"/>
  <c r="B809" i="1" s="1"/>
  <c r="U779" i="4"/>
  <c r="V772" i="4"/>
  <c r="B801" i="1" s="1"/>
  <c r="U771" i="4"/>
  <c r="V764" i="4"/>
  <c r="B793" i="1" s="1"/>
  <c r="U763" i="4"/>
  <c r="V756" i="4"/>
  <c r="B785" i="1" s="1"/>
  <c r="U755" i="4"/>
  <c r="V748" i="4"/>
  <c r="B777" i="1" s="1"/>
  <c r="U747" i="4"/>
  <c r="V740" i="4"/>
  <c r="B769" i="1" s="1"/>
  <c r="U739" i="4"/>
  <c r="V732" i="4"/>
  <c r="B761" i="1" s="1"/>
  <c r="U731" i="4"/>
  <c r="V867" i="4"/>
  <c r="B896" i="1" s="1"/>
  <c r="U834" i="4"/>
  <c r="V803" i="4"/>
  <c r="B832" i="1" s="1"/>
  <c r="U770" i="4"/>
  <c r="V739" i="4"/>
  <c r="B768" i="1" s="1"/>
  <c r="V726" i="4"/>
  <c r="B755" i="1" s="1"/>
  <c r="V720" i="4"/>
  <c r="B749" i="1" s="1"/>
  <c r="U719" i="4"/>
  <c r="V712" i="4"/>
  <c r="B741" i="1" s="1"/>
  <c r="U711" i="4"/>
  <c r="V704" i="4"/>
  <c r="B733" i="1" s="1"/>
  <c r="U703" i="4"/>
  <c r="V696" i="4"/>
  <c r="B725" i="1" s="1"/>
  <c r="U695" i="4"/>
  <c r="V688" i="4"/>
  <c r="B717" i="1" s="1"/>
  <c r="U687" i="4"/>
  <c r="V680" i="4"/>
  <c r="B709" i="1" s="1"/>
  <c r="U679" i="4"/>
  <c r="V672" i="4"/>
  <c r="B701" i="1" s="1"/>
  <c r="U671" i="4"/>
  <c r="V664" i="4"/>
  <c r="B693" i="1" s="1"/>
  <c r="U663" i="4"/>
  <c r="V656" i="4"/>
  <c r="B685" i="1" s="1"/>
  <c r="U655" i="4"/>
  <c r="V648" i="4"/>
  <c r="B677" i="1" s="1"/>
  <c r="U647" i="4"/>
  <c r="V640" i="4"/>
  <c r="B669" i="1" s="1"/>
  <c r="U639" i="4"/>
  <c r="V632" i="4"/>
  <c r="B661" i="1" s="1"/>
  <c r="U631" i="4"/>
  <c r="V624" i="4"/>
  <c r="B653" i="1" s="1"/>
  <c r="U623" i="4"/>
  <c r="V616" i="4"/>
  <c r="B645" i="1" s="1"/>
  <c r="U615" i="4"/>
  <c r="V608" i="4"/>
  <c r="B637" i="1" s="1"/>
  <c r="U607" i="4"/>
  <c r="V600" i="4"/>
  <c r="B629" i="1" s="1"/>
  <c r="U599" i="4"/>
  <c r="V592" i="4"/>
  <c r="B621" i="1" s="1"/>
  <c r="U591" i="4"/>
  <c r="V584" i="4"/>
  <c r="B613" i="1" s="1"/>
  <c r="U583" i="4"/>
  <c r="V576" i="4"/>
  <c r="B605" i="1" s="1"/>
  <c r="U575" i="4"/>
  <c r="V568" i="4"/>
  <c r="B597" i="1" s="1"/>
  <c r="U567" i="4"/>
  <c r="V560" i="4"/>
  <c r="B589" i="1" s="1"/>
  <c r="U559" i="4"/>
  <c r="V552" i="4"/>
  <c r="B581" i="1" s="1"/>
  <c r="U551" i="4"/>
  <c r="U1188" i="4"/>
  <c r="V1016" i="4"/>
  <c r="U983" i="4"/>
  <c r="V891" i="4"/>
  <c r="B920" i="1" s="1"/>
  <c r="U858" i="4"/>
  <c r="V827" i="4"/>
  <c r="B856" i="1" s="1"/>
  <c r="U794" i="4"/>
  <c r="V763" i="4"/>
  <c r="B792" i="1" s="1"/>
  <c r="V729" i="4"/>
  <c r="B758" i="1" s="1"/>
  <c r="U728" i="4"/>
  <c r="V721" i="4"/>
  <c r="B750" i="1" s="1"/>
  <c r="U720" i="4"/>
  <c r="V713" i="4"/>
  <c r="B742" i="1" s="1"/>
  <c r="U712" i="4"/>
  <c r="V705" i="4"/>
  <c r="B734" i="1" s="1"/>
  <c r="U704" i="4"/>
  <c r="V697" i="4"/>
  <c r="B726" i="1" s="1"/>
  <c r="U696" i="4"/>
  <c r="V689" i="4"/>
  <c r="B718" i="1" s="1"/>
  <c r="U688" i="4"/>
  <c r="V681" i="4"/>
  <c r="B710" i="1" s="1"/>
  <c r="U680" i="4"/>
  <c r="V673" i="4"/>
  <c r="B702" i="1" s="1"/>
  <c r="U672" i="4"/>
  <c r="V665" i="4"/>
  <c r="B694" i="1" s="1"/>
  <c r="U664" i="4"/>
  <c r="V657" i="4"/>
  <c r="B686" i="1" s="1"/>
  <c r="U656" i="4"/>
  <c r="V649" i="4"/>
  <c r="B678" i="1" s="1"/>
  <c r="U648" i="4"/>
  <c r="V641" i="4"/>
  <c r="B670" i="1" s="1"/>
  <c r="U640" i="4"/>
  <c r="V633" i="4"/>
  <c r="B662" i="1" s="1"/>
  <c r="U632" i="4"/>
  <c r="V625" i="4"/>
  <c r="B654" i="1" s="1"/>
  <c r="U624" i="4"/>
  <c r="V617" i="4"/>
  <c r="B646" i="1" s="1"/>
  <c r="U616" i="4"/>
  <c r="V609" i="4"/>
  <c r="B638" i="1" s="1"/>
  <c r="U608" i="4"/>
  <c r="V601" i="4"/>
  <c r="B630" i="1" s="1"/>
  <c r="U600" i="4"/>
  <c r="V593" i="4"/>
  <c r="B622" i="1" s="1"/>
  <c r="U592" i="4"/>
  <c r="V585" i="4"/>
  <c r="B614" i="1" s="1"/>
  <c r="U584" i="4"/>
  <c r="V577" i="4"/>
  <c r="B606" i="1" s="1"/>
  <c r="U576" i="4"/>
  <c r="V569" i="4"/>
  <c r="B598" i="1" s="1"/>
  <c r="U568" i="4"/>
  <c r="V561" i="4"/>
  <c r="B590" i="1" s="1"/>
  <c r="U560" i="4"/>
  <c r="V553" i="4"/>
  <c r="B582" i="1" s="1"/>
  <c r="U900" i="4"/>
  <c r="U882" i="4"/>
  <c r="V851" i="4"/>
  <c r="B880" i="1" s="1"/>
  <c r="U818" i="4"/>
  <c r="V787" i="4"/>
  <c r="B816" i="1" s="1"/>
  <c r="U754" i="4"/>
  <c r="V722" i="4"/>
  <c r="B751" i="1" s="1"/>
  <c r="U721" i="4"/>
  <c r="V714" i="4"/>
  <c r="B743" i="1" s="1"/>
  <c r="U713" i="4"/>
  <c r="V706" i="4"/>
  <c r="B735" i="1" s="1"/>
  <c r="U705" i="4"/>
  <c r="V698" i="4"/>
  <c r="B727" i="1" s="1"/>
  <c r="U697" i="4"/>
  <c r="V690" i="4"/>
  <c r="B719" i="1" s="1"/>
  <c r="U689" i="4"/>
  <c r="V682" i="4"/>
  <c r="B711" i="1" s="1"/>
  <c r="U681" i="4"/>
  <c r="V674" i="4"/>
  <c r="B703" i="1" s="1"/>
  <c r="U673" i="4"/>
  <c r="V666" i="4"/>
  <c r="B695" i="1" s="1"/>
  <c r="U665" i="4"/>
  <c r="V658" i="4"/>
  <c r="B687" i="1" s="1"/>
  <c r="U657" i="4"/>
  <c r="V650" i="4"/>
  <c r="B679" i="1" s="1"/>
  <c r="U649" i="4"/>
  <c r="V642" i="4"/>
  <c r="B671" i="1" s="1"/>
  <c r="U641" i="4"/>
  <c r="V634" i="4"/>
  <c r="B663" i="1" s="1"/>
  <c r="U633" i="4"/>
  <c r="V626" i="4"/>
  <c r="B655" i="1" s="1"/>
  <c r="U625" i="4"/>
  <c r="V618" i="4"/>
  <c r="B647" i="1" s="1"/>
  <c r="U617" i="4"/>
  <c r="V610" i="4"/>
  <c r="B639" i="1" s="1"/>
  <c r="U609" i="4"/>
  <c r="V602" i="4"/>
  <c r="B631" i="1" s="1"/>
  <c r="U601" i="4"/>
  <c r="V594" i="4"/>
  <c r="B623" i="1" s="1"/>
  <c r="U593" i="4"/>
  <c r="V586" i="4"/>
  <c r="B615" i="1" s="1"/>
  <c r="U585" i="4"/>
  <c r="V578" i="4"/>
  <c r="B607" i="1" s="1"/>
  <c r="U577" i="4"/>
  <c r="V570" i="4"/>
  <c r="B599" i="1" s="1"/>
  <c r="U569" i="4"/>
  <c r="V562" i="4"/>
  <c r="B591" i="1" s="1"/>
  <c r="U561" i="4"/>
  <c r="V554" i="4"/>
  <c r="B583" i="1" s="1"/>
  <c r="U553" i="4"/>
  <c r="V875" i="4"/>
  <c r="B904" i="1" s="1"/>
  <c r="U842" i="4"/>
  <c r="V811" i="4"/>
  <c r="B840" i="1" s="1"/>
  <c r="U778" i="4"/>
  <c r="V747" i="4"/>
  <c r="B776" i="1" s="1"/>
  <c r="U730" i="4"/>
  <c r="V723" i="4"/>
  <c r="B752" i="1" s="1"/>
  <c r="U722" i="4"/>
  <c r="V715" i="4"/>
  <c r="B744" i="1" s="1"/>
  <c r="U714" i="4"/>
  <c r="V707" i="4"/>
  <c r="B736" i="1" s="1"/>
  <c r="U706" i="4"/>
  <c r="V699" i="4"/>
  <c r="B728" i="1" s="1"/>
  <c r="U698" i="4"/>
  <c r="V691" i="4"/>
  <c r="B720" i="1" s="1"/>
  <c r="U690" i="4"/>
  <c r="V683" i="4"/>
  <c r="B712" i="1" s="1"/>
  <c r="U682" i="4"/>
  <c r="V675" i="4"/>
  <c r="B704" i="1" s="1"/>
  <c r="U674" i="4"/>
  <c r="V667" i="4"/>
  <c r="B696" i="1" s="1"/>
  <c r="U666" i="4"/>
  <c r="V659" i="4"/>
  <c r="B688" i="1" s="1"/>
  <c r="U658" i="4"/>
  <c r="V651" i="4"/>
  <c r="B680" i="1" s="1"/>
  <c r="U650" i="4"/>
  <c r="V643" i="4"/>
  <c r="B672" i="1" s="1"/>
  <c r="U642" i="4"/>
  <c r="V635" i="4"/>
  <c r="B664" i="1" s="1"/>
  <c r="U634" i="4"/>
  <c r="V627" i="4"/>
  <c r="B656" i="1" s="1"/>
  <c r="U626" i="4"/>
  <c r="V619" i="4"/>
  <c r="B648" i="1" s="1"/>
  <c r="U618" i="4"/>
  <c r="V611" i="4"/>
  <c r="B640" i="1" s="1"/>
  <c r="U610" i="4"/>
  <c r="V603" i="4"/>
  <c r="B632" i="1" s="1"/>
  <c r="U602" i="4"/>
  <c r="V595" i="4"/>
  <c r="B624" i="1" s="1"/>
  <c r="U594" i="4"/>
  <c r="V587" i="4"/>
  <c r="B616" i="1" s="1"/>
  <c r="U586" i="4"/>
  <c r="V579" i="4"/>
  <c r="B608" i="1" s="1"/>
  <c r="U578" i="4"/>
  <c r="V571" i="4"/>
  <c r="B600" i="1" s="1"/>
  <c r="U570" i="4"/>
  <c r="V563" i="4"/>
  <c r="B592" i="1" s="1"/>
  <c r="U562" i="4"/>
  <c r="V555" i="4"/>
  <c r="B584" i="1" s="1"/>
  <c r="U554" i="4"/>
  <c r="U1047" i="4"/>
  <c r="U866" i="4"/>
  <c r="V835" i="4"/>
  <c r="B864" i="1" s="1"/>
  <c r="U802" i="4"/>
  <c r="V771" i="4"/>
  <c r="B800" i="1" s="1"/>
  <c r="U738" i="4"/>
  <c r="V724" i="4"/>
  <c r="B753" i="1" s="1"/>
  <c r="U723" i="4"/>
  <c r="V716" i="4"/>
  <c r="B745" i="1" s="1"/>
  <c r="U715" i="4"/>
  <c r="V708" i="4"/>
  <c r="B737" i="1" s="1"/>
  <c r="U707" i="4"/>
  <c r="V700" i="4"/>
  <c r="B729" i="1" s="1"/>
  <c r="U699" i="4"/>
  <c r="V692" i="4"/>
  <c r="B721" i="1" s="1"/>
  <c r="U691" i="4"/>
  <c r="V684" i="4"/>
  <c r="B713" i="1" s="1"/>
  <c r="U683" i="4"/>
  <c r="V676" i="4"/>
  <c r="B705" i="1" s="1"/>
  <c r="U675" i="4"/>
  <c r="V668" i="4"/>
  <c r="B697" i="1" s="1"/>
  <c r="U667" i="4"/>
  <c r="V660" i="4"/>
  <c r="B689" i="1" s="1"/>
  <c r="U659" i="4"/>
  <c r="V652" i="4"/>
  <c r="B681" i="1" s="1"/>
  <c r="U651" i="4"/>
  <c r="V644" i="4"/>
  <c r="B673" i="1" s="1"/>
  <c r="U643" i="4"/>
  <c r="V636" i="4"/>
  <c r="B665" i="1" s="1"/>
  <c r="U635" i="4"/>
  <c r="V628" i="4"/>
  <c r="B657" i="1" s="1"/>
  <c r="U627" i="4"/>
  <c r="V620" i="4"/>
  <c r="B649" i="1" s="1"/>
  <c r="U619" i="4"/>
  <c r="V612" i="4"/>
  <c r="B641" i="1" s="1"/>
  <c r="U611" i="4"/>
  <c r="V604" i="4"/>
  <c r="B633" i="1" s="1"/>
  <c r="U603" i="4"/>
  <c r="V596" i="4"/>
  <c r="B625" i="1" s="1"/>
  <c r="U595" i="4"/>
  <c r="V588" i="4"/>
  <c r="B617" i="1" s="1"/>
  <c r="U587" i="4"/>
  <c r="V580" i="4"/>
  <c r="B609" i="1" s="1"/>
  <c r="U579" i="4"/>
  <c r="V572" i="4"/>
  <c r="B601" i="1" s="1"/>
  <c r="U571" i="4"/>
  <c r="V564" i="4"/>
  <c r="B593" i="1" s="1"/>
  <c r="U563" i="4"/>
  <c r="V556" i="4"/>
  <c r="B585" i="1" s="1"/>
  <c r="U555" i="4"/>
  <c r="U901" i="4"/>
  <c r="U874" i="4"/>
  <c r="V843" i="4"/>
  <c r="B872" i="1" s="1"/>
  <c r="U810" i="4"/>
  <c r="V779" i="4"/>
  <c r="B808" i="1" s="1"/>
  <c r="U746" i="4"/>
  <c r="V719" i="4"/>
  <c r="B748" i="1" s="1"/>
  <c r="U718" i="4"/>
  <c r="V711" i="4"/>
  <c r="B740" i="1" s="1"/>
  <c r="U710" i="4"/>
  <c r="V703" i="4"/>
  <c r="B732" i="1" s="1"/>
  <c r="U702" i="4"/>
  <c r="V695" i="4"/>
  <c r="B724" i="1" s="1"/>
  <c r="U694" i="4"/>
  <c r="V687" i="4"/>
  <c r="B716" i="1" s="1"/>
  <c r="U686" i="4"/>
  <c r="V679" i="4"/>
  <c r="B708" i="1" s="1"/>
  <c r="U678" i="4"/>
  <c r="V671" i="4"/>
  <c r="B700" i="1" s="1"/>
  <c r="U670" i="4"/>
  <c r="V663" i="4"/>
  <c r="B692" i="1" s="1"/>
  <c r="U662" i="4"/>
  <c r="V655" i="4"/>
  <c r="B684" i="1" s="1"/>
  <c r="U654" i="4"/>
  <c r="V647" i="4"/>
  <c r="B676" i="1" s="1"/>
  <c r="U646" i="4"/>
  <c r="V639" i="4"/>
  <c r="B668" i="1" s="1"/>
  <c r="U638" i="4"/>
  <c r="V631" i="4"/>
  <c r="B660" i="1" s="1"/>
  <c r="U630" i="4"/>
  <c r="V623" i="4"/>
  <c r="B652" i="1" s="1"/>
  <c r="U622" i="4"/>
  <c r="V615" i="4"/>
  <c r="B644" i="1" s="1"/>
  <c r="U614" i="4"/>
  <c r="V607" i="4"/>
  <c r="B636" i="1" s="1"/>
  <c r="U606" i="4"/>
  <c r="V599" i="4"/>
  <c r="B628" i="1" s="1"/>
  <c r="U598" i="4"/>
  <c r="V591" i="4"/>
  <c r="B620" i="1" s="1"/>
  <c r="U590" i="4"/>
  <c r="V583" i="4"/>
  <c r="B612" i="1" s="1"/>
  <c r="U582" i="4"/>
  <c r="V575" i="4"/>
  <c r="B604" i="1" s="1"/>
  <c r="U574" i="4"/>
  <c r="V567" i="4"/>
  <c r="B596" i="1" s="1"/>
  <c r="U566" i="4"/>
  <c r="V559" i="4"/>
  <c r="B588" i="1" s="1"/>
  <c r="U558" i="4"/>
  <c r="V755" i="4"/>
  <c r="B784" i="1" s="1"/>
  <c r="U725" i="4"/>
  <c r="U708" i="4"/>
  <c r="V702" i="4"/>
  <c r="B731" i="1" s="1"/>
  <c r="U693" i="4"/>
  <c r="U676" i="4"/>
  <c r="V670" i="4"/>
  <c r="B699" i="1" s="1"/>
  <c r="U661" i="4"/>
  <c r="U644" i="4"/>
  <c r="V638" i="4"/>
  <c r="B667" i="1" s="1"/>
  <c r="U629" i="4"/>
  <c r="U612" i="4"/>
  <c r="V606" i="4"/>
  <c r="B635" i="1" s="1"/>
  <c r="U597" i="4"/>
  <c r="U580" i="4"/>
  <c r="V574" i="4"/>
  <c r="B603" i="1" s="1"/>
  <c r="U565" i="4"/>
  <c r="V546" i="4"/>
  <c r="B575" i="1" s="1"/>
  <c r="U545" i="4"/>
  <c r="V538" i="4"/>
  <c r="B567" i="1" s="1"/>
  <c r="U537" i="4"/>
  <c r="V530" i="4"/>
  <c r="B559" i="1" s="1"/>
  <c r="U529" i="4"/>
  <c r="V522" i="4"/>
  <c r="B551" i="1" s="1"/>
  <c r="U521" i="4"/>
  <c r="V514" i="4"/>
  <c r="B543" i="1" s="1"/>
  <c r="U513" i="4"/>
  <c r="V506" i="4"/>
  <c r="B535" i="1" s="1"/>
  <c r="U505" i="4"/>
  <c r="V498" i="4"/>
  <c r="B527" i="1" s="1"/>
  <c r="U497" i="4"/>
  <c r="V490" i="4"/>
  <c r="B519" i="1" s="1"/>
  <c r="U489" i="4"/>
  <c r="V482" i="4"/>
  <c r="B511" i="1" s="1"/>
  <c r="U481" i="4"/>
  <c r="V474" i="4"/>
  <c r="B503" i="1" s="1"/>
  <c r="U473" i="4"/>
  <c r="V466" i="4"/>
  <c r="B495" i="1" s="1"/>
  <c r="U465" i="4"/>
  <c r="V458" i="4"/>
  <c r="B487" i="1" s="1"/>
  <c r="U457" i="4"/>
  <c r="V450" i="4"/>
  <c r="B479" i="1" s="1"/>
  <c r="U449" i="4"/>
  <c r="V442" i="4"/>
  <c r="B471" i="1" s="1"/>
  <c r="U441" i="4"/>
  <c r="V434" i="4"/>
  <c r="B463" i="1" s="1"/>
  <c r="U433" i="4"/>
  <c r="V426" i="4"/>
  <c r="B455" i="1" s="1"/>
  <c r="U425" i="4"/>
  <c r="V418" i="4"/>
  <c r="B447" i="1" s="1"/>
  <c r="U417" i="4"/>
  <c r="V410" i="4"/>
  <c r="B439" i="1" s="1"/>
  <c r="U409" i="4"/>
  <c r="V731" i="4"/>
  <c r="B760" i="1" s="1"/>
  <c r="V717" i="4"/>
  <c r="B746" i="1" s="1"/>
  <c r="V685" i="4"/>
  <c r="B714" i="1" s="1"/>
  <c r="V653" i="4"/>
  <c r="B682" i="1" s="1"/>
  <c r="V621" i="4"/>
  <c r="B650" i="1" s="1"/>
  <c r="V589" i="4"/>
  <c r="B618" i="1" s="1"/>
  <c r="V557" i="4"/>
  <c r="B586" i="1" s="1"/>
  <c r="V551" i="4"/>
  <c r="B580" i="1" s="1"/>
  <c r="V547" i="4"/>
  <c r="B576" i="1" s="1"/>
  <c r="U546" i="4"/>
  <c r="V539" i="4"/>
  <c r="B568" i="1" s="1"/>
  <c r="U538" i="4"/>
  <c r="V531" i="4"/>
  <c r="B560" i="1" s="1"/>
  <c r="U530" i="4"/>
  <c r="V523" i="4"/>
  <c r="B552" i="1" s="1"/>
  <c r="U522" i="4"/>
  <c r="V515" i="4"/>
  <c r="B544" i="1" s="1"/>
  <c r="U514" i="4"/>
  <c r="V507" i="4"/>
  <c r="B536" i="1" s="1"/>
  <c r="U506" i="4"/>
  <c r="V499" i="4"/>
  <c r="B528" i="1" s="1"/>
  <c r="U498" i="4"/>
  <c r="V491" i="4"/>
  <c r="B520" i="1" s="1"/>
  <c r="U490" i="4"/>
  <c r="V483" i="4"/>
  <c r="B512" i="1" s="1"/>
  <c r="U482" i="4"/>
  <c r="V475" i="4"/>
  <c r="B504" i="1" s="1"/>
  <c r="U474" i="4"/>
  <c r="V467" i="4"/>
  <c r="B496" i="1" s="1"/>
  <c r="U466" i="4"/>
  <c r="V459" i="4"/>
  <c r="B488" i="1" s="1"/>
  <c r="U458" i="4"/>
  <c r="V451" i="4"/>
  <c r="B480" i="1" s="1"/>
  <c r="U450" i="4"/>
  <c r="V443" i="4"/>
  <c r="B472" i="1" s="1"/>
  <c r="U442" i="4"/>
  <c r="V435" i="4"/>
  <c r="B464" i="1" s="1"/>
  <c r="U434" i="4"/>
  <c r="V427" i="4"/>
  <c r="B456" i="1" s="1"/>
  <c r="U426" i="4"/>
  <c r="V419" i="4"/>
  <c r="B448" i="1" s="1"/>
  <c r="U418" i="4"/>
  <c r="V411" i="4"/>
  <c r="B440" i="1" s="1"/>
  <c r="U410" i="4"/>
  <c r="U717" i="4"/>
  <c r="U700" i="4"/>
  <c r="V694" i="4"/>
  <c r="B723" i="1" s="1"/>
  <c r="U685" i="4"/>
  <c r="U668" i="4"/>
  <c r="V662" i="4"/>
  <c r="B691" i="1" s="1"/>
  <c r="U653" i="4"/>
  <c r="U636" i="4"/>
  <c r="V630" i="4"/>
  <c r="B659" i="1" s="1"/>
  <c r="U621" i="4"/>
  <c r="U604" i="4"/>
  <c r="V598" i="4"/>
  <c r="B627" i="1" s="1"/>
  <c r="U589" i="4"/>
  <c r="U572" i="4"/>
  <c r="V566" i="4"/>
  <c r="B595" i="1" s="1"/>
  <c r="U557" i="4"/>
  <c r="U552" i="4"/>
  <c r="V548" i="4"/>
  <c r="B577" i="1" s="1"/>
  <c r="U547" i="4"/>
  <c r="V540" i="4"/>
  <c r="B569" i="1" s="1"/>
  <c r="U539" i="4"/>
  <c r="V532" i="4"/>
  <c r="B561" i="1" s="1"/>
  <c r="U531" i="4"/>
  <c r="V524" i="4"/>
  <c r="B553" i="1" s="1"/>
  <c r="U523" i="4"/>
  <c r="V516" i="4"/>
  <c r="B545" i="1" s="1"/>
  <c r="U515" i="4"/>
  <c r="V508" i="4"/>
  <c r="B537" i="1" s="1"/>
  <c r="U507" i="4"/>
  <c r="V500" i="4"/>
  <c r="B529" i="1" s="1"/>
  <c r="U499" i="4"/>
  <c r="V492" i="4"/>
  <c r="B521" i="1" s="1"/>
  <c r="U491" i="4"/>
  <c r="V484" i="4"/>
  <c r="B513" i="1" s="1"/>
  <c r="U483" i="4"/>
  <c r="V476" i="4"/>
  <c r="B505" i="1" s="1"/>
  <c r="U475" i="4"/>
  <c r="V468" i="4"/>
  <c r="B497" i="1" s="1"/>
  <c r="U467" i="4"/>
  <c r="V460" i="4"/>
  <c r="B489" i="1" s="1"/>
  <c r="U459" i="4"/>
  <c r="V452" i="4"/>
  <c r="B481" i="1" s="1"/>
  <c r="U451" i="4"/>
  <c r="V444" i="4"/>
  <c r="B473" i="1" s="1"/>
  <c r="U443" i="4"/>
  <c r="V436" i="4"/>
  <c r="B465" i="1" s="1"/>
  <c r="U435" i="4"/>
  <c r="V428" i="4"/>
  <c r="B457" i="1" s="1"/>
  <c r="U427" i="4"/>
  <c r="V420" i="4"/>
  <c r="B449" i="1" s="1"/>
  <c r="U419" i="4"/>
  <c r="V412" i="4"/>
  <c r="B441" i="1" s="1"/>
  <c r="U411" i="4"/>
  <c r="V404" i="4"/>
  <c r="B433" i="1" s="1"/>
  <c r="U919" i="4"/>
  <c r="U890" i="4"/>
  <c r="U850" i="4"/>
  <c r="V709" i="4"/>
  <c r="B738" i="1" s="1"/>
  <c r="V677" i="4"/>
  <c r="B706" i="1" s="1"/>
  <c r="V645" i="4"/>
  <c r="B674" i="1" s="1"/>
  <c r="V613" i="4"/>
  <c r="B642" i="1" s="1"/>
  <c r="V581" i="4"/>
  <c r="B610" i="1" s="1"/>
  <c r="V549" i="4"/>
  <c r="B578" i="1" s="1"/>
  <c r="U548" i="4"/>
  <c r="V541" i="4"/>
  <c r="B570" i="1" s="1"/>
  <c r="U540" i="4"/>
  <c r="V533" i="4"/>
  <c r="B562" i="1" s="1"/>
  <c r="U532" i="4"/>
  <c r="V525" i="4"/>
  <c r="B554" i="1" s="1"/>
  <c r="U524" i="4"/>
  <c r="V517" i="4"/>
  <c r="B546" i="1" s="1"/>
  <c r="U516" i="4"/>
  <c r="V509" i="4"/>
  <c r="B538" i="1" s="1"/>
  <c r="U508" i="4"/>
  <c r="V501" i="4"/>
  <c r="B530" i="1" s="1"/>
  <c r="U500" i="4"/>
  <c r="V493" i="4"/>
  <c r="B522" i="1" s="1"/>
  <c r="U492" i="4"/>
  <c r="V485" i="4"/>
  <c r="B514" i="1" s="1"/>
  <c r="U484" i="4"/>
  <c r="V477" i="4"/>
  <c r="B506" i="1" s="1"/>
  <c r="U476" i="4"/>
  <c r="V469" i="4"/>
  <c r="B498" i="1" s="1"/>
  <c r="U468" i="4"/>
  <c r="V461" i="4"/>
  <c r="B490" i="1" s="1"/>
  <c r="U460" i="4"/>
  <c r="V453" i="4"/>
  <c r="B482" i="1" s="1"/>
  <c r="U452" i="4"/>
  <c r="V445" i="4"/>
  <c r="B474" i="1" s="1"/>
  <c r="U444" i="4"/>
  <c r="V437" i="4"/>
  <c r="B466" i="1" s="1"/>
  <c r="U436" i="4"/>
  <c r="V429" i="4"/>
  <c r="B458" i="1" s="1"/>
  <c r="U428" i="4"/>
  <c r="V421" i="4"/>
  <c r="B450" i="1" s="1"/>
  <c r="U420" i="4"/>
  <c r="V413" i="4"/>
  <c r="B442" i="1" s="1"/>
  <c r="U412" i="4"/>
  <c r="V405" i="4"/>
  <c r="B434" i="1" s="1"/>
  <c r="V883" i="4"/>
  <c r="B912" i="1" s="1"/>
  <c r="U724" i="4"/>
  <c r="V718" i="4"/>
  <c r="B747" i="1" s="1"/>
  <c r="U709" i="4"/>
  <c r="U692" i="4"/>
  <c r="V686" i="4"/>
  <c r="B715" i="1" s="1"/>
  <c r="U677" i="4"/>
  <c r="U660" i="4"/>
  <c r="V654" i="4"/>
  <c r="B683" i="1" s="1"/>
  <c r="U645" i="4"/>
  <c r="U628" i="4"/>
  <c r="V622" i="4"/>
  <c r="B651" i="1" s="1"/>
  <c r="U613" i="4"/>
  <c r="U596" i="4"/>
  <c r="V590" i="4"/>
  <c r="B619" i="1" s="1"/>
  <c r="U581" i="4"/>
  <c r="U564" i="4"/>
  <c r="V558" i="4"/>
  <c r="B587" i="1" s="1"/>
  <c r="V550" i="4"/>
  <c r="B579" i="1" s="1"/>
  <c r="U549" i="4"/>
  <c r="V542" i="4"/>
  <c r="B571" i="1" s="1"/>
  <c r="U541" i="4"/>
  <c r="V534" i="4"/>
  <c r="B563" i="1" s="1"/>
  <c r="U533" i="4"/>
  <c r="V526" i="4"/>
  <c r="B555" i="1" s="1"/>
  <c r="U525" i="4"/>
  <c r="V518" i="4"/>
  <c r="B547" i="1" s="1"/>
  <c r="U517" i="4"/>
  <c r="V510" i="4"/>
  <c r="B539" i="1" s="1"/>
  <c r="U509" i="4"/>
  <c r="V502" i="4"/>
  <c r="B531" i="1" s="1"/>
  <c r="U501" i="4"/>
  <c r="V494" i="4"/>
  <c r="B523" i="1" s="1"/>
  <c r="U493" i="4"/>
  <c r="V486" i="4"/>
  <c r="B515" i="1" s="1"/>
  <c r="U485" i="4"/>
  <c r="V478" i="4"/>
  <c r="B507" i="1" s="1"/>
  <c r="U477" i="4"/>
  <c r="V470" i="4"/>
  <c r="B499" i="1" s="1"/>
  <c r="U469" i="4"/>
  <c r="V462" i="4"/>
  <c r="B491" i="1" s="1"/>
  <c r="U461" i="4"/>
  <c r="V454" i="4"/>
  <c r="B483" i="1" s="1"/>
  <c r="U453" i="4"/>
  <c r="V446" i="4"/>
  <c r="B475" i="1" s="1"/>
  <c r="U445" i="4"/>
  <c r="V438" i="4"/>
  <c r="B467" i="1" s="1"/>
  <c r="U437" i="4"/>
  <c r="V430" i="4"/>
  <c r="B459" i="1" s="1"/>
  <c r="U429" i="4"/>
  <c r="V422" i="4"/>
  <c r="B451" i="1" s="1"/>
  <c r="U421" i="4"/>
  <c r="V414" i="4"/>
  <c r="B443" i="1" s="1"/>
  <c r="U413" i="4"/>
  <c r="V406" i="4"/>
  <c r="B435" i="1" s="1"/>
  <c r="U405" i="4"/>
  <c r="U1118" i="4"/>
  <c r="V859" i="4"/>
  <c r="B888" i="1" s="1"/>
  <c r="U826" i="4"/>
  <c r="U786" i="4"/>
  <c r="V701" i="4"/>
  <c r="B730" i="1" s="1"/>
  <c r="V669" i="4"/>
  <c r="B698" i="1" s="1"/>
  <c r="V637" i="4"/>
  <c r="B666" i="1" s="1"/>
  <c r="V605" i="4"/>
  <c r="B634" i="1" s="1"/>
  <c r="V573" i="4"/>
  <c r="B602" i="1" s="1"/>
  <c r="U550" i="4"/>
  <c r="V543" i="4"/>
  <c r="B572" i="1" s="1"/>
  <c r="U542" i="4"/>
  <c r="V535" i="4"/>
  <c r="B564" i="1" s="1"/>
  <c r="U534" i="4"/>
  <c r="V527" i="4"/>
  <c r="B556" i="1" s="1"/>
  <c r="U526" i="4"/>
  <c r="V519" i="4"/>
  <c r="B548" i="1" s="1"/>
  <c r="U518" i="4"/>
  <c r="V511" i="4"/>
  <c r="B540" i="1" s="1"/>
  <c r="U510" i="4"/>
  <c r="V503" i="4"/>
  <c r="B532" i="1" s="1"/>
  <c r="U502" i="4"/>
  <c r="V495" i="4"/>
  <c r="B524" i="1" s="1"/>
  <c r="U494" i="4"/>
  <c r="V487" i="4"/>
  <c r="B516" i="1" s="1"/>
  <c r="U486" i="4"/>
  <c r="V479" i="4"/>
  <c r="B508" i="1" s="1"/>
  <c r="U478" i="4"/>
  <c r="V471" i="4"/>
  <c r="B500" i="1" s="1"/>
  <c r="U470" i="4"/>
  <c r="V463" i="4"/>
  <c r="B492" i="1" s="1"/>
  <c r="U462" i="4"/>
  <c r="V455" i="4"/>
  <c r="B484" i="1" s="1"/>
  <c r="U454" i="4"/>
  <c r="V447" i="4"/>
  <c r="B476" i="1" s="1"/>
  <c r="U446" i="4"/>
  <c r="V439" i="4"/>
  <c r="B468" i="1" s="1"/>
  <c r="U438" i="4"/>
  <c r="V431" i="4"/>
  <c r="B460" i="1" s="1"/>
  <c r="U430" i="4"/>
  <c r="V423" i="4"/>
  <c r="B452" i="1" s="1"/>
  <c r="U422" i="4"/>
  <c r="V415" i="4"/>
  <c r="B444" i="1" s="1"/>
  <c r="U414" i="4"/>
  <c r="V407" i="4"/>
  <c r="B436" i="1" s="1"/>
  <c r="U406" i="4"/>
  <c r="V952" i="4"/>
  <c r="B981" i="1" s="1"/>
  <c r="V795" i="4"/>
  <c r="B824" i="1" s="1"/>
  <c r="U762" i="4"/>
  <c r="V725" i="4"/>
  <c r="B754" i="1" s="1"/>
  <c r="V693" i="4"/>
  <c r="B722" i="1" s="1"/>
  <c r="V661" i="4"/>
  <c r="B690" i="1" s="1"/>
  <c r="V629" i="4"/>
  <c r="B658" i="1" s="1"/>
  <c r="V597" i="4"/>
  <c r="B626" i="1" s="1"/>
  <c r="V565" i="4"/>
  <c r="B594" i="1" s="1"/>
  <c r="V545" i="4"/>
  <c r="B574" i="1" s="1"/>
  <c r="U544" i="4"/>
  <c r="V537" i="4"/>
  <c r="B566" i="1" s="1"/>
  <c r="U536" i="4"/>
  <c r="V529" i="4"/>
  <c r="B558" i="1" s="1"/>
  <c r="U528" i="4"/>
  <c r="V521" i="4"/>
  <c r="B550" i="1" s="1"/>
  <c r="U520" i="4"/>
  <c r="V513" i="4"/>
  <c r="B542" i="1" s="1"/>
  <c r="U512" i="4"/>
  <c r="V505" i="4"/>
  <c r="B534" i="1" s="1"/>
  <c r="U504" i="4"/>
  <c r="V497" i="4"/>
  <c r="B526" i="1" s="1"/>
  <c r="U496" i="4"/>
  <c r="V489" i="4"/>
  <c r="B518" i="1" s="1"/>
  <c r="U488" i="4"/>
  <c r="V481" i="4"/>
  <c r="B510" i="1" s="1"/>
  <c r="U480" i="4"/>
  <c r="V473" i="4"/>
  <c r="B502" i="1" s="1"/>
  <c r="U472" i="4"/>
  <c r="V465" i="4"/>
  <c r="B494" i="1" s="1"/>
  <c r="U464" i="4"/>
  <c r="V457" i="4"/>
  <c r="B486" i="1" s="1"/>
  <c r="U456" i="4"/>
  <c r="V449" i="4"/>
  <c r="B478" i="1" s="1"/>
  <c r="U448" i="4"/>
  <c r="V441" i="4"/>
  <c r="B470" i="1" s="1"/>
  <c r="U440" i="4"/>
  <c r="V433" i="4"/>
  <c r="B462" i="1" s="1"/>
  <c r="U432" i="4"/>
  <c r="V425" i="4"/>
  <c r="B454" i="1" s="1"/>
  <c r="U424" i="4"/>
  <c r="V417" i="4"/>
  <c r="B446" i="1" s="1"/>
  <c r="U416" i="4"/>
  <c r="V409" i="4"/>
  <c r="B438" i="1" s="1"/>
  <c r="U408" i="4"/>
  <c r="U652" i="4"/>
  <c r="V536" i="4"/>
  <c r="B565" i="1" s="1"/>
  <c r="U503" i="4"/>
  <c r="V472" i="4"/>
  <c r="B501" i="1" s="1"/>
  <c r="U439" i="4"/>
  <c r="U404" i="4"/>
  <c r="V399" i="4"/>
  <c r="B428" i="1" s="1"/>
  <c r="U398" i="4"/>
  <c r="V391" i="4"/>
  <c r="B420" i="1" s="1"/>
  <c r="U390" i="4"/>
  <c r="V383" i="4"/>
  <c r="B412" i="1" s="1"/>
  <c r="U382" i="4"/>
  <c r="V375" i="4"/>
  <c r="B404" i="1" s="1"/>
  <c r="U374" i="4"/>
  <c r="V367" i="4"/>
  <c r="B396" i="1" s="1"/>
  <c r="U366" i="4"/>
  <c r="V359" i="4"/>
  <c r="B388" i="1" s="1"/>
  <c r="U358" i="4"/>
  <c r="V351" i="4"/>
  <c r="B380" i="1" s="1"/>
  <c r="U350" i="4"/>
  <c r="V343" i="4"/>
  <c r="B372" i="1" s="1"/>
  <c r="U342" i="4"/>
  <c r="V335" i="4"/>
  <c r="B364" i="1" s="1"/>
  <c r="U334" i="4"/>
  <c r="V327" i="4"/>
  <c r="B356" i="1" s="1"/>
  <c r="U326" i="4"/>
  <c r="V319" i="4"/>
  <c r="B348" i="1" s="1"/>
  <c r="U318" i="4"/>
  <c r="V311" i="4"/>
  <c r="B340" i="1" s="1"/>
  <c r="U310" i="4"/>
  <c r="V303" i="4"/>
  <c r="B332" i="1" s="1"/>
  <c r="U302" i="4"/>
  <c r="V295" i="4"/>
  <c r="B324" i="1" s="1"/>
  <c r="U294" i="4"/>
  <c r="V287" i="4"/>
  <c r="B316" i="1" s="1"/>
  <c r="U286" i="4"/>
  <c r="V279" i="4"/>
  <c r="B308" i="1" s="1"/>
  <c r="U278" i="4"/>
  <c r="V271" i="4"/>
  <c r="B300" i="1" s="1"/>
  <c r="U270" i="4"/>
  <c r="V263" i="4"/>
  <c r="B292" i="1" s="1"/>
  <c r="U262" i="4"/>
  <c r="V255" i="4"/>
  <c r="B284" i="1" s="1"/>
  <c r="U254" i="4"/>
  <c r="V247" i="4"/>
  <c r="B276" i="1" s="1"/>
  <c r="U246" i="4"/>
  <c r="V239" i="4"/>
  <c r="B268" i="1" s="1"/>
  <c r="U238" i="4"/>
  <c r="U605" i="4"/>
  <c r="V582" i="4"/>
  <c r="B611" i="1" s="1"/>
  <c r="U527" i="4"/>
  <c r="V496" i="4"/>
  <c r="B525" i="1" s="1"/>
  <c r="U463" i="4"/>
  <c r="V432" i="4"/>
  <c r="B461" i="1" s="1"/>
  <c r="V408" i="4"/>
  <c r="B437" i="1" s="1"/>
  <c r="V400" i="4"/>
  <c r="B429" i="1" s="1"/>
  <c r="U399" i="4"/>
  <c r="V392" i="4"/>
  <c r="B421" i="1" s="1"/>
  <c r="U391" i="4"/>
  <c r="V384" i="4"/>
  <c r="B413" i="1" s="1"/>
  <c r="U383" i="4"/>
  <c r="V376" i="4"/>
  <c r="B405" i="1" s="1"/>
  <c r="U375" i="4"/>
  <c r="V368" i="4"/>
  <c r="B397" i="1" s="1"/>
  <c r="U367" i="4"/>
  <c r="V360" i="4"/>
  <c r="B389" i="1" s="1"/>
  <c r="U359" i="4"/>
  <c r="V352" i="4"/>
  <c r="B381" i="1" s="1"/>
  <c r="U351" i="4"/>
  <c r="V344" i="4"/>
  <c r="B373" i="1" s="1"/>
  <c r="U343" i="4"/>
  <c r="V336" i="4"/>
  <c r="B365" i="1" s="1"/>
  <c r="U335" i="4"/>
  <c r="V328" i="4"/>
  <c r="B357" i="1" s="1"/>
  <c r="U327" i="4"/>
  <c r="V320" i="4"/>
  <c r="B349" i="1" s="1"/>
  <c r="U319" i="4"/>
  <c r="V312" i="4"/>
  <c r="B341" i="1" s="1"/>
  <c r="U311" i="4"/>
  <c r="V304" i="4"/>
  <c r="B333" i="1" s="1"/>
  <c r="U303" i="4"/>
  <c r="V296" i="4"/>
  <c r="B325" i="1" s="1"/>
  <c r="U295" i="4"/>
  <c r="V288" i="4"/>
  <c r="B317" i="1" s="1"/>
  <c r="U287" i="4"/>
  <c r="V280" i="4"/>
  <c r="B309" i="1" s="1"/>
  <c r="U279" i="4"/>
  <c r="V272" i="4"/>
  <c r="B301" i="1" s="1"/>
  <c r="U271" i="4"/>
  <c r="V264" i="4"/>
  <c r="B293" i="1" s="1"/>
  <c r="U263" i="4"/>
  <c r="V256" i="4"/>
  <c r="B285" i="1" s="1"/>
  <c r="U255" i="4"/>
  <c r="V248" i="4"/>
  <c r="B277" i="1" s="1"/>
  <c r="U247" i="4"/>
  <c r="V240" i="4"/>
  <c r="B269" i="1" s="1"/>
  <c r="U239" i="4"/>
  <c r="V819" i="4"/>
  <c r="B848" i="1" s="1"/>
  <c r="U701" i="4"/>
  <c r="V678" i="4"/>
  <c r="B707" i="1" s="1"/>
  <c r="U588" i="4"/>
  <c r="V520" i="4"/>
  <c r="B549" i="1" s="1"/>
  <c r="U487" i="4"/>
  <c r="V456" i="4"/>
  <c r="B485" i="1" s="1"/>
  <c r="U423" i="4"/>
  <c r="V401" i="4"/>
  <c r="B430" i="1" s="1"/>
  <c r="U400" i="4"/>
  <c r="V393" i="4"/>
  <c r="B422" i="1" s="1"/>
  <c r="U392" i="4"/>
  <c r="V385" i="4"/>
  <c r="B414" i="1" s="1"/>
  <c r="U384" i="4"/>
  <c r="V377" i="4"/>
  <c r="B406" i="1" s="1"/>
  <c r="U376" i="4"/>
  <c r="V369" i="4"/>
  <c r="B398" i="1" s="1"/>
  <c r="U368" i="4"/>
  <c r="V361" i="4"/>
  <c r="B390" i="1" s="1"/>
  <c r="U360" i="4"/>
  <c r="V353" i="4"/>
  <c r="B382" i="1" s="1"/>
  <c r="U352" i="4"/>
  <c r="V345" i="4"/>
  <c r="B374" i="1" s="1"/>
  <c r="U344" i="4"/>
  <c r="V337" i="4"/>
  <c r="B366" i="1" s="1"/>
  <c r="U336" i="4"/>
  <c r="V329" i="4"/>
  <c r="B358" i="1" s="1"/>
  <c r="U328" i="4"/>
  <c r="V321" i="4"/>
  <c r="B350" i="1" s="1"/>
  <c r="U320" i="4"/>
  <c r="V313" i="4"/>
  <c r="B342" i="1" s="1"/>
  <c r="U312" i="4"/>
  <c r="V305" i="4"/>
  <c r="B334" i="1" s="1"/>
  <c r="U304" i="4"/>
  <c r="V297" i="4"/>
  <c r="B326" i="1" s="1"/>
  <c r="U296" i="4"/>
  <c r="V289" i="4"/>
  <c r="B318" i="1" s="1"/>
  <c r="U288" i="4"/>
  <c r="V281" i="4"/>
  <c r="B310" i="1" s="1"/>
  <c r="U280" i="4"/>
  <c r="V273" i="4"/>
  <c r="B302" i="1" s="1"/>
  <c r="U272" i="4"/>
  <c r="V265" i="4"/>
  <c r="B294" i="1" s="1"/>
  <c r="U264" i="4"/>
  <c r="V257" i="4"/>
  <c r="B286" i="1" s="1"/>
  <c r="U256" i="4"/>
  <c r="V249" i="4"/>
  <c r="B278" i="1" s="1"/>
  <c r="U248" i="4"/>
  <c r="U684" i="4"/>
  <c r="V544" i="4"/>
  <c r="B573" i="1" s="1"/>
  <c r="U511" i="4"/>
  <c r="V480" i="4"/>
  <c r="B509" i="1" s="1"/>
  <c r="U447" i="4"/>
  <c r="V416" i="4"/>
  <c r="B445" i="1" s="1"/>
  <c r="V402" i="4"/>
  <c r="B431" i="1" s="1"/>
  <c r="U401" i="4"/>
  <c r="V394" i="4"/>
  <c r="B423" i="1" s="1"/>
  <c r="U393" i="4"/>
  <c r="V386" i="4"/>
  <c r="B415" i="1" s="1"/>
  <c r="U385" i="4"/>
  <c r="V378" i="4"/>
  <c r="B407" i="1" s="1"/>
  <c r="U377" i="4"/>
  <c r="V370" i="4"/>
  <c r="B399" i="1" s="1"/>
  <c r="U369" i="4"/>
  <c r="V362" i="4"/>
  <c r="B391" i="1" s="1"/>
  <c r="U361" i="4"/>
  <c r="V354" i="4"/>
  <c r="B383" i="1" s="1"/>
  <c r="U353" i="4"/>
  <c r="V346" i="4"/>
  <c r="B375" i="1" s="1"/>
  <c r="U345" i="4"/>
  <c r="V338" i="4"/>
  <c r="B367" i="1" s="1"/>
  <c r="U337" i="4"/>
  <c r="V330" i="4"/>
  <c r="B359" i="1" s="1"/>
  <c r="U329" i="4"/>
  <c r="V322" i="4"/>
  <c r="B351" i="1" s="1"/>
  <c r="U321" i="4"/>
  <c r="V314" i="4"/>
  <c r="B343" i="1" s="1"/>
  <c r="U313" i="4"/>
  <c r="V306" i="4"/>
  <c r="B335" i="1" s="1"/>
  <c r="U305" i="4"/>
  <c r="V298" i="4"/>
  <c r="B327" i="1" s="1"/>
  <c r="U297" i="4"/>
  <c r="V290" i="4"/>
  <c r="B319" i="1" s="1"/>
  <c r="U289" i="4"/>
  <c r="V282" i="4"/>
  <c r="B311" i="1" s="1"/>
  <c r="U281" i="4"/>
  <c r="V274" i="4"/>
  <c r="B303" i="1" s="1"/>
  <c r="U273" i="4"/>
  <c r="V266" i="4"/>
  <c r="B295" i="1" s="1"/>
  <c r="U265" i="4"/>
  <c r="V258" i="4"/>
  <c r="B287" i="1" s="1"/>
  <c r="U257" i="4"/>
  <c r="V250" i="4"/>
  <c r="B279" i="1" s="1"/>
  <c r="U249" i="4"/>
  <c r="V242" i="4"/>
  <c r="B271" i="1" s="1"/>
  <c r="U241" i="4"/>
  <c r="V234" i="4"/>
  <c r="B263" i="1" s="1"/>
  <c r="U637" i="4"/>
  <c r="V614" i="4"/>
  <c r="B643" i="1" s="1"/>
  <c r="U535" i="4"/>
  <c r="V504" i="4"/>
  <c r="B533" i="1" s="1"/>
  <c r="U471" i="4"/>
  <c r="V440" i="4"/>
  <c r="B469" i="1" s="1"/>
  <c r="V403" i="4"/>
  <c r="B432" i="1" s="1"/>
  <c r="U402" i="4"/>
  <c r="V395" i="4"/>
  <c r="B424" i="1" s="1"/>
  <c r="U394" i="4"/>
  <c r="V387" i="4"/>
  <c r="B416" i="1" s="1"/>
  <c r="U386" i="4"/>
  <c r="V379" i="4"/>
  <c r="B408" i="1" s="1"/>
  <c r="U378" i="4"/>
  <c r="V371" i="4"/>
  <c r="B400" i="1" s="1"/>
  <c r="U370" i="4"/>
  <c r="V363" i="4"/>
  <c r="B392" i="1" s="1"/>
  <c r="U362" i="4"/>
  <c r="V355" i="4"/>
  <c r="B384" i="1" s="1"/>
  <c r="U354" i="4"/>
  <c r="V347" i="4"/>
  <c r="B376" i="1" s="1"/>
  <c r="U346" i="4"/>
  <c r="V339" i="4"/>
  <c r="B368" i="1" s="1"/>
  <c r="U338" i="4"/>
  <c r="V331" i="4"/>
  <c r="B360" i="1" s="1"/>
  <c r="U330" i="4"/>
  <c r="V323" i="4"/>
  <c r="B352" i="1" s="1"/>
  <c r="U322" i="4"/>
  <c r="V315" i="4"/>
  <c r="B344" i="1" s="1"/>
  <c r="U314" i="4"/>
  <c r="V307" i="4"/>
  <c r="B336" i="1" s="1"/>
  <c r="U306" i="4"/>
  <c r="V299" i="4"/>
  <c r="B328" i="1" s="1"/>
  <c r="U298" i="4"/>
  <c r="V291" i="4"/>
  <c r="B320" i="1" s="1"/>
  <c r="U290" i="4"/>
  <c r="V283" i="4"/>
  <c r="B312" i="1" s="1"/>
  <c r="U282" i="4"/>
  <c r="V275" i="4"/>
  <c r="B304" i="1" s="1"/>
  <c r="U274" i="4"/>
  <c r="V267" i="4"/>
  <c r="B296" i="1" s="1"/>
  <c r="U266" i="4"/>
  <c r="V259" i="4"/>
  <c r="B288" i="1" s="1"/>
  <c r="U258" i="4"/>
  <c r="V251" i="4"/>
  <c r="B280" i="1" s="1"/>
  <c r="U250" i="4"/>
  <c r="V243" i="4"/>
  <c r="B272" i="1" s="1"/>
  <c r="U242" i="4"/>
  <c r="V235" i="4"/>
  <c r="B264" i="1" s="1"/>
  <c r="U234" i="4"/>
  <c r="U669" i="4"/>
  <c r="V646" i="4"/>
  <c r="B675" i="1" s="1"/>
  <c r="U556" i="4"/>
  <c r="U543" i="4"/>
  <c r="V512" i="4"/>
  <c r="B541" i="1" s="1"/>
  <c r="U479" i="4"/>
  <c r="V448" i="4"/>
  <c r="B477" i="1" s="1"/>
  <c r="U415" i="4"/>
  <c r="U407" i="4"/>
  <c r="V398" i="4"/>
  <c r="B427" i="1" s="1"/>
  <c r="U397" i="4"/>
  <c r="V390" i="4"/>
  <c r="B419" i="1" s="1"/>
  <c r="U389" i="4"/>
  <c r="V382" i="4"/>
  <c r="B411" i="1" s="1"/>
  <c r="U381" i="4"/>
  <c r="V374" i="4"/>
  <c r="B403" i="1" s="1"/>
  <c r="U373" i="4"/>
  <c r="V366" i="4"/>
  <c r="B395" i="1" s="1"/>
  <c r="U365" i="4"/>
  <c r="V358" i="4"/>
  <c r="B387" i="1" s="1"/>
  <c r="U357" i="4"/>
  <c r="V350" i="4"/>
  <c r="B379" i="1" s="1"/>
  <c r="U349" i="4"/>
  <c r="V342" i="4"/>
  <c r="B371" i="1" s="1"/>
  <c r="U341" i="4"/>
  <c r="V334" i="4"/>
  <c r="B363" i="1" s="1"/>
  <c r="U333" i="4"/>
  <c r="V326" i="4"/>
  <c r="B355" i="1" s="1"/>
  <c r="U325" i="4"/>
  <c r="V318" i="4"/>
  <c r="B347" i="1" s="1"/>
  <c r="U317" i="4"/>
  <c r="V310" i="4"/>
  <c r="B339" i="1" s="1"/>
  <c r="U309" i="4"/>
  <c r="V302" i="4"/>
  <c r="B331" i="1" s="1"/>
  <c r="U301" i="4"/>
  <c r="V294" i="4"/>
  <c r="B323" i="1" s="1"/>
  <c r="U293" i="4"/>
  <c r="V286" i="4"/>
  <c r="B315" i="1" s="1"/>
  <c r="U285" i="4"/>
  <c r="V278" i="4"/>
  <c r="B307" i="1" s="1"/>
  <c r="U277" i="4"/>
  <c r="V270" i="4"/>
  <c r="B299" i="1" s="1"/>
  <c r="U269" i="4"/>
  <c r="V262" i="4"/>
  <c r="B291" i="1" s="1"/>
  <c r="U261" i="4"/>
  <c r="V254" i="4"/>
  <c r="B283" i="1" s="1"/>
  <c r="U253" i="4"/>
  <c r="V246" i="4"/>
  <c r="B275" i="1" s="1"/>
  <c r="U245" i="4"/>
  <c r="V238" i="4"/>
  <c r="B267" i="1" s="1"/>
  <c r="U237" i="4"/>
  <c r="U573" i="4"/>
  <c r="V464" i="4"/>
  <c r="B493" i="1" s="1"/>
  <c r="U431" i="4"/>
  <c r="U395" i="4"/>
  <c r="V389" i="4"/>
  <c r="B418" i="1" s="1"/>
  <c r="U380" i="4"/>
  <c r="U363" i="4"/>
  <c r="V357" i="4"/>
  <c r="B386" i="1" s="1"/>
  <c r="U348" i="4"/>
  <c r="U331" i="4"/>
  <c r="V325" i="4"/>
  <c r="B354" i="1" s="1"/>
  <c r="U316" i="4"/>
  <c r="U299" i="4"/>
  <c r="V293" i="4"/>
  <c r="B322" i="1" s="1"/>
  <c r="U284" i="4"/>
  <c r="U267" i="4"/>
  <c r="V261" i="4"/>
  <c r="B290" i="1" s="1"/>
  <c r="U252" i="4"/>
  <c r="U243" i="4"/>
  <c r="V236" i="4"/>
  <c r="B265" i="1" s="1"/>
  <c r="V228" i="4"/>
  <c r="B257" i="1" s="1"/>
  <c r="U227" i="4"/>
  <c r="V220" i="4"/>
  <c r="B249" i="1" s="1"/>
  <c r="U219" i="4"/>
  <c r="V212" i="4"/>
  <c r="B241" i="1" s="1"/>
  <c r="U211" i="4"/>
  <c r="V204" i="4"/>
  <c r="B233" i="1" s="1"/>
  <c r="U203" i="4"/>
  <c r="V196" i="4"/>
  <c r="B225" i="1" s="1"/>
  <c r="U195" i="4"/>
  <c r="V188" i="4"/>
  <c r="B217" i="1" s="1"/>
  <c r="U187" i="4"/>
  <c r="V180" i="4"/>
  <c r="B209" i="1" s="1"/>
  <c r="U179" i="4"/>
  <c r="V172" i="4"/>
  <c r="B201" i="1" s="1"/>
  <c r="U171" i="4"/>
  <c r="V164" i="4"/>
  <c r="B193" i="1" s="1"/>
  <c r="U163" i="4"/>
  <c r="V156" i="4"/>
  <c r="B185" i="1" s="1"/>
  <c r="U155" i="4"/>
  <c r="V148" i="4"/>
  <c r="B177" i="1" s="1"/>
  <c r="U147" i="4"/>
  <c r="V140" i="4"/>
  <c r="B169" i="1" s="1"/>
  <c r="U139" i="4"/>
  <c r="V132" i="4"/>
  <c r="B161" i="1" s="1"/>
  <c r="U131" i="4"/>
  <c r="V124" i="4"/>
  <c r="B153" i="1" s="1"/>
  <c r="U123" i="4"/>
  <c r="V116" i="4"/>
  <c r="B145" i="1" s="1"/>
  <c r="U115" i="4"/>
  <c r="V108" i="4"/>
  <c r="B137" i="1" s="1"/>
  <c r="U107" i="4"/>
  <c r="V100" i="4"/>
  <c r="B129" i="1" s="1"/>
  <c r="U99" i="4"/>
  <c r="V92" i="4"/>
  <c r="B121" i="1" s="1"/>
  <c r="U91" i="4"/>
  <c r="V710" i="4"/>
  <c r="B739" i="1" s="1"/>
  <c r="V424" i="4"/>
  <c r="B453" i="1" s="1"/>
  <c r="V372" i="4"/>
  <c r="B401" i="1" s="1"/>
  <c r="V340" i="4"/>
  <c r="B369" i="1" s="1"/>
  <c r="V308" i="4"/>
  <c r="B337" i="1" s="1"/>
  <c r="V276" i="4"/>
  <c r="B305" i="1" s="1"/>
  <c r="V244" i="4"/>
  <c r="B273" i="1" s="1"/>
  <c r="V237" i="4"/>
  <c r="B266" i="1" s="1"/>
  <c r="U236" i="4"/>
  <c r="V229" i="4"/>
  <c r="B258" i="1" s="1"/>
  <c r="U228" i="4"/>
  <c r="V221" i="4"/>
  <c r="B250" i="1" s="1"/>
  <c r="U220" i="4"/>
  <c r="V213" i="4"/>
  <c r="B242" i="1" s="1"/>
  <c r="U212" i="4"/>
  <c r="V205" i="4"/>
  <c r="B234" i="1" s="1"/>
  <c r="U204" i="4"/>
  <c r="V197" i="4"/>
  <c r="B226" i="1" s="1"/>
  <c r="U196" i="4"/>
  <c r="V189" i="4"/>
  <c r="B218" i="1" s="1"/>
  <c r="U188" i="4"/>
  <c r="V181" i="4"/>
  <c r="B210" i="1" s="1"/>
  <c r="U180" i="4"/>
  <c r="V173" i="4"/>
  <c r="B202" i="1" s="1"/>
  <c r="U172" i="4"/>
  <c r="V165" i="4"/>
  <c r="B194" i="1" s="1"/>
  <c r="U164" i="4"/>
  <c r="V157" i="4"/>
  <c r="B186" i="1" s="1"/>
  <c r="U156" i="4"/>
  <c r="V149" i="4"/>
  <c r="B178" i="1" s="1"/>
  <c r="U148" i="4"/>
  <c r="V141" i="4"/>
  <c r="B170" i="1" s="1"/>
  <c r="U140" i="4"/>
  <c r="V133" i="4"/>
  <c r="B162" i="1" s="1"/>
  <c r="U132" i="4"/>
  <c r="V125" i="4"/>
  <c r="B154" i="1" s="1"/>
  <c r="U124" i="4"/>
  <c r="V117" i="4"/>
  <c r="B146" i="1" s="1"/>
  <c r="U116" i="4"/>
  <c r="V109" i="4"/>
  <c r="B138" i="1" s="1"/>
  <c r="U108" i="4"/>
  <c r="V101" i="4"/>
  <c r="B130" i="1" s="1"/>
  <c r="U100" i="4"/>
  <c r="V93" i="4"/>
  <c r="B122" i="1" s="1"/>
  <c r="U92" i="4"/>
  <c r="U387" i="4"/>
  <c r="V381" i="4"/>
  <c r="B410" i="1" s="1"/>
  <c r="U372" i="4"/>
  <c r="U355" i="4"/>
  <c r="V349" i="4"/>
  <c r="B378" i="1" s="1"/>
  <c r="U340" i="4"/>
  <c r="U323" i="4"/>
  <c r="V317" i="4"/>
  <c r="B346" i="1" s="1"/>
  <c r="U308" i="4"/>
  <c r="U291" i="4"/>
  <c r="V285" i="4"/>
  <c r="B314" i="1" s="1"/>
  <c r="U276" i="4"/>
  <c r="U259" i="4"/>
  <c r="V253" i="4"/>
  <c r="B282" i="1" s="1"/>
  <c r="U244" i="4"/>
  <c r="V230" i="4"/>
  <c r="B259" i="1" s="1"/>
  <c r="U229" i="4"/>
  <c r="V222" i="4"/>
  <c r="B251" i="1" s="1"/>
  <c r="U221" i="4"/>
  <c r="V214" i="4"/>
  <c r="B243" i="1" s="1"/>
  <c r="U213" i="4"/>
  <c r="V206" i="4"/>
  <c r="B235" i="1" s="1"/>
  <c r="U205" i="4"/>
  <c r="V198" i="4"/>
  <c r="B227" i="1" s="1"/>
  <c r="U197" i="4"/>
  <c r="V190" i="4"/>
  <c r="B219" i="1" s="1"/>
  <c r="U189" i="4"/>
  <c r="V182" i="4"/>
  <c r="B211" i="1" s="1"/>
  <c r="U181" i="4"/>
  <c r="V174" i="4"/>
  <c r="B203" i="1" s="1"/>
  <c r="U173" i="4"/>
  <c r="V166" i="4"/>
  <c r="B195" i="1" s="1"/>
  <c r="U165" i="4"/>
  <c r="V158" i="4"/>
  <c r="B187" i="1" s="1"/>
  <c r="U157" i="4"/>
  <c r="V150" i="4"/>
  <c r="B179" i="1" s="1"/>
  <c r="U149" i="4"/>
  <c r="V142" i="4"/>
  <c r="B171" i="1" s="1"/>
  <c r="U141" i="4"/>
  <c r="V134" i="4"/>
  <c r="B163" i="1" s="1"/>
  <c r="U133" i="4"/>
  <c r="V126" i="4"/>
  <c r="B155" i="1" s="1"/>
  <c r="U125" i="4"/>
  <c r="V118" i="4"/>
  <c r="B147" i="1" s="1"/>
  <c r="U117" i="4"/>
  <c r="V110" i="4"/>
  <c r="B139" i="1" s="1"/>
  <c r="U109" i="4"/>
  <c r="V102" i="4"/>
  <c r="B131" i="1" s="1"/>
  <c r="U101" i="4"/>
  <c r="V94" i="4"/>
  <c r="B123" i="1" s="1"/>
  <c r="U93" i="4"/>
  <c r="V396" i="4"/>
  <c r="B425" i="1" s="1"/>
  <c r="V364" i="4"/>
  <c r="B393" i="1" s="1"/>
  <c r="V332" i="4"/>
  <c r="B361" i="1" s="1"/>
  <c r="V300" i="4"/>
  <c r="B329" i="1" s="1"/>
  <c r="V268" i="4"/>
  <c r="B297" i="1" s="1"/>
  <c r="V231" i="4"/>
  <c r="B260" i="1" s="1"/>
  <c r="U230" i="4"/>
  <c r="V223" i="4"/>
  <c r="B252" i="1" s="1"/>
  <c r="U222" i="4"/>
  <c r="V215" i="4"/>
  <c r="B244" i="1" s="1"/>
  <c r="U214" i="4"/>
  <c r="V207" i="4"/>
  <c r="B236" i="1" s="1"/>
  <c r="U206" i="4"/>
  <c r="V199" i="4"/>
  <c r="B228" i="1" s="1"/>
  <c r="U198" i="4"/>
  <c r="V191" i="4"/>
  <c r="B220" i="1" s="1"/>
  <c r="U190" i="4"/>
  <c r="V183" i="4"/>
  <c r="B212" i="1" s="1"/>
  <c r="U182" i="4"/>
  <c r="V175" i="4"/>
  <c r="B204" i="1" s="1"/>
  <c r="U174" i="4"/>
  <c r="V167" i="4"/>
  <c r="B196" i="1" s="1"/>
  <c r="U166" i="4"/>
  <c r="V159" i="4"/>
  <c r="B188" i="1" s="1"/>
  <c r="U158" i="4"/>
  <c r="V151" i="4"/>
  <c r="B180" i="1" s="1"/>
  <c r="U150" i="4"/>
  <c r="V143" i="4"/>
  <c r="B172" i="1" s="1"/>
  <c r="U142" i="4"/>
  <c r="V135" i="4"/>
  <c r="B164" i="1" s="1"/>
  <c r="U134" i="4"/>
  <c r="V127" i="4"/>
  <c r="B156" i="1" s="1"/>
  <c r="U126" i="4"/>
  <c r="V119" i="4"/>
  <c r="B148" i="1" s="1"/>
  <c r="U118" i="4"/>
  <c r="V111" i="4"/>
  <c r="B140" i="1" s="1"/>
  <c r="U110" i="4"/>
  <c r="V103" i="4"/>
  <c r="B132" i="1" s="1"/>
  <c r="U102" i="4"/>
  <c r="V95" i="4"/>
  <c r="B124" i="1" s="1"/>
  <c r="U94" i="4"/>
  <c r="U716" i="4"/>
  <c r="U519" i="4"/>
  <c r="U396" i="4"/>
  <c r="U379" i="4"/>
  <c r="V373" i="4"/>
  <c r="B402" i="1" s="1"/>
  <c r="U364" i="4"/>
  <c r="U347" i="4"/>
  <c r="V341" i="4"/>
  <c r="B370" i="1" s="1"/>
  <c r="U332" i="4"/>
  <c r="U315" i="4"/>
  <c r="V309" i="4"/>
  <c r="B338" i="1" s="1"/>
  <c r="U300" i="4"/>
  <c r="U283" i="4"/>
  <c r="V277" i="4"/>
  <c r="B306" i="1" s="1"/>
  <c r="U268" i="4"/>
  <c r="U251" i="4"/>
  <c r="V245" i="4"/>
  <c r="B274" i="1" s="1"/>
  <c r="V232" i="4"/>
  <c r="B261" i="1" s="1"/>
  <c r="U231" i="4"/>
  <c r="V224" i="4"/>
  <c r="B253" i="1" s="1"/>
  <c r="U223" i="4"/>
  <c r="V216" i="4"/>
  <c r="B245" i="1" s="1"/>
  <c r="U215" i="4"/>
  <c r="V208" i="4"/>
  <c r="B237" i="1" s="1"/>
  <c r="U207" i="4"/>
  <c r="V200" i="4"/>
  <c r="B229" i="1" s="1"/>
  <c r="U199" i="4"/>
  <c r="V192" i="4"/>
  <c r="B221" i="1" s="1"/>
  <c r="U191" i="4"/>
  <c r="V184" i="4"/>
  <c r="B213" i="1" s="1"/>
  <c r="U183" i="4"/>
  <c r="V176" i="4"/>
  <c r="B205" i="1" s="1"/>
  <c r="U175" i="4"/>
  <c r="V168" i="4"/>
  <c r="B197" i="1" s="1"/>
  <c r="U167" i="4"/>
  <c r="V160" i="4"/>
  <c r="B189" i="1" s="1"/>
  <c r="U159" i="4"/>
  <c r="V152" i="4"/>
  <c r="B181" i="1" s="1"/>
  <c r="U151" i="4"/>
  <c r="V144" i="4"/>
  <c r="B173" i="1" s="1"/>
  <c r="U143" i="4"/>
  <c r="V136" i="4"/>
  <c r="B165" i="1" s="1"/>
  <c r="U135" i="4"/>
  <c r="V128" i="4"/>
  <c r="B157" i="1" s="1"/>
  <c r="U127" i="4"/>
  <c r="V120" i="4"/>
  <c r="B149" i="1" s="1"/>
  <c r="U119" i="4"/>
  <c r="V112" i="4"/>
  <c r="B141" i="1" s="1"/>
  <c r="U111" i="4"/>
  <c r="V104" i="4"/>
  <c r="B133" i="1" s="1"/>
  <c r="U103" i="4"/>
  <c r="V96" i="4"/>
  <c r="B125" i="1" s="1"/>
  <c r="U95" i="4"/>
  <c r="V388" i="4"/>
  <c r="B417" i="1" s="1"/>
  <c r="V356" i="4"/>
  <c r="B385" i="1" s="1"/>
  <c r="V324" i="4"/>
  <c r="B353" i="1" s="1"/>
  <c r="V292" i="4"/>
  <c r="B321" i="1" s="1"/>
  <c r="V260" i="4"/>
  <c r="B289" i="1" s="1"/>
  <c r="V241" i="4"/>
  <c r="B270" i="1" s="1"/>
  <c r="U240" i="4"/>
  <c r="V233" i="4"/>
  <c r="B262" i="1" s="1"/>
  <c r="U232" i="4"/>
  <c r="V225" i="4"/>
  <c r="B254" i="1" s="1"/>
  <c r="U224" i="4"/>
  <c r="V217" i="4"/>
  <c r="B246" i="1" s="1"/>
  <c r="U216" i="4"/>
  <c r="V209" i="4"/>
  <c r="B238" i="1" s="1"/>
  <c r="U208" i="4"/>
  <c r="V201" i="4"/>
  <c r="B230" i="1" s="1"/>
  <c r="U200" i="4"/>
  <c r="V193" i="4"/>
  <c r="B222" i="1" s="1"/>
  <c r="U192" i="4"/>
  <c r="V185" i="4"/>
  <c r="B214" i="1" s="1"/>
  <c r="U184" i="4"/>
  <c r="V177" i="4"/>
  <c r="B206" i="1" s="1"/>
  <c r="U176" i="4"/>
  <c r="V169" i="4"/>
  <c r="B198" i="1" s="1"/>
  <c r="U168" i="4"/>
  <c r="V161" i="4"/>
  <c r="B190" i="1" s="1"/>
  <c r="V333" i="4"/>
  <c r="B362" i="1" s="1"/>
  <c r="U324" i="4"/>
  <c r="V316" i="4"/>
  <c r="B345" i="1" s="1"/>
  <c r="U307" i="4"/>
  <c r="V202" i="4"/>
  <c r="B231" i="1" s="1"/>
  <c r="V170" i="4"/>
  <c r="B199" i="1" s="1"/>
  <c r="V155" i="4"/>
  <c r="B184" i="1" s="1"/>
  <c r="U128" i="4"/>
  <c r="V121" i="4"/>
  <c r="B150" i="1" s="1"/>
  <c r="U113" i="4"/>
  <c r="V106" i="4"/>
  <c r="B135" i="1" s="1"/>
  <c r="U98" i="4"/>
  <c r="V91" i="4"/>
  <c r="B120" i="1" s="1"/>
  <c r="V90" i="4"/>
  <c r="B119" i="1" s="1"/>
  <c r="V87" i="4"/>
  <c r="B116" i="1" s="1"/>
  <c r="U86" i="4"/>
  <c r="V79" i="4"/>
  <c r="B108" i="1" s="1"/>
  <c r="U78" i="4"/>
  <c r="V71" i="4"/>
  <c r="B100" i="1" s="1"/>
  <c r="U70" i="4"/>
  <c r="V63" i="4"/>
  <c r="B92" i="1" s="1"/>
  <c r="U62" i="4"/>
  <c r="V55" i="4"/>
  <c r="B84" i="1" s="1"/>
  <c r="U54" i="4"/>
  <c r="V47" i="4"/>
  <c r="B76" i="1" s="1"/>
  <c r="U46" i="4"/>
  <c r="V39" i="4"/>
  <c r="B68" i="1" s="1"/>
  <c r="U38" i="4"/>
  <c r="V31" i="4"/>
  <c r="B60" i="1" s="1"/>
  <c r="V29" i="4"/>
  <c r="B58" i="1" s="1"/>
  <c r="V27" i="4"/>
  <c r="B56" i="1" s="1"/>
  <c r="U26" i="4"/>
  <c r="V23" i="4"/>
  <c r="B52" i="1" s="1"/>
  <c r="V488" i="4"/>
  <c r="B517" i="1" s="1"/>
  <c r="U217" i="4"/>
  <c r="V211" i="4"/>
  <c r="B240" i="1" s="1"/>
  <c r="U202" i="4"/>
  <c r="U185" i="4"/>
  <c r="V179" i="4"/>
  <c r="B208" i="1" s="1"/>
  <c r="U170" i="4"/>
  <c r="U136" i="4"/>
  <c r="V129" i="4"/>
  <c r="B158" i="1" s="1"/>
  <c r="U121" i="4"/>
  <c r="V114" i="4"/>
  <c r="B143" i="1" s="1"/>
  <c r="U106" i="4"/>
  <c r="V99" i="4"/>
  <c r="B128" i="1" s="1"/>
  <c r="U90" i="4"/>
  <c r="V88" i="4"/>
  <c r="B117" i="1" s="1"/>
  <c r="U87" i="4"/>
  <c r="V80" i="4"/>
  <c r="B109" i="1" s="1"/>
  <c r="U79" i="4"/>
  <c r="V72" i="4"/>
  <c r="B101" i="1" s="1"/>
  <c r="U71" i="4"/>
  <c r="V64" i="4"/>
  <c r="B93" i="1" s="1"/>
  <c r="U63" i="4"/>
  <c r="V56" i="4"/>
  <c r="B85" i="1" s="1"/>
  <c r="U55" i="4"/>
  <c r="V48" i="4"/>
  <c r="B77" i="1" s="1"/>
  <c r="U47" i="4"/>
  <c r="V40" i="4"/>
  <c r="B69" i="1" s="1"/>
  <c r="U39" i="4"/>
  <c r="V32" i="4"/>
  <c r="B61" i="1" s="1"/>
  <c r="U31" i="4"/>
  <c r="V30" i="4"/>
  <c r="B59" i="1" s="1"/>
  <c r="U29" i="4"/>
  <c r="V28" i="4"/>
  <c r="B57" i="1" s="1"/>
  <c r="U27" i="4"/>
  <c r="U23" i="4"/>
  <c r="U19" i="4"/>
  <c r="U495" i="4"/>
  <c r="U403" i="4"/>
  <c r="V301" i="4"/>
  <c r="B330" i="1" s="1"/>
  <c r="U292" i="4"/>
  <c r="V284" i="4"/>
  <c r="B313" i="1" s="1"/>
  <c r="U275" i="4"/>
  <c r="V226" i="4"/>
  <c r="B255" i="1" s="1"/>
  <c r="V194" i="4"/>
  <c r="B223" i="1" s="1"/>
  <c r="V162" i="4"/>
  <c r="B191" i="1" s="1"/>
  <c r="U144" i="4"/>
  <c r="V137" i="4"/>
  <c r="B166" i="1" s="1"/>
  <c r="U129" i="4"/>
  <c r="V122" i="4"/>
  <c r="B151" i="1" s="1"/>
  <c r="U114" i="4"/>
  <c r="V107" i="4"/>
  <c r="B136" i="1" s="1"/>
  <c r="V89" i="4"/>
  <c r="B118" i="1" s="1"/>
  <c r="U88" i="4"/>
  <c r="V81" i="4"/>
  <c r="B110" i="1" s="1"/>
  <c r="U80" i="4"/>
  <c r="V73" i="4"/>
  <c r="B102" i="1" s="1"/>
  <c r="U72" i="4"/>
  <c r="V65" i="4"/>
  <c r="B94" i="1" s="1"/>
  <c r="U64" i="4"/>
  <c r="V57" i="4"/>
  <c r="B86" i="1" s="1"/>
  <c r="U56" i="4"/>
  <c r="V49" i="4"/>
  <c r="B78" i="1" s="1"/>
  <c r="U48" i="4"/>
  <c r="V41" i="4"/>
  <c r="B70" i="1" s="1"/>
  <c r="U40" i="4"/>
  <c r="V33" i="4"/>
  <c r="B62" i="1" s="1"/>
  <c r="U32" i="4"/>
  <c r="V528" i="4"/>
  <c r="B557" i="1" s="1"/>
  <c r="U226" i="4"/>
  <c r="U209" i="4"/>
  <c r="V203" i="4"/>
  <c r="B232" i="1" s="1"/>
  <c r="U194" i="4"/>
  <c r="U177" i="4"/>
  <c r="V171" i="4"/>
  <c r="B200" i="1" s="1"/>
  <c r="U162" i="4"/>
  <c r="U152" i="4"/>
  <c r="V145" i="4"/>
  <c r="B174" i="1" s="1"/>
  <c r="U137" i="4"/>
  <c r="V130" i="4"/>
  <c r="B159" i="1" s="1"/>
  <c r="U122" i="4"/>
  <c r="V115" i="4"/>
  <c r="B144" i="1" s="1"/>
  <c r="U89" i="4"/>
  <c r="V82" i="4"/>
  <c r="B111" i="1" s="1"/>
  <c r="U81" i="4"/>
  <c r="V74" i="4"/>
  <c r="B103" i="1" s="1"/>
  <c r="U73" i="4"/>
  <c r="V66" i="4"/>
  <c r="B95" i="1" s="1"/>
  <c r="U65" i="4"/>
  <c r="V58" i="4"/>
  <c r="B87" i="1" s="1"/>
  <c r="U57" i="4"/>
  <c r="V50" i="4"/>
  <c r="B79" i="1" s="1"/>
  <c r="U49" i="4"/>
  <c r="V42" i="4"/>
  <c r="B71" i="1" s="1"/>
  <c r="U41" i="4"/>
  <c r="V34" i="4"/>
  <c r="B63" i="1" s="1"/>
  <c r="U33" i="4"/>
  <c r="U25" i="4"/>
  <c r="V22" i="4"/>
  <c r="B51" i="1" s="1"/>
  <c r="V397" i="4"/>
  <c r="B426" i="1" s="1"/>
  <c r="U388" i="4"/>
  <c r="V380" i="4"/>
  <c r="B409" i="1" s="1"/>
  <c r="U371" i="4"/>
  <c r="V269" i="4"/>
  <c r="B298" i="1" s="1"/>
  <c r="U260" i="4"/>
  <c r="V252" i="4"/>
  <c r="B281" i="1" s="1"/>
  <c r="V218" i="4"/>
  <c r="B247" i="1" s="1"/>
  <c r="V186" i="4"/>
  <c r="B215" i="1" s="1"/>
  <c r="U160" i="4"/>
  <c r="V153" i="4"/>
  <c r="B182" i="1" s="1"/>
  <c r="U145" i="4"/>
  <c r="V138" i="4"/>
  <c r="B167" i="1" s="1"/>
  <c r="U130" i="4"/>
  <c r="V123" i="4"/>
  <c r="B152" i="1" s="1"/>
  <c r="U96" i="4"/>
  <c r="V83" i="4"/>
  <c r="B112" i="1" s="1"/>
  <c r="U82" i="4"/>
  <c r="V75" i="4"/>
  <c r="B104" i="1" s="1"/>
  <c r="U74" i="4"/>
  <c r="V67" i="4"/>
  <c r="B96" i="1" s="1"/>
  <c r="U66" i="4"/>
  <c r="V59" i="4"/>
  <c r="B88" i="1" s="1"/>
  <c r="U58" i="4"/>
  <c r="V51" i="4"/>
  <c r="B80" i="1" s="1"/>
  <c r="U50" i="4"/>
  <c r="V43" i="4"/>
  <c r="B72" i="1" s="1"/>
  <c r="U42" i="4"/>
  <c r="V35" i="4"/>
  <c r="B64" i="1" s="1"/>
  <c r="U34" i="4"/>
  <c r="U22" i="4"/>
  <c r="U18" i="4"/>
  <c r="U620" i="4"/>
  <c r="U233" i="4"/>
  <c r="V227" i="4"/>
  <c r="B256" i="1" s="1"/>
  <c r="U218" i="4"/>
  <c r="U201" i="4"/>
  <c r="V195" i="4"/>
  <c r="B224" i="1" s="1"/>
  <c r="U186" i="4"/>
  <c r="U169" i="4"/>
  <c r="V163" i="4"/>
  <c r="B192" i="1" s="1"/>
  <c r="U153" i="4"/>
  <c r="V146" i="4"/>
  <c r="B175" i="1" s="1"/>
  <c r="U138" i="4"/>
  <c r="V131" i="4"/>
  <c r="B160" i="1" s="1"/>
  <c r="U104" i="4"/>
  <c r="V97" i="4"/>
  <c r="B126" i="1" s="1"/>
  <c r="V84" i="4"/>
  <c r="B113" i="1" s="1"/>
  <c r="U83" i="4"/>
  <c r="V76" i="4"/>
  <c r="B105" i="1" s="1"/>
  <c r="U75" i="4"/>
  <c r="V68" i="4"/>
  <c r="B97" i="1" s="1"/>
  <c r="U67" i="4"/>
  <c r="V60" i="4"/>
  <c r="B89" i="1" s="1"/>
  <c r="U59" i="4"/>
  <c r="V52" i="4"/>
  <c r="B81" i="1" s="1"/>
  <c r="U51" i="4"/>
  <c r="V44" i="4"/>
  <c r="B73" i="1" s="1"/>
  <c r="U43" i="4"/>
  <c r="V36" i="4"/>
  <c r="B65" i="1" s="1"/>
  <c r="U35" i="4"/>
  <c r="V24" i="4"/>
  <c r="B53" i="1" s="1"/>
  <c r="V20" i="4"/>
  <c r="B49" i="1" s="1"/>
  <c r="V365" i="4"/>
  <c r="B394" i="1" s="1"/>
  <c r="U356" i="4"/>
  <c r="V348" i="4"/>
  <c r="B377" i="1" s="1"/>
  <c r="U339" i="4"/>
  <c r="U235" i="4"/>
  <c r="V210" i="4"/>
  <c r="B239" i="1" s="1"/>
  <c r="V178" i="4"/>
  <c r="B207" i="1" s="1"/>
  <c r="V154" i="4"/>
  <c r="B183" i="1" s="1"/>
  <c r="U146" i="4"/>
  <c r="V139" i="4"/>
  <c r="B168" i="1" s="1"/>
  <c r="U112" i="4"/>
  <c r="V105" i="4"/>
  <c r="B134" i="1" s="1"/>
  <c r="U97" i="4"/>
  <c r="V85" i="4"/>
  <c r="B114" i="1" s="1"/>
  <c r="U84" i="4"/>
  <c r="V77" i="4"/>
  <c r="B106" i="1" s="1"/>
  <c r="U76" i="4"/>
  <c r="V69" i="4"/>
  <c r="B98" i="1" s="1"/>
  <c r="U68" i="4"/>
  <c r="V61" i="4"/>
  <c r="B90" i="1" s="1"/>
  <c r="U60" i="4"/>
  <c r="U455" i="4"/>
  <c r="U225" i="4"/>
  <c r="V219" i="4"/>
  <c r="B248" i="1" s="1"/>
  <c r="U210" i="4"/>
  <c r="U193" i="4"/>
  <c r="V187" i="4"/>
  <c r="B216" i="1" s="1"/>
  <c r="U178" i="4"/>
  <c r="U161" i="4"/>
  <c r="U154" i="4"/>
  <c r="V147" i="4"/>
  <c r="B176" i="1" s="1"/>
  <c r="U120" i="4"/>
  <c r="V113" i="4"/>
  <c r="B142" i="1" s="1"/>
  <c r="U105" i="4"/>
  <c r="V98" i="4"/>
  <c r="B127" i="1" s="1"/>
  <c r="V86" i="4"/>
  <c r="B115" i="1" s="1"/>
  <c r="U85" i="4"/>
  <c r="V78" i="4"/>
  <c r="B107" i="1" s="1"/>
  <c r="U77" i="4"/>
  <c r="V70" i="4"/>
  <c r="B99" i="1" s="1"/>
  <c r="U69" i="4"/>
  <c r="U44" i="4"/>
  <c r="V38" i="4"/>
  <c r="B67" i="1" s="1"/>
  <c r="V26" i="4"/>
  <c r="B55" i="1" s="1"/>
  <c r="U20" i="4"/>
  <c r="V14" i="4"/>
  <c r="B43" i="1" s="1"/>
  <c r="U13" i="4"/>
  <c r="V53" i="4"/>
  <c r="B82" i="1" s="1"/>
  <c r="V25" i="4"/>
  <c r="B54" i="1" s="1"/>
  <c r="U24" i="4"/>
  <c r="V21" i="4"/>
  <c r="B50" i="1" s="1"/>
  <c r="V15" i="4"/>
  <c r="B44" i="1" s="1"/>
  <c r="U14" i="4"/>
  <c r="U10" i="4"/>
  <c r="V5" i="4"/>
  <c r="B34" i="1" s="1"/>
  <c r="U53" i="4"/>
  <c r="U36" i="4"/>
  <c r="U21" i="4"/>
  <c r="V19" i="4"/>
  <c r="B48" i="1" s="1"/>
  <c r="U15" i="4"/>
  <c r="V8" i="4"/>
  <c r="B37" i="1" s="1"/>
  <c r="U5" i="4"/>
  <c r="U61" i="4"/>
  <c r="V45" i="4"/>
  <c r="B74" i="1" s="1"/>
  <c r="U8" i="4"/>
  <c r="V54" i="4"/>
  <c r="B83" i="1" s="1"/>
  <c r="U45" i="4"/>
  <c r="U28" i="4"/>
  <c r="V2" i="4"/>
  <c r="B31" i="1" s="1"/>
  <c r="V37" i="4"/>
  <c r="B66" i="1" s="1"/>
  <c r="V17" i="4"/>
  <c r="B46" i="1" s="1"/>
  <c r="V11" i="4"/>
  <c r="B40" i="1" s="1"/>
  <c r="V3" i="4"/>
  <c r="B32" i="1" s="1"/>
  <c r="U2" i="4"/>
  <c r="U52" i="4"/>
  <c r="V46" i="4"/>
  <c r="B75" i="1" s="1"/>
  <c r="U37" i="4"/>
  <c r="U30" i="4"/>
  <c r="U17" i="4"/>
  <c r="V16" i="4"/>
  <c r="B45" i="1" s="1"/>
  <c r="V12" i="4"/>
  <c r="B41" i="1" s="1"/>
  <c r="U11" i="4"/>
  <c r="V6" i="4"/>
  <c r="B35" i="1" s="1"/>
  <c r="V4" i="4"/>
  <c r="B33" i="1" s="1"/>
  <c r="U3" i="4"/>
  <c r="V62" i="4"/>
  <c r="B91" i="1" s="1"/>
  <c r="V18" i="4"/>
  <c r="B47" i="1" s="1"/>
  <c r="U16" i="4"/>
  <c r="V13" i="4"/>
  <c r="B42" i="1" s="1"/>
  <c r="U12" i="4"/>
  <c r="U9" i="4"/>
  <c r="V10" i="4"/>
  <c r="B39" i="1" s="1"/>
  <c r="U6" i="4"/>
  <c r="V7" i="4"/>
  <c r="B36" i="1" s="1"/>
  <c r="U7" i="4"/>
  <c r="U4" i="4"/>
  <c r="V9" i="4"/>
  <c r="B38" i="1" s="1"/>
  <c r="E25" i="4"/>
  <c r="K72" i="4"/>
  <c r="K204" i="4"/>
  <c r="K101" i="4"/>
  <c r="K108" i="4"/>
  <c r="K303" i="4"/>
  <c r="K69" i="4"/>
  <c r="K107" i="4"/>
  <c r="K335" i="4"/>
  <c r="K91" i="4"/>
  <c r="K164" i="4"/>
  <c r="K117" i="4"/>
  <c r="K195" i="4"/>
  <c r="K106" i="4"/>
  <c r="K170" i="4"/>
  <c r="K238" i="4"/>
  <c r="K358" i="4"/>
  <c r="K129" i="4"/>
  <c r="K193" i="4"/>
  <c r="K104" i="4"/>
  <c r="K168" i="4"/>
  <c r="K232" i="4"/>
  <c r="K351" i="4"/>
  <c r="K127" i="4"/>
  <c r="K191" i="4"/>
  <c r="K94" i="4"/>
  <c r="K158" i="4"/>
  <c r="K222" i="4"/>
  <c r="K342" i="4"/>
  <c r="K264" i="4"/>
  <c r="K328" i="4"/>
  <c r="K392" i="4"/>
  <c r="K261" i="4"/>
  <c r="K325" i="4"/>
  <c r="K389" i="4"/>
  <c r="K260" i="4"/>
  <c r="K324" i="4"/>
  <c r="K388" i="4"/>
  <c r="K267" i="4"/>
  <c r="K331" i="4"/>
  <c r="K395" i="4"/>
  <c r="K250" i="4"/>
  <c r="K314" i="4"/>
  <c r="K378" i="4"/>
  <c r="K249" i="4"/>
  <c r="K313" i="4"/>
  <c r="K377" i="4"/>
  <c r="K411" i="4"/>
  <c r="K475" i="4"/>
  <c r="K539" i="4"/>
  <c r="K449" i="4"/>
  <c r="K513" i="4"/>
  <c r="K416" i="4"/>
  <c r="K480" i="4"/>
  <c r="K544" i="4"/>
  <c r="K639" i="4"/>
  <c r="K415" i="4"/>
  <c r="K479" i="4"/>
  <c r="K543" i="4"/>
  <c r="K454" i="4"/>
  <c r="K518" i="4"/>
  <c r="K615" i="4"/>
  <c r="K970" i="4"/>
  <c r="K469" i="4"/>
  <c r="K533" i="4"/>
  <c r="K444" i="4"/>
  <c r="K508" i="4"/>
  <c r="K591" i="4"/>
  <c r="K719" i="4"/>
  <c r="K617" i="4"/>
  <c r="K681" i="4"/>
  <c r="K861" i="4"/>
  <c r="K614" i="4"/>
  <c r="K678" i="4"/>
  <c r="K557" i="4"/>
  <c r="K621" i="4"/>
  <c r="K685" i="4"/>
  <c r="K893" i="4"/>
  <c r="K604" i="4"/>
  <c r="K668" i="4"/>
  <c r="K727" i="4"/>
  <c r="K587" i="4"/>
  <c r="K651" i="4"/>
  <c r="K715" i="4"/>
  <c r="K578" i="4"/>
  <c r="K642" i="4"/>
  <c r="K706" i="4"/>
  <c r="K742" i="4"/>
  <c r="K806" i="4"/>
  <c r="K870" i="4"/>
  <c r="K732" i="4"/>
  <c r="K796" i="4"/>
  <c r="K860" i="4"/>
  <c r="K1082" i="4"/>
  <c r="K787" i="4"/>
  <c r="K851" i="4"/>
  <c r="K986" i="4"/>
  <c r="K770" i="4"/>
  <c r="K834" i="4"/>
  <c r="K899" i="4"/>
  <c r="K761" i="4"/>
  <c r="K825" i="4"/>
  <c r="K889" i="4"/>
  <c r="K752" i="4"/>
  <c r="K816" i="4"/>
  <c r="K880" i="4"/>
  <c r="K735" i="4"/>
  <c r="K799" i="4"/>
  <c r="K863" i="4"/>
  <c r="K907" i="4"/>
  <c r="K971" i="4"/>
  <c r="K1035" i="4"/>
  <c r="K921" i="4"/>
  <c r="K985" i="4"/>
  <c r="K1049" i="4"/>
  <c r="K936" i="4"/>
  <c r="K1000" i="4"/>
  <c r="K1064" i="4"/>
  <c r="K1167" i="4"/>
  <c r="K959" i="4"/>
  <c r="K1023" i="4"/>
  <c r="K902" i="4"/>
  <c r="K966" i="4"/>
  <c r="K1030" i="4"/>
  <c r="K1113" i="4"/>
  <c r="K933" i="4"/>
  <c r="K997" i="4"/>
  <c r="K1061" i="4"/>
  <c r="K940" i="4"/>
  <c r="K1004" i="4"/>
  <c r="K1068" i="4"/>
  <c r="K1091" i="4"/>
  <c r="K1155" i="4"/>
  <c r="K1128" i="4"/>
  <c r="K1095" i="4"/>
  <c r="K1159" i="4"/>
  <c r="K1134" i="4"/>
  <c r="K1109" i="4"/>
  <c r="K1084" i="4"/>
  <c r="K1148" i="4"/>
  <c r="K1200" i="4"/>
  <c r="K1272" i="4"/>
  <c r="K1190" i="4"/>
  <c r="K1280" i="4"/>
  <c r="K1205" i="4"/>
  <c r="K1196" i="4"/>
  <c r="K1288" i="4"/>
  <c r="K1195" i="4"/>
  <c r="K1194" i="4"/>
  <c r="K1279" i="4"/>
  <c r="K1193" i="4"/>
  <c r="K1257" i="4"/>
  <c r="K1321" i="4"/>
  <c r="K1286" i="4"/>
  <c r="K1245" i="4"/>
  <c r="K1309" i="4"/>
  <c r="K1284" i="4"/>
  <c r="K1251" i="4"/>
  <c r="K1315" i="4"/>
  <c r="K1266" i="4"/>
  <c r="K1325" i="4"/>
  <c r="K1389" i="4"/>
  <c r="K1371" i="4"/>
  <c r="K1346" i="4"/>
  <c r="K1410" i="4"/>
  <c r="K1385" i="4"/>
  <c r="K1344" i="4"/>
  <c r="K1408" i="4"/>
  <c r="K1383" i="4"/>
  <c r="K1350" i="4"/>
  <c r="K1414" i="4"/>
  <c r="K1476" i="4"/>
  <c r="K1451" i="4"/>
  <c r="K1552" i="4"/>
  <c r="K1474" i="4"/>
  <c r="K1433" i="4"/>
  <c r="K1497" i="4"/>
  <c r="K1464" i="4"/>
  <c r="K1431" i="4"/>
  <c r="K1495" i="4"/>
  <c r="K1462" i="4"/>
  <c r="K1429" i="4"/>
  <c r="K1493" i="4"/>
  <c r="K1553" i="4"/>
  <c r="K1576" i="4"/>
  <c r="K1527" i="4"/>
  <c r="K1591" i="4"/>
  <c r="K1542" i="4"/>
  <c r="K1509" i="4"/>
  <c r="K1573" i="4"/>
  <c r="K1548" i="4"/>
  <c r="K1515" i="4"/>
  <c r="K1579" i="4"/>
  <c r="K1554" i="4"/>
  <c r="K1693" i="4"/>
  <c r="K1661" i="4"/>
  <c r="K1627" i="4"/>
  <c r="K1691" i="4"/>
  <c r="K1658" i="4"/>
  <c r="K1625" i="4"/>
  <c r="K1689" i="4"/>
  <c r="K1648" i="4"/>
  <c r="K1623" i="4"/>
  <c r="K1687" i="4"/>
  <c r="K1654" i="4"/>
  <c r="K1725" i="4"/>
  <c r="K1716" i="4"/>
  <c r="K1731" i="4"/>
  <c r="K1697" i="4"/>
  <c r="K1712" i="4"/>
  <c r="K1735" i="4"/>
  <c r="K1752" i="4"/>
  <c r="K1767" i="4"/>
  <c r="K1774" i="4"/>
  <c r="K1748" i="4"/>
  <c r="K1755" i="4"/>
  <c r="K1770" i="4"/>
  <c r="K1789" i="4"/>
  <c r="K1811" i="4"/>
  <c r="K1826" i="4"/>
  <c r="K1800" i="4"/>
  <c r="K1823" i="4"/>
  <c r="K1842" i="4"/>
  <c r="K1857" i="4"/>
  <c r="K1864" i="4"/>
  <c r="K1838" i="4"/>
  <c r="K1853" i="4"/>
  <c r="K1868" i="4"/>
  <c r="K1884" i="4"/>
  <c r="K1891" i="4"/>
  <c r="K1914" i="4"/>
  <c r="K1971" i="4"/>
  <c r="K1895" i="4"/>
  <c r="K1918" i="4"/>
  <c r="K1926" i="4"/>
  <c r="K1932" i="4"/>
  <c r="K1939" i="4"/>
  <c r="K1951" i="4"/>
  <c r="K1928" i="4"/>
  <c r="K1949" i="4"/>
  <c r="K1996" i="4"/>
  <c r="K1952" i="4"/>
  <c r="K1950" i="4"/>
  <c r="K80" i="4"/>
  <c r="K221" i="4"/>
  <c r="K116" i="4"/>
  <c r="K123" i="4"/>
  <c r="K663" i="4"/>
  <c r="K77" i="4"/>
  <c r="K141" i="4"/>
  <c r="K99" i="4"/>
  <c r="K181" i="4"/>
  <c r="K132" i="4"/>
  <c r="K203" i="4"/>
  <c r="K114" i="4"/>
  <c r="K178" i="4"/>
  <c r="K247" i="4"/>
  <c r="K375" i="4"/>
  <c r="K137" i="4"/>
  <c r="K201" i="4"/>
  <c r="K112" i="4"/>
  <c r="K176" i="4"/>
  <c r="K243" i="4"/>
  <c r="K366" i="4"/>
  <c r="K135" i="4"/>
  <c r="K199" i="4"/>
  <c r="K102" i="4"/>
  <c r="K166" i="4"/>
  <c r="K230" i="4"/>
  <c r="K359" i="4"/>
  <c r="K272" i="4"/>
  <c r="K336" i="4"/>
  <c r="K400" i="4"/>
  <c r="K269" i="4"/>
  <c r="K333" i="4"/>
  <c r="K397" i="4"/>
  <c r="K268" i="4"/>
  <c r="K332" i="4"/>
  <c r="K396" i="4"/>
  <c r="K275" i="4"/>
  <c r="K339" i="4"/>
  <c r="K403" i="4"/>
  <c r="K258" i="4"/>
  <c r="K322" i="4"/>
  <c r="K386" i="4"/>
  <c r="K257" i="4"/>
  <c r="K321" i="4"/>
  <c r="K385" i="4"/>
  <c r="K419" i="4"/>
  <c r="K483" i="4"/>
  <c r="K547" i="4"/>
  <c r="K457" i="4"/>
  <c r="K521" i="4"/>
  <c r="K424" i="4"/>
  <c r="K488" i="4"/>
  <c r="K551" i="4"/>
  <c r="K656" i="4"/>
  <c r="K423" i="4"/>
  <c r="K487" i="4"/>
  <c r="K877" i="4"/>
  <c r="K462" i="4"/>
  <c r="K526" i="4"/>
  <c r="K632" i="4"/>
  <c r="K413" i="4"/>
  <c r="K477" i="4"/>
  <c r="K541" i="4"/>
  <c r="K452" i="4"/>
  <c r="K516" i="4"/>
  <c r="K608" i="4"/>
  <c r="K561" i="4"/>
  <c r="K625" i="4"/>
  <c r="K689" i="4"/>
  <c r="K558" i="4"/>
  <c r="K622" i="4"/>
  <c r="K686" i="4"/>
  <c r="K565" i="4"/>
  <c r="K629" i="4"/>
  <c r="K693" i="4"/>
  <c r="K906" i="4"/>
  <c r="K612" i="4"/>
  <c r="K676" i="4"/>
  <c r="K741" i="4"/>
  <c r="K595" i="4"/>
  <c r="K659" i="4"/>
  <c r="K723" i="4"/>
  <c r="K586" i="4"/>
  <c r="K650" i="4"/>
  <c r="K714" i="4"/>
  <c r="K750" i="4"/>
  <c r="K814" i="4"/>
  <c r="K878" i="4"/>
  <c r="K740" i="4"/>
  <c r="K804" i="4"/>
  <c r="K868" i="4"/>
  <c r="K731" i="4"/>
  <c r="K795" i="4"/>
  <c r="K859" i="4"/>
  <c r="K1050" i="4"/>
  <c r="K778" i="4"/>
  <c r="K842" i="4"/>
  <c r="K962" i="4"/>
  <c r="K769" i="4"/>
  <c r="K833" i="4"/>
  <c r="K897" i="4"/>
  <c r="K760" i="4"/>
  <c r="K824" i="4"/>
  <c r="K888" i="4"/>
  <c r="K743" i="4"/>
  <c r="K807" i="4"/>
  <c r="K871" i="4"/>
  <c r="K915" i="4"/>
  <c r="K979" i="4"/>
  <c r="K1043" i="4"/>
  <c r="K929" i="4"/>
  <c r="K993" i="4"/>
  <c r="K1057" i="4"/>
  <c r="K944" i="4"/>
  <c r="K1008" i="4"/>
  <c r="K1072" i="4"/>
  <c r="K903" i="4"/>
  <c r="K967" i="4"/>
  <c r="K1031" i="4"/>
  <c r="K910" i="4"/>
  <c r="K974" i="4"/>
  <c r="K1038" i="4"/>
  <c r="K1130" i="4"/>
  <c r="K941" i="4"/>
  <c r="K1005" i="4"/>
  <c r="K1069" i="4"/>
  <c r="K948" i="4"/>
  <c r="K1012" i="4"/>
  <c r="K1076" i="4"/>
  <c r="K1099" i="4"/>
  <c r="K1223" i="4"/>
  <c r="K1136" i="4"/>
  <c r="K1103" i="4"/>
  <c r="K1191" i="4"/>
  <c r="K1142" i="4"/>
  <c r="K1117" i="4"/>
  <c r="K1092" i="4"/>
  <c r="K1156" i="4"/>
  <c r="K1208" i="4"/>
  <c r="K1287" i="4"/>
  <c r="K1198" i="4"/>
  <c r="K1295" i="4"/>
  <c r="K1213" i="4"/>
  <c r="K1204" i="4"/>
  <c r="K1303" i="4"/>
  <c r="K1203" i="4"/>
  <c r="K1202" i="4"/>
  <c r="K1296" i="4"/>
  <c r="K1201" i="4"/>
  <c r="K1265" i="4"/>
  <c r="K1356" i="4"/>
  <c r="K1294" i="4"/>
  <c r="K1253" i="4"/>
  <c r="K1317" i="4"/>
  <c r="K1292" i="4"/>
  <c r="K1259" i="4"/>
  <c r="K1322" i="4"/>
  <c r="K1274" i="4"/>
  <c r="K1333" i="4"/>
  <c r="K1397" i="4"/>
  <c r="K1379" i="4"/>
  <c r="K1354" i="4"/>
  <c r="K1329" i="4"/>
  <c r="K1393" i="4"/>
  <c r="K1352" i="4"/>
  <c r="K1327" i="4"/>
  <c r="K1391" i="4"/>
  <c r="K1358" i="4"/>
  <c r="K1420" i="4"/>
  <c r="K1484" i="4"/>
  <c r="K1459" i="4"/>
  <c r="K1418" i="4"/>
  <c r="K1482" i="4"/>
  <c r="K1441" i="4"/>
  <c r="K1505" i="4"/>
  <c r="K1472" i="4"/>
  <c r="K1439" i="4"/>
  <c r="K1503" i="4"/>
  <c r="K1470" i="4"/>
  <c r="K1437" i="4"/>
  <c r="K1501" i="4"/>
  <c r="K1561" i="4"/>
  <c r="K1584" i="4"/>
  <c r="K1535" i="4"/>
  <c r="K1599" i="4"/>
  <c r="K1550" i="4"/>
  <c r="K1517" i="4"/>
  <c r="K1581" i="4"/>
  <c r="K1556" i="4"/>
  <c r="K1523" i="4"/>
  <c r="K1587" i="4"/>
  <c r="K1562" i="4"/>
  <c r="K1605" i="4"/>
  <c r="K1669" i="4"/>
  <c r="K1635" i="4"/>
  <c r="K1602" i="4"/>
  <c r="K1666" i="4"/>
  <c r="K1633" i="4"/>
  <c r="K1695" i="4"/>
  <c r="K1656" i="4"/>
  <c r="K1631" i="4"/>
  <c r="K1598" i="4"/>
  <c r="K1662" i="4"/>
  <c r="K1733" i="4"/>
  <c r="K1724" i="4"/>
  <c r="K1739" i="4"/>
  <c r="K1705" i="4"/>
  <c r="K1720" i="4"/>
  <c r="K1694" i="4"/>
  <c r="K1760" i="4"/>
  <c r="K1775" i="4"/>
  <c r="K1782" i="4"/>
  <c r="K1756" i="4"/>
  <c r="K1763" i="4"/>
  <c r="K1778" i="4"/>
  <c r="K1797" i="4"/>
  <c r="K1819" i="4"/>
  <c r="K1793" i="4"/>
  <c r="K1808" i="4"/>
  <c r="K1790" i="4"/>
  <c r="K1850" i="4"/>
  <c r="K1865" i="4"/>
  <c r="K1872" i="4"/>
  <c r="K1846" i="4"/>
  <c r="K1861" i="4"/>
  <c r="K1876" i="4"/>
  <c r="K1892" i="4"/>
  <c r="K1899" i="4"/>
  <c r="K1921" i="4"/>
  <c r="K1888" i="4"/>
  <c r="K1903" i="4"/>
  <c r="K1955" i="4"/>
  <c r="K1934" i="4"/>
  <c r="K1940" i="4"/>
  <c r="K1947" i="4"/>
  <c r="K1961" i="4"/>
  <c r="K1936" i="4"/>
  <c r="K1967" i="4"/>
  <c r="K1995" i="4"/>
  <c r="K1960" i="4"/>
  <c r="K1958" i="4"/>
  <c r="R5" i="4"/>
  <c r="E9" i="4"/>
  <c r="D9" i="4"/>
  <c r="E6" i="4"/>
  <c r="D6" i="4"/>
  <c r="K5" i="4"/>
  <c r="K6" i="4" s="1"/>
  <c r="C23" i="4"/>
  <c r="K88" i="4"/>
  <c r="K271" i="4"/>
  <c r="K131" i="4"/>
  <c r="K157" i="4"/>
  <c r="C25" i="4"/>
  <c r="K85" i="4"/>
  <c r="K156" i="4"/>
  <c r="K133" i="4"/>
  <c r="K66" i="4"/>
  <c r="K196" i="4"/>
  <c r="K147" i="4"/>
  <c r="K211" i="4"/>
  <c r="K122" i="4"/>
  <c r="K186" i="4"/>
  <c r="K262" i="4"/>
  <c r="K390" i="4"/>
  <c r="K145" i="4"/>
  <c r="K209" i="4"/>
  <c r="K120" i="4"/>
  <c r="K184" i="4"/>
  <c r="K255" i="4"/>
  <c r="K383" i="4"/>
  <c r="K143" i="4"/>
  <c r="K207" i="4"/>
  <c r="K110" i="4"/>
  <c r="K174" i="4"/>
  <c r="K246" i="4"/>
  <c r="K374" i="4"/>
  <c r="K280" i="4"/>
  <c r="K344" i="4"/>
  <c r="K466" i="4"/>
  <c r="K277" i="4"/>
  <c r="K341" i="4"/>
  <c r="K458" i="4"/>
  <c r="K276" i="4"/>
  <c r="K340" i="4"/>
  <c r="K405" i="4"/>
  <c r="K283" i="4"/>
  <c r="K347" i="4"/>
  <c r="K410" i="4"/>
  <c r="K266" i="4"/>
  <c r="K330" i="4"/>
  <c r="K394" i="4"/>
  <c r="K265" i="4"/>
  <c r="K329" i="4"/>
  <c r="K393" i="4"/>
  <c r="K427" i="4"/>
  <c r="K491" i="4"/>
  <c r="K749" i="4"/>
  <c r="K465" i="4"/>
  <c r="K529" i="4"/>
  <c r="K432" i="4"/>
  <c r="K496" i="4"/>
  <c r="K552" i="4"/>
  <c r="K671" i="4"/>
  <c r="K431" i="4"/>
  <c r="K495" i="4"/>
  <c r="K406" i="4"/>
  <c r="K470" i="4"/>
  <c r="K534" i="4"/>
  <c r="K647" i="4"/>
  <c r="K421" i="4"/>
  <c r="K485" i="4"/>
  <c r="K549" i="4"/>
  <c r="K460" i="4"/>
  <c r="K524" i="4"/>
  <c r="K623" i="4"/>
  <c r="K569" i="4"/>
  <c r="K633" i="4"/>
  <c r="K697" i="4"/>
  <c r="K566" i="4"/>
  <c r="K630" i="4"/>
  <c r="K694" i="4"/>
  <c r="K573" i="4"/>
  <c r="K637" i="4"/>
  <c r="K701" i="4"/>
  <c r="K556" i="4"/>
  <c r="K620" i="4"/>
  <c r="K684" i="4"/>
  <c r="K805" i="4"/>
  <c r="K603" i="4"/>
  <c r="K667" i="4"/>
  <c r="K781" i="4"/>
  <c r="K594" i="4"/>
  <c r="K658" i="4"/>
  <c r="K722" i="4"/>
  <c r="K758" i="4"/>
  <c r="K822" i="4"/>
  <c r="K886" i="4"/>
  <c r="K748" i="4"/>
  <c r="K812" i="4"/>
  <c r="K876" i="4"/>
  <c r="K739" i="4"/>
  <c r="K803" i="4"/>
  <c r="K867" i="4"/>
  <c r="K1129" i="4"/>
  <c r="K786" i="4"/>
  <c r="K850" i="4"/>
  <c r="K1026" i="4"/>
  <c r="K777" i="4"/>
  <c r="K841" i="4"/>
  <c r="K938" i="4"/>
  <c r="K768" i="4"/>
  <c r="K832" i="4"/>
  <c r="K896" i="4"/>
  <c r="K751" i="4"/>
  <c r="K815" i="4"/>
  <c r="K879" i="4"/>
  <c r="K923" i="4"/>
  <c r="K987" i="4"/>
  <c r="K1051" i="4"/>
  <c r="K937" i="4"/>
  <c r="K1001" i="4"/>
  <c r="K1065" i="4"/>
  <c r="K952" i="4"/>
  <c r="K1016" i="4"/>
  <c r="K1078" i="4"/>
  <c r="K911" i="4"/>
  <c r="K975" i="4"/>
  <c r="K1039" i="4"/>
  <c r="K918" i="4"/>
  <c r="K982" i="4"/>
  <c r="K1046" i="4"/>
  <c r="K1145" i="4"/>
  <c r="K949" i="4"/>
  <c r="K1013" i="4"/>
  <c r="K1077" i="4"/>
  <c r="K956" i="4"/>
  <c r="K1020" i="4"/>
  <c r="K1089" i="4"/>
  <c r="K1107" i="4"/>
  <c r="K1080" i="4"/>
  <c r="K1144" i="4"/>
  <c r="K1111" i="4"/>
  <c r="K1086" i="4"/>
  <c r="K1150" i="4"/>
  <c r="K1125" i="4"/>
  <c r="K1100" i="4"/>
  <c r="K1164" i="4"/>
  <c r="K1216" i="4"/>
  <c r="K1304" i="4"/>
  <c r="K1206" i="4"/>
  <c r="K1312" i="4"/>
  <c r="K1221" i="4"/>
  <c r="K1212" i="4"/>
  <c r="K1320" i="4"/>
  <c r="K1211" i="4"/>
  <c r="K1210" i="4"/>
  <c r="K1311" i="4"/>
  <c r="K1209" i="4"/>
  <c r="K1273" i="4"/>
  <c r="K1238" i="4"/>
  <c r="K1302" i="4"/>
  <c r="K1261" i="4"/>
  <c r="K1388" i="4"/>
  <c r="K1300" i="4"/>
  <c r="K1267" i="4"/>
  <c r="K1332" i="4"/>
  <c r="K1282" i="4"/>
  <c r="K1341" i="4"/>
  <c r="K1405" i="4"/>
  <c r="K1387" i="4"/>
  <c r="K1362" i="4"/>
  <c r="K1337" i="4"/>
  <c r="K1401" i="4"/>
  <c r="K1360" i="4"/>
  <c r="K1335" i="4"/>
  <c r="K1399" i="4"/>
  <c r="K1366" i="4"/>
  <c r="K1428" i="4"/>
  <c r="K1492" i="4"/>
  <c r="K1467" i="4"/>
  <c r="K1426" i="4"/>
  <c r="K1490" i="4"/>
  <c r="K1449" i="4"/>
  <c r="K1512" i="4"/>
  <c r="K1480" i="4"/>
  <c r="K1447" i="4"/>
  <c r="K1520" i="4"/>
  <c r="K1478" i="4"/>
  <c r="K1445" i="4"/>
  <c r="K1536" i="4"/>
  <c r="K1569" i="4"/>
  <c r="K1592" i="4"/>
  <c r="K1543" i="4"/>
  <c r="K1612" i="4"/>
  <c r="K1558" i="4"/>
  <c r="K1525" i="4"/>
  <c r="K1589" i="4"/>
  <c r="K1564" i="4"/>
  <c r="K1531" i="4"/>
  <c r="K1644" i="4"/>
  <c r="K1570" i="4"/>
  <c r="K1613" i="4"/>
  <c r="K1677" i="4"/>
  <c r="K1643" i="4"/>
  <c r="K1610" i="4"/>
  <c r="K1674" i="4"/>
  <c r="K1641" i="4"/>
  <c r="K1600" i="4"/>
  <c r="K1664" i="4"/>
  <c r="K1639" i="4"/>
  <c r="K1606" i="4"/>
  <c r="K1670" i="4"/>
  <c r="K1741" i="4"/>
  <c r="K1732" i="4"/>
  <c r="K1698" i="4"/>
  <c r="K1713" i="4"/>
  <c r="K1728" i="4"/>
  <c r="K1702" i="4"/>
  <c r="K1768" i="4"/>
  <c r="K1783" i="4"/>
  <c r="K1757" i="4"/>
  <c r="K1764" i="4"/>
  <c r="K1771" i="4"/>
  <c r="K1812" i="4"/>
  <c r="K1805" i="4"/>
  <c r="K1827" i="4"/>
  <c r="K1801" i="4"/>
  <c r="K1816" i="4"/>
  <c r="K1798" i="4"/>
  <c r="K1858" i="4"/>
  <c r="K1873" i="4"/>
  <c r="K1879" i="4"/>
  <c r="K1854" i="4"/>
  <c r="K1869" i="4"/>
  <c r="K1835" i="4"/>
  <c r="K1900" i="4"/>
  <c r="K1907" i="4"/>
  <c r="K1933" i="4"/>
  <c r="K1896" i="4"/>
  <c r="K1911" i="4"/>
  <c r="K1885" i="4"/>
  <c r="K1942" i="4"/>
  <c r="K1948" i="4"/>
  <c r="K1959" i="4"/>
  <c r="K1977" i="4"/>
  <c r="K1944" i="4"/>
  <c r="K1983" i="4"/>
  <c r="K1954" i="4"/>
  <c r="K1968" i="4"/>
  <c r="K1966" i="4"/>
  <c r="S9" i="4"/>
  <c r="F13" i="1" s="1"/>
  <c r="R9" i="4"/>
  <c r="F11" i="1" s="1"/>
  <c r="F9" i="1"/>
  <c r="C22" i="4"/>
  <c r="C24" i="4"/>
  <c r="K109" i="4"/>
  <c r="K399" i="4"/>
  <c r="K254" i="4"/>
  <c r="K165" i="4"/>
  <c r="K100" i="4"/>
  <c r="K173" i="4"/>
  <c r="K148" i="4"/>
  <c r="K74" i="4"/>
  <c r="K213" i="4"/>
  <c r="K350" i="4"/>
  <c r="K219" i="4"/>
  <c r="K130" i="4"/>
  <c r="K194" i="4"/>
  <c r="K279" i="4"/>
  <c r="K546" i="4"/>
  <c r="K153" i="4"/>
  <c r="K217" i="4"/>
  <c r="K128" i="4"/>
  <c r="K192" i="4"/>
  <c r="K270" i="4"/>
  <c r="K398" i="4"/>
  <c r="K151" i="4"/>
  <c r="K215" i="4"/>
  <c r="K118" i="4"/>
  <c r="K182" i="4"/>
  <c r="K263" i="4"/>
  <c r="K391" i="4"/>
  <c r="K288" i="4"/>
  <c r="K352" i="4"/>
  <c r="K530" i="4"/>
  <c r="K285" i="4"/>
  <c r="K349" i="4"/>
  <c r="K522" i="4"/>
  <c r="K284" i="4"/>
  <c r="K348" i="4"/>
  <c r="K434" i="4"/>
  <c r="K291" i="4"/>
  <c r="K355" i="4"/>
  <c r="K474" i="4"/>
  <c r="K274" i="4"/>
  <c r="K338" i="4"/>
  <c r="K402" i="4"/>
  <c r="K273" i="4"/>
  <c r="K337" i="4"/>
  <c r="K401" i="4"/>
  <c r="K435" i="4"/>
  <c r="K499" i="4"/>
  <c r="K409" i="4"/>
  <c r="K473" i="4"/>
  <c r="K537" i="4"/>
  <c r="K440" i="4"/>
  <c r="K504" i="4"/>
  <c r="K560" i="4"/>
  <c r="K688" i="4"/>
  <c r="K439" i="4"/>
  <c r="K503" i="4"/>
  <c r="K414" i="4"/>
  <c r="K478" i="4"/>
  <c r="K542" i="4"/>
  <c r="K664" i="4"/>
  <c r="K429" i="4"/>
  <c r="K493" i="4"/>
  <c r="K404" i="4"/>
  <c r="K468" i="4"/>
  <c r="K532" i="4"/>
  <c r="K640" i="4"/>
  <c r="K577" i="4"/>
  <c r="K641" i="4"/>
  <c r="K705" i="4"/>
  <c r="K574" i="4"/>
  <c r="K638" i="4"/>
  <c r="K702" i="4"/>
  <c r="K581" i="4"/>
  <c r="K645" i="4"/>
  <c r="K709" i="4"/>
  <c r="K564" i="4"/>
  <c r="K628" i="4"/>
  <c r="K692" i="4"/>
  <c r="K869" i="4"/>
  <c r="K611" i="4"/>
  <c r="K675" i="4"/>
  <c r="K845" i="4"/>
  <c r="K602" i="4"/>
  <c r="K666" i="4"/>
  <c r="K757" i="4"/>
  <c r="K766" i="4"/>
  <c r="K830" i="4"/>
  <c r="K894" i="4"/>
  <c r="K756" i="4"/>
  <c r="K820" i="4"/>
  <c r="K884" i="4"/>
  <c r="K747" i="4"/>
  <c r="K811" i="4"/>
  <c r="K875" i="4"/>
  <c r="K730" i="4"/>
  <c r="K794" i="4"/>
  <c r="K858" i="4"/>
  <c r="K1146" i="4"/>
  <c r="K785" i="4"/>
  <c r="K849" i="4"/>
  <c r="K1002" i="4"/>
  <c r="K776" i="4"/>
  <c r="K840" i="4"/>
  <c r="K914" i="4"/>
  <c r="K759" i="4"/>
  <c r="K823" i="4"/>
  <c r="K887" i="4"/>
  <c r="K931" i="4"/>
  <c r="K995" i="4"/>
  <c r="K1059" i="4"/>
  <c r="K945" i="4"/>
  <c r="K1009" i="4"/>
  <c r="K1073" i="4"/>
  <c r="K960" i="4"/>
  <c r="K1024" i="4"/>
  <c r="K1090" i="4"/>
  <c r="K919" i="4"/>
  <c r="K983" i="4"/>
  <c r="K1047" i="4"/>
  <c r="K926" i="4"/>
  <c r="K990" i="4"/>
  <c r="K1054" i="4"/>
  <c r="K1162" i="4"/>
  <c r="K957" i="4"/>
  <c r="K1021" i="4"/>
  <c r="K900" i="4"/>
  <c r="K964" i="4"/>
  <c r="K1028" i="4"/>
  <c r="K1106" i="4"/>
  <c r="K1115" i="4"/>
  <c r="K1088" i="4"/>
  <c r="K1152" i="4"/>
  <c r="K1119" i="4"/>
  <c r="K1094" i="4"/>
  <c r="K1158" i="4"/>
  <c r="K1133" i="4"/>
  <c r="K1108" i="4"/>
  <c r="K1168" i="4"/>
  <c r="K1224" i="4"/>
  <c r="K1319" i="4"/>
  <c r="K1214" i="4"/>
  <c r="K1165" i="4"/>
  <c r="K1229" i="4"/>
  <c r="K1220" i="4"/>
  <c r="K1323" i="4"/>
  <c r="K1219" i="4"/>
  <c r="K1218" i="4"/>
  <c r="K1331" i="4"/>
  <c r="K1217" i="4"/>
  <c r="K1281" i="4"/>
  <c r="K1246" i="4"/>
  <c r="K1310" i="4"/>
  <c r="K1269" i="4"/>
  <c r="K1244" i="4"/>
  <c r="K1308" i="4"/>
  <c r="K1275" i="4"/>
  <c r="K1340" i="4"/>
  <c r="K1290" i="4"/>
  <c r="K1349" i="4"/>
  <c r="K1413" i="4"/>
  <c r="K1395" i="4"/>
  <c r="K1370" i="4"/>
  <c r="K1345" i="4"/>
  <c r="K1409" i="4"/>
  <c r="K1368" i="4"/>
  <c r="K1343" i="4"/>
  <c r="K1407" i="4"/>
  <c r="K1374" i="4"/>
  <c r="K1436" i="4"/>
  <c r="K1500" i="4"/>
  <c r="K1475" i="4"/>
  <c r="K1434" i="4"/>
  <c r="K1498" i="4"/>
  <c r="K1457" i="4"/>
  <c r="K1424" i="4"/>
  <c r="K1488" i="4"/>
  <c r="K1455" i="4"/>
  <c r="K1422" i="4"/>
  <c r="K1486" i="4"/>
  <c r="K1453" i="4"/>
  <c r="K1513" i="4"/>
  <c r="K1577" i="4"/>
  <c r="K1596" i="4"/>
  <c r="K1551" i="4"/>
  <c r="K1676" i="4"/>
  <c r="K1566" i="4"/>
  <c r="K1533" i="4"/>
  <c r="K1628" i="4"/>
  <c r="K1572" i="4"/>
  <c r="K1539" i="4"/>
  <c r="K1514" i="4"/>
  <c r="K1578" i="4"/>
  <c r="K1621" i="4"/>
  <c r="K1685" i="4"/>
  <c r="K1651" i="4"/>
  <c r="K1618" i="4"/>
  <c r="K1682" i="4"/>
  <c r="K1649" i="4"/>
  <c r="K1608" i="4"/>
  <c r="K1672" i="4"/>
  <c r="K1647" i="4"/>
  <c r="K1614" i="4"/>
  <c r="K1678" i="4"/>
  <c r="K1743" i="4"/>
  <c r="K1740" i="4"/>
  <c r="K1706" i="4"/>
  <c r="K1721" i="4"/>
  <c r="K1736" i="4"/>
  <c r="K1710" i="4"/>
  <c r="K1776" i="4"/>
  <c r="K1804" i="4"/>
  <c r="K1765" i="4"/>
  <c r="K1772" i="4"/>
  <c r="K1779" i="4"/>
  <c r="K1745" i="4"/>
  <c r="K1813" i="4"/>
  <c r="K1786" i="4"/>
  <c r="K1809" i="4"/>
  <c r="K1824" i="4"/>
  <c r="K1806" i="4"/>
  <c r="K1866" i="4"/>
  <c r="K1880" i="4"/>
  <c r="K1839" i="4"/>
  <c r="K1862" i="4"/>
  <c r="K1877" i="4"/>
  <c r="K1843" i="4"/>
  <c r="K1908" i="4"/>
  <c r="K1915" i="4"/>
  <c r="K1881" i="4"/>
  <c r="K1904" i="4"/>
  <c r="K1919" i="4"/>
  <c r="K1893" i="4"/>
  <c r="K1953" i="4"/>
  <c r="K1957" i="4"/>
  <c r="K1975" i="4"/>
  <c r="K1929" i="4"/>
  <c r="K1965" i="4"/>
  <c r="K1956" i="4"/>
  <c r="K1962" i="4"/>
  <c r="K1976" i="4"/>
  <c r="K1974" i="4"/>
  <c r="R6" i="4"/>
  <c r="C11" i="1" s="1"/>
  <c r="S6" i="4"/>
  <c r="C13" i="1" s="1"/>
  <c r="C9" i="1"/>
  <c r="K124" i="4"/>
  <c r="K382" i="4"/>
  <c r="K70" i="4"/>
  <c r="K180" i="4"/>
  <c r="K115" i="4"/>
  <c r="K68" i="4"/>
  <c r="K188" i="4"/>
  <c r="K318" i="4"/>
  <c r="K82" i="4"/>
  <c r="K228" i="4"/>
  <c r="K163" i="4"/>
  <c r="K227" i="4"/>
  <c r="K138" i="4"/>
  <c r="K202" i="4"/>
  <c r="K294" i="4"/>
  <c r="K97" i="4"/>
  <c r="K161" i="4"/>
  <c r="K225" i="4"/>
  <c r="K136" i="4"/>
  <c r="K200" i="4"/>
  <c r="K287" i="4"/>
  <c r="K95" i="4"/>
  <c r="K159" i="4"/>
  <c r="K223" i="4"/>
  <c r="K126" i="4"/>
  <c r="K190" i="4"/>
  <c r="K278" i="4"/>
  <c r="K418" i="4"/>
  <c r="K296" i="4"/>
  <c r="K360" i="4"/>
  <c r="K616" i="4"/>
  <c r="K293" i="4"/>
  <c r="K357" i="4"/>
  <c r="K584" i="4"/>
  <c r="K292" i="4"/>
  <c r="K356" i="4"/>
  <c r="K498" i="4"/>
  <c r="K299" i="4"/>
  <c r="K363" i="4"/>
  <c r="K538" i="4"/>
  <c r="K282" i="4"/>
  <c r="K346" i="4"/>
  <c r="K450" i="4"/>
  <c r="K281" i="4"/>
  <c r="K345" i="4"/>
  <c r="K426" i="4"/>
  <c r="K443" i="4"/>
  <c r="K507" i="4"/>
  <c r="K417" i="4"/>
  <c r="K481" i="4"/>
  <c r="K545" i="4"/>
  <c r="K448" i="4"/>
  <c r="K512" i="4"/>
  <c r="K575" i="4"/>
  <c r="K703" i="4"/>
  <c r="K447" i="4"/>
  <c r="K511" i="4"/>
  <c r="K422" i="4"/>
  <c r="K486" i="4"/>
  <c r="K550" i="4"/>
  <c r="K679" i="4"/>
  <c r="K437" i="4"/>
  <c r="K501" i="4"/>
  <c r="K412" i="4"/>
  <c r="K476" i="4"/>
  <c r="K540" i="4"/>
  <c r="K655" i="4"/>
  <c r="K585" i="4"/>
  <c r="K649" i="4"/>
  <c r="K713" i="4"/>
  <c r="K582" i="4"/>
  <c r="K646" i="4"/>
  <c r="K710" i="4"/>
  <c r="K589" i="4"/>
  <c r="K653" i="4"/>
  <c r="K717" i="4"/>
  <c r="K572" i="4"/>
  <c r="K636" i="4"/>
  <c r="K700" i="4"/>
  <c r="K555" i="4"/>
  <c r="K619" i="4"/>
  <c r="K683" i="4"/>
  <c r="K1034" i="4"/>
  <c r="K610" i="4"/>
  <c r="K674" i="4"/>
  <c r="K821" i="4"/>
  <c r="K774" i="4"/>
  <c r="K838" i="4"/>
  <c r="K930" i="4"/>
  <c r="K764" i="4"/>
  <c r="K828" i="4"/>
  <c r="K892" i="4"/>
  <c r="K755" i="4"/>
  <c r="K819" i="4"/>
  <c r="K883" i="4"/>
  <c r="K738" i="4"/>
  <c r="K802" i="4"/>
  <c r="K866" i="4"/>
  <c r="K729" i="4"/>
  <c r="K793" i="4"/>
  <c r="K857" i="4"/>
  <c r="K1066" i="4"/>
  <c r="K784" i="4"/>
  <c r="K848" i="4"/>
  <c r="K978" i="4"/>
  <c r="K767" i="4"/>
  <c r="K831" i="4"/>
  <c r="K895" i="4"/>
  <c r="K939" i="4"/>
  <c r="K1003" i="4"/>
  <c r="K1067" i="4"/>
  <c r="K953" i="4"/>
  <c r="K1017" i="4"/>
  <c r="K904" i="4"/>
  <c r="K968" i="4"/>
  <c r="K1032" i="4"/>
  <c r="K1105" i="4"/>
  <c r="K927" i="4"/>
  <c r="K991" i="4"/>
  <c r="K1055" i="4"/>
  <c r="K934" i="4"/>
  <c r="K998" i="4"/>
  <c r="K1062" i="4"/>
  <c r="K901" i="4"/>
  <c r="K965" i="4"/>
  <c r="K1029" i="4"/>
  <c r="K908" i="4"/>
  <c r="K972" i="4"/>
  <c r="K1036" i="4"/>
  <c r="K1121" i="4"/>
  <c r="K1123" i="4"/>
  <c r="K1096" i="4"/>
  <c r="K1160" i="4"/>
  <c r="K1127" i="4"/>
  <c r="K1102" i="4"/>
  <c r="K1231" i="4"/>
  <c r="K1141" i="4"/>
  <c r="K1116" i="4"/>
  <c r="K1183" i="4"/>
  <c r="K1232" i="4"/>
  <c r="K1324" i="4"/>
  <c r="K1222" i="4"/>
  <c r="K1173" i="4"/>
  <c r="K1372" i="4"/>
  <c r="K1228" i="4"/>
  <c r="K1163" i="4"/>
  <c r="K1227" i="4"/>
  <c r="K1226" i="4"/>
  <c r="K1396" i="4"/>
  <c r="K1225" i="4"/>
  <c r="K1289" i="4"/>
  <c r="K1254" i="4"/>
  <c r="K1318" i="4"/>
  <c r="K1277" i="4"/>
  <c r="K1252" i="4"/>
  <c r="K1316" i="4"/>
  <c r="K1283" i="4"/>
  <c r="K1404" i="4"/>
  <c r="K1298" i="4"/>
  <c r="K1357" i="4"/>
  <c r="K1339" i="4"/>
  <c r="K1403" i="4"/>
  <c r="K1378" i="4"/>
  <c r="K1353" i="4"/>
  <c r="K1416" i="4"/>
  <c r="K1376" i="4"/>
  <c r="K1351" i="4"/>
  <c r="K1415" i="4"/>
  <c r="K1382" i="4"/>
  <c r="K1444" i="4"/>
  <c r="K1508" i="4"/>
  <c r="K1483" i="4"/>
  <c r="K1442" i="4"/>
  <c r="K1506" i="4"/>
  <c r="K1465" i="4"/>
  <c r="K1432" i="4"/>
  <c r="K1496" i="4"/>
  <c r="K1463" i="4"/>
  <c r="K1430" i="4"/>
  <c r="K1494" i="4"/>
  <c r="K1461" i="4"/>
  <c r="K1521" i="4"/>
  <c r="K1585" i="4"/>
  <c r="K1597" i="4"/>
  <c r="K1559" i="4"/>
  <c r="K1510" i="4"/>
  <c r="K1574" i="4"/>
  <c r="K1541" i="4"/>
  <c r="K1516" i="4"/>
  <c r="K1580" i="4"/>
  <c r="K1547" i="4"/>
  <c r="K1522" i="4"/>
  <c r="K1586" i="4"/>
  <c r="K1629" i="4"/>
  <c r="K1595" i="4"/>
  <c r="K1659" i="4"/>
  <c r="K1626" i="4"/>
  <c r="K1690" i="4"/>
  <c r="K1657" i="4"/>
  <c r="K1616" i="4"/>
  <c r="K1680" i="4"/>
  <c r="K1655" i="4"/>
  <c r="K1622" i="4"/>
  <c r="K1686" i="4"/>
  <c r="K1749" i="4"/>
  <c r="K1699" i="4"/>
  <c r="K1714" i="4"/>
  <c r="K1729" i="4"/>
  <c r="K1703" i="4"/>
  <c r="K1718" i="4"/>
  <c r="K1784" i="4"/>
  <c r="K1742" i="4"/>
  <c r="K1773" i="4"/>
  <c r="K1780" i="4"/>
  <c r="K1787" i="4"/>
  <c r="K1753" i="4"/>
  <c r="K1821" i="4"/>
  <c r="K1794" i="4"/>
  <c r="K1817" i="4"/>
  <c r="K1791" i="4"/>
  <c r="K1814" i="4"/>
  <c r="K1874" i="4"/>
  <c r="K1832" i="4"/>
  <c r="K1847" i="4"/>
  <c r="K1870" i="4"/>
  <c r="K1836" i="4"/>
  <c r="K1851" i="4"/>
  <c r="K1916" i="4"/>
  <c r="K1882" i="4"/>
  <c r="K1889" i="4"/>
  <c r="K1912" i="4"/>
  <c r="K1886" i="4"/>
  <c r="K1901" i="4"/>
  <c r="K1969" i="4"/>
  <c r="K1973" i="4"/>
  <c r="K1922" i="4"/>
  <c r="K1937" i="4"/>
  <c r="K1981" i="4"/>
  <c r="K1964" i="4"/>
  <c r="K1970" i="4"/>
  <c r="K1984" i="4"/>
  <c r="K1982" i="4"/>
  <c r="K7" i="4" l="1"/>
  <c r="AB20" i="4"/>
  <c r="M49" i="1" s="1"/>
  <c r="AA20" i="4"/>
  <c r="L49" i="1" s="1"/>
  <c r="Z20" i="4"/>
  <c r="G49" i="1" s="1"/>
  <c r="C49" i="1"/>
  <c r="AB145" i="4"/>
  <c r="M174" i="1" s="1"/>
  <c r="AA145" i="4"/>
  <c r="L174" i="1" s="1"/>
  <c r="Z145" i="4"/>
  <c r="G174" i="1" s="1"/>
  <c r="C174" i="1"/>
  <c r="AB73" i="4"/>
  <c r="M102" i="1" s="1"/>
  <c r="AA73" i="4"/>
  <c r="L102" i="1" s="1"/>
  <c r="Z73" i="4"/>
  <c r="G102" i="1" s="1"/>
  <c r="C102" i="1"/>
  <c r="AA403" i="4"/>
  <c r="L432" i="1" s="1"/>
  <c r="Z403" i="4"/>
  <c r="G432" i="1" s="1"/>
  <c r="AB403" i="4"/>
  <c r="M432" i="1" s="1"/>
  <c r="C432" i="1"/>
  <c r="AB31" i="4"/>
  <c r="M60" i="1" s="1"/>
  <c r="AA31" i="4"/>
  <c r="L60" i="1" s="1"/>
  <c r="Z31" i="4"/>
  <c r="G60" i="1" s="1"/>
  <c r="C60" i="1"/>
  <c r="AB63" i="4"/>
  <c r="M92" i="1" s="1"/>
  <c r="AA63" i="4"/>
  <c r="L92" i="1" s="1"/>
  <c r="Z63" i="4"/>
  <c r="G92" i="1" s="1"/>
  <c r="C92" i="1"/>
  <c r="AA90" i="4"/>
  <c r="L119" i="1" s="1"/>
  <c r="Z90" i="4"/>
  <c r="G119" i="1" s="1"/>
  <c r="AB90" i="4"/>
  <c r="M119" i="1" s="1"/>
  <c r="C119" i="1"/>
  <c r="AA168" i="4"/>
  <c r="L197" i="1" s="1"/>
  <c r="Z168" i="4"/>
  <c r="G197" i="1" s="1"/>
  <c r="AB168" i="4"/>
  <c r="M197" i="1" s="1"/>
  <c r="C197" i="1"/>
  <c r="AA200" i="4"/>
  <c r="L229" i="1" s="1"/>
  <c r="Z200" i="4"/>
  <c r="G229" i="1" s="1"/>
  <c r="AB200" i="4"/>
  <c r="M229" i="1" s="1"/>
  <c r="C229" i="1"/>
  <c r="AA232" i="4"/>
  <c r="L261" i="1" s="1"/>
  <c r="Z232" i="4"/>
  <c r="G261" i="1" s="1"/>
  <c r="AB232" i="4"/>
  <c r="M261" i="1" s="1"/>
  <c r="C261" i="1"/>
  <c r="AB364" i="4"/>
  <c r="M393" i="1" s="1"/>
  <c r="AA364" i="4"/>
  <c r="L393" i="1" s="1"/>
  <c r="Z364" i="4"/>
  <c r="G393" i="1" s="1"/>
  <c r="C393" i="1"/>
  <c r="AB102" i="4"/>
  <c r="M131" i="1" s="1"/>
  <c r="AA102" i="4"/>
  <c r="L131" i="1" s="1"/>
  <c r="Z102" i="4"/>
  <c r="G131" i="1" s="1"/>
  <c r="C131" i="1"/>
  <c r="AB134" i="4"/>
  <c r="M163" i="1" s="1"/>
  <c r="AA134" i="4"/>
  <c r="L163" i="1" s="1"/>
  <c r="Z134" i="4"/>
  <c r="G163" i="1" s="1"/>
  <c r="C163" i="1"/>
  <c r="AB166" i="4"/>
  <c r="M195" i="1" s="1"/>
  <c r="AA166" i="4"/>
  <c r="L195" i="1" s="1"/>
  <c r="Z166" i="4"/>
  <c r="G195" i="1" s="1"/>
  <c r="C195" i="1"/>
  <c r="AB198" i="4"/>
  <c r="M227" i="1" s="1"/>
  <c r="AA198" i="4"/>
  <c r="L227" i="1" s="1"/>
  <c r="Z198" i="4"/>
  <c r="G227" i="1" s="1"/>
  <c r="C227" i="1"/>
  <c r="AB230" i="4"/>
  <c r="M259" i="1" s="1"/>
  <c r="AA230" i="4"/>
  <c r="L259" i="1" s="1"/>
  <c r="Z230" i="4"/>
  <c r="G259" i="1" s="1"/>
  <c r="C259" i="1"/>
  <c r="AA291" i="4"/>
  <c r="L320" i="1" s="1"/>
  <c r="Z291" i="4"/>
  <c r="G320" i="1" s="1"/>
  <c r="AB291" i="4"/>
  <c r="M320" i="1" s="1"/>
  <c r="C320" i="1"/>
  <c r="AB116" i="4"/>
  <c r="M145" i="1" s="1"/>
  <c r="AA116" i="4"/>
  <c r="L145" i="1" s="1"/>
  <c r="Z116" i="4"/>
  <c r="G145" i="1" s="1"/>
  <c r="C145" i="1"/>
  <c r="AB148" i="4"/>
  <c r="M177" i="1" s="1"/>
  <c r="AA148" i="4"/>
  <c r="L177" i="1" s="1"/>
  <c r="Z148" i="4"/>
  <c r="G177" i="1" s="1"/>
  <c r="C177" i="1"/>
  <c r="AB180" i="4"/>
  <c r="M209" i="1" s="1"/>
  <c r="AA180" i="4"/>
  <c r="L209" i="1" s="1"/>
  <c r="Z180" i="4"/>
  <c r="G209" i="1" s="1"/>
  <c r="C209" i="1"/>
  <c r="AB212" i="4"/>
  <c r="M241" i="1" s="1"/>
  <c r="AA212" i="4"/>
  <c r="L241" i="1" s="1"/>
  <c r="Z212" i="4"/>
  <c r="G241" i="1" s="1"/>
  <c r="C241" i="1"/>
  <c r="AB284" i="4"/>
  <c r="M313" i="1" s="1"/>
  <c r="AA284" i="4"/>
  <c r="L313" i="1" s="1"/>
  <c r="Z284" i="4"/>
  <c r="G313" i="1" s="1"/>
  <c r="C313" i="1"/>
  <c r="AA363" i="4"/>
  <c r="L392" i="1" s="1"/>
  <c r="Z363" i="4"/>
  <c r="G392" i="1" s="1"/>
  <c r="AB363" i="4"/>
  <c r="M392" i="1" s="1"/>
  <c r="C392" i="1"/>
  <c r="Z258" i="4"/>
  <c r="G287" i="1" s="1"/>
  <c r="AA258" i="4"/>
  <c r="L287" i="1" s="1"/>
  <c r="AB258" i="4"/>
  <c r="M287" i="1" s="1"/>
  <c r="C287" i="1"/>
  <c r="Z290" i="4"/>
  <c r="G319" i="1" s="1"/>
  <c r="AA290" i="4"/>
  <c r="L319" i="1" s="1"/>
  <c r="AB290" i="4"/>
  <c r="M319" i="1" s="1"/>
  <c r="C319" i="1"/>
  <c r="Z322" i="4"/>
  <c r="G351" i="1" s="1"/>
  <c r="AA322" i="4"/>
  <c r="L351" i="1" s="1"/>
  <c r="AB322" i="4"/>
  <c r="M351" i="1" s="1"/>
  <c r="C351" i="1"/>
  <c r="Z354" i="4"/>
  <c r="G383" i="1" s="1"/>
  <c r="AA354" i="4"/>
  <c r="L383" i="1" s="1"/>
  <c r="AB354" i="4"/>
  <c r="M383" i="1" s="1"/>
  <c r="C383" i="1"/>
  <c r="Z386" i="4"/>
  <c r="G415" i="1" s="1"/>
  <c r="AA386" i="4"/>
  <c r="L415" i="1" s="1"/>
  <c r="AB386" i="4"/>
  <c r="M415" i="1" s="1"/>
  <c r="C415" i="1"/>
  <c r="AB447" i="4"/>
  <c r="M476" i="1" s="1"/>
  <c r="AA447" i="4"/>
  <c r="L476" i="1" s="1"/>
  <c r="Z447" i="4"/>
  <c r="G476" i="1" s="1"/>
  <c r="C476" i="1"/>
  <c r="AB246" i="4"/>
  <c r="M275" i="1" s="1"/>
  <c r="AA246" i="4"/>
  <c r="L275" i="1" s="1"/>
  <c r="Z246" i="4"/>
  <c r="G275" i="1" s="1"/>
  <c r="C275" i="1"/>
  <c r="AB278" i="4"/>
  <c r="M307" i="1" s="1"/>
  <c r="AA278" i="4"/>
  <c r="L307" i="1" s="1"/>
  <c r="Z278" i="4"/>
  <c r="G307" i="1" s="1"/>
  <c r="C307" i="1"/>
  <c r="AB310" i="4"/>
  <c r="M339" i="1" s="1"/>
  <c r="AA310" i="4"/>
  <c r="L339" i="1" s="1"/>
  <c r="Z310" i="4"/>
  <c r="G339" i="1" s="1"/>
  <c r="C339" i="1"/>
  <c r="AB342" i="4"/>
  <c r="M371" i="1" s="1"/>
  <c r="AA342" i="4"/>
  <c r="L371" i="1" s="1"/>
  <c r="Z342" i="4"/>
  <c r="G371" i="1" s="1"/>
  <c r="C371" i="1"/>
  <c r="AB374" i="4"/>
  <c r="M403" i="1" s="1"/>
  <c r="AA374" i="4"/>
  <c r="L403" i="1" s="1"/>
  <c r="Z374" i="4"/>
  <c r="G403" i="1" s="1"/>
  <c r="C403" i="1"/>
  <c r="AB404" i="4"/>
  <c r="M433" i="1" s="1"/>
  <c r="Z404" i="4"/>
  <c r="G433" i="1" s="1"/>
  <c r="AA404" i="4"/>
  <c r="L433" i="1" s="1"/>
  <c r="C433" i="1"/>
  <c r="AB416" i="4"/>
  <c r="M445" i="1" s="1"/>
  <c r="AA416" i="4"/>
  <c r="L445" i="1" s="1"/>
  <c r="Z416" i="4"/>
  <c r="G445" i="1" s="1"/>
  <c r="C445" i="1"/>
  <c r="AB448" i="4"/>
  <c r="M477" i="1" s="1"/>
  <c r="AA448" i="4"/>
  <c r="L477" i="1" s="1"/>
  <c r="Z448" i="4"/>
  <c r="G477" i="1" s="1"/>
  <c r="C477" i="1"/>
  <c r="AB480" i="4"/>
  <c r="M509" i="1" s="1"/>
  <c r="AA480" i="4"/>
  <c r="L509" i="1" s="1"/>
  <c r="Z480" i="4"/>
  <c r="G509" i="1" s="1"/>
  <c r="C509" i="1"/>
  <c r="AB512" i="4"/>
  <c r="M541" i="1" s="1"/>
  <c r="AA512" i="4"/>
  <c r="L541" i="1" s="1"/>
  <c r="Z512" i="4"/>
  <c r="G541" i="1" s="1"/>
  <c r="C541" i="1"/>
  <c r="AB544" i="4"/>
  <c r="M573" i="1" s="1"/>
  <c r="AA544" i="4"/>
  <c r="L573" i="1" s="1"/>
  <c r="Z544" i="4"/>
  <c r="G573" i="1" s="1"/>
  <c r="C573" i="1"/>
  <c r="AB762" i="4"/>
  <c r="M791" i="1" s="1"/>
  <c r="AA762" i="4"/>
  <c r="L791" i="1" s="1"/>
  <c r="Z762" i="4"/>
  <c r="G791" i="1" s="1"/>
  <c r="C791" i="1"/>
  <c r="AA1118" i="4"/>
  <c r="Z1118" i="4"/>
  <c r="AB1118" i="4"/>
  <c r="AA564" i="4"/>
  <c r="L593" i="1" s="1"/>
  <c r="Z564" i="4"/>
  <c r="G593" i="1" s="1"/>
  <c r="AB564" i="4"/>
  <c r="M593" i="1" s="1"/>
  <c r="C593" i="1"/>
  <c r="AB436" i="4"/>
  <c r="M465" i="1" s="1"/>
  <c r="Z436" i="4"/>
  <c r="G465" i="1" s="1"/>
  <c r="AA436" i="4"/>
  <c r="L465" i="1" s="1"/>
  <c r="C465" i="1"/>
  <c r="AB468" i="4"/>
  <c r="M497" i="1" s="1"/>
  <c r="Z468" i="4"/>
  <c r="G497" i="1" s="1"/>
  <c r="AA468" i="4"/>
  <c r="L497" i="1" s="1"/>
  <c r="C497" i="1"/>
  <c r="AB500" i="4"/>
  <c r="M529" i="1" s="1"/>
  <c r="Z500" i="4"/>
  <c r="G529" i="1" s="1"/>
  <c r="AA500" i="4"/>
  <c r="L529" i="1" s="1"/>
  <c r="C529" i="1"/>
  <c r="AB532" i="4"/>
  <c r="M561" i="1" s="1"/>
  <c r="Z532" i="4"/>
  <c r="G561" i="1" s="1"/>
  <c r="AA532" i="4"/>
  <c r="L561" i="1" s="1"/>
  <c r="C561" i="1"/>
  <c r="AB685" i="4"/>
  <c r="M714" i="1" s="1"/>
  <c r="AA685" i="4"/>
  <c r="L714" i="1" s="1"/>
  <c r="Z685" i="4"/>
  <c r="G714" i="1" s="1"/>
  <c r="C714" i="1"/>
  <c r="AB426" i="4"/>
  <c r="M455" i="1" s="1"/>
  <c r="AA426" i="4"/>
  <c r="L455" i="1" s="1"/>
  <c r="Z426" i="4"/>
  <c r="G455" i="1" s="1"/>
  <c r="C455" i="1"/>
  <c r="AB458" i="4"/>
  <c r="M487" i="1" s="1"/>
  <c r="AA458" i="4"/>
  <c r="L487" i="1" s="1"/>
  <c r="Z458" i="4"/>
  <c r="G487" i="1" s="1"/>
  <c r="C487" i="1"/>
  <c r="AB490" i="4"/>
  <c r="M519" i="1" s="1"/>
  <c r="AA490" i="4"/>
  <c r="L519" i="1" s="1"/>
  <c r="Z490" i="4"/>
  <c r="G519" i="1" s="1"/>
  <c r="C519" i="1"/>
  <c r="AB522" i="4"/>
  <c r="M551" i="1" s="1"/>
  <c r="AA522" i="4"/>
  <c r="L551" i="1" s="1"/>
  <c r="Z522" i="4"/>
  <c r="G551" i="1" s="1"/>
  <c r="C551" i="1"/>
  <c r="AB409" i="4"/>
  <c r="M438" i="1" s="1"/>
  <c r="AA409" i="4"/>
  <c r="L438" i="1" s="1"/>
  <c r="Z409" i="4"/>
  <c r="G438" i="1" s="1"/>
  <c r="C438" i="1"/>
  <c r="AB441" i="4"/>
  <c r="M470" i="1" s="1"/>
  <c r="AA441" i="4"/>
  <c r="L470" i="1" s="1"/>
  <c r="Z441" i="4"/>
  <c r="G470" i="1" s="1"/>
  <c r="C470" i="1"/>
  <c r="AB473" i="4"/>
  <c r="M502" i="1" s="1"/>
  <c r="AA473" i="4"/>
  <c r="L502" i="1" s="1"/>
  <c r="Z473" i="4"/>
  <c r="G502" i="1" s="1"/>
  <c r="C502" i="1"/>
  <c r="AB505" i="4"/>
  <c r="M534" i="1" s="1"/>
  <c r="AA505" i="4"/>
  <c r="L534" i="1" s="1"/>
  <c r="Z505" i="4"/>
  <c r="G534" i="1" s="1"/>
  <c r="C534" i="1"/>
  <c r="AB537" i="4"/>
  <c r="M566" i="1" s="1"/>
  <c r="AA537" i="4"/>
  <c r="L566" i="1" s="1"/>
  <c r="Z537" i="4"/>
  <c r="G566" i="1" s="1"/>
  <c r="C566" i="1"/>
  <c r="AB693" i="4"/>
  <c r="M722" i="1" s="1"/>
  <c r="AA693" i="4"/>
  <c r="L722" i="1" s="1"/>
  <c r="Z693" i="4"/>
  <c r="G722" i="1" s="1"/>
  <c r="C722" i="1"/>
  <c r="AB576" i="4"/>
  <c r="M605" i="1" s="1"/>
  <c r="AA576" i="4"/>
  <c r="L605" i="1" s="1"/>
  <c r="Z576" i="4"/>
  <c r="G605" i="1" s="1"/>
  <c r="C605" i="1"/>
  <c r="AB608" i="4"/>
  <c r="M637" i="1" s="1"/>
  <c r="AA608" i="4"/>
  <c r="L637" i="1" s="1"/>
  <c r="Z608" i="4"/>
  <c r="G637" i="1" s="1"/>
  <c r="C637" i="1"/>
  <c r="AB640" i="4"/>
  <c r="M669" i="1" s="1"/>
  <c r="AA640" i="4"/>
  <c r="L669" i="1" s="1"/>
  <c r="Z640" i="4"/>
  <c r="G669" i="1" s="1"/>
  <c r="C669" i="1"/>
  <c r="AB672" i="4"/>
  <c r="M701" i="1" s="1"/>
  <c r="AA672" i="4"/>
  <c r="L701" i="1" s="1"/>
  <c r="Z672" i="4"/>
  <c r="G701" i="1" s="1"/>
  <c r="C701" i="1"/>
  <c r="AB704" i="4"/>
  <c r="M733" i="1" s="1"/>
  <c r="AA704" i="4"/>
  <c r="L733" i="1" s="1"/>
  <c r="Z704" i="4"/>
  <c r="G733" i="1" s="1"/>
  <c r="C733" i="1"/>
  <c r="AB551" i="4"/>
  <c r="M580" i="1" s="1"/>
  <c r="AA551" i="4"/>
  <c r="L580" i="1" s="1"/>
  <c r="Z551" i="4"/>
  <c r="G580" i="1" s="1"/>
  <c r="C580" i="1"/>
  <c r="AB583" i="4"/>
  <c r="M612" i="1" s="1"/>
  <c r="AA583" i="4"/>
  <c r="L612" i="1" s="1"/>
  <c r="Z583" i="4"/>
  <c r="G612" i="1" s="1"/>
  <c r="C612" i="1"/>
  <c r="AB615" i="4"/>
  <c r="M644" i="1" s="1"/>
  <c r="AA615" i="4"/>
  <c r="L644" i="1" s="1"/>
  <c r="Z615" i="4"/>
  <c r="G644" i="1" s="1"/>
  <c r="C644" i="1"/>
  <c r="AB647" i="4"/>
  <c r="M676" i="1" s="1"/>
  <c r="AA647" i="4"/>
  <c r="L676" i="1" s="1"/>
  <c r="Z647" i="4"/>
  <c r="G676" i="1" s="1"/>
  <c r="C676" i="1"/>
  <c r="AB679" i="4"/>
  <c r="M708" i="1" s="1"/>
  <c r="AA679" i="4"/>
  <c r="L708" i="1" s="1"/>
  <c r="Z679" i="4"/>
  <c r="G708" i="1" s="1"/>
  <c r="C708" i="1"/>
  <c r="AB711" i="4"/>
  <c r="M740" i="1" s="1"/>
  <c r="AA711" i="4"/>
  <c r="L740" i="1" s="1"/>
  <c r="Z711" i="4"/>
  <c r="G740" i="1" s="1"/>
  <c r="C740" i="1"/>
  <c r="AB834" i="4"/>
  <c r="M863" i="1" s="1"/>
  <c r="AA834" i="4"/>
  <c r="L863" i="1" s="1"/>
  <c r="Z834" i="4"/>
  <c r="G863" i="1" s="1"/>
  <c r="C863" i="1"/>
  <c r="AB755" i="4"/>
  <c r="M784" i="1" s="1"/>
  <c r="AA755" i="4"/>
  <c r="L784" i="1" s="1"/>
  <c r="Z755" i="4"/>
  <c r="G784" i="1" s="1"/>
  <c r="C784" i="1"/>
  <c r="AB787" i="4"/>
  <c r="M816" i="1" s="1"/>
  <c r="AA787" i="4"/>
  <c r="L816" i="1" s="1"/>
  <c r="Z787" i="4"/>
  <c r="G816" i="1" s="1"/>
  <c r="C816" i="1"/>
  <c r="AB819" i="4"/>
  <c r="M848" i="1" s="1"/>
  <c r="AA819" i="4"/>
  <c r="L848" i="1" s="1"/>
  <c r="Z819" i="4"/>
  <c r="G848" i="1" s="1"/>
  <c r="C848" i="1"/>
  <c r="AB851" i="4"/>
  <c r="M880" i="1" s="1"/>
  <c r="AA851" i="4"/>
  <c r="L880" i="1" s="1"/>
  <c r="Z851" i="4"/>
  <c r="G880" i="1" s="1"/>
  <c r="C880" i="1"/>
  <c r="AB883" i="4"/>
  <c r="M912" i="1" s="1"/>
  <c r="AA883" i="4"/>
  <c r="L912" i="1" s="1"/>
  <c r="Z883" i="4"/>
  <c r="G912" i="1" s="1"/>
  <c r="C912" i="1"/>
  <c r="AB1007" i="4"/>
  <c r="AA1007" i="4"/>
  <c r="Z1007" i="4"/>
  <c r="AB959" i="4"/>
  <c r="M988" i="1" s="1"/>
  <c r="AA959" i="4"/>
  <c r="L988" i="1" s="1"/>
  <c r="Z959" i="4"/>
  <c r="G988" i="1" s="1"/>
  <c r="C988" i="1"/>
  <c r="AB750" i="4"/>
  <c r="M779" i="1" s="1"/>
  <c r="AA750" i="4"/>
  <c r="L779" i="1" s="1"/>
  <c r="Z750" i="4"/>
  <c r="G779" i="1" s="1"/>
  <c r="C779" i="1"/>
  <c r="AB782" i="4"/>
  <c r="M811" i="1" s="1"/>
  <c r="AA782" i="4"/>
  <c r="L811" i="1" s="1"/>
  <c r="Z782" i="4"/>
  <c r="G811" i="1" s="1"/>
  <c r="C811" i="1"/>
  <c r="AB814" i="4"/>
  <c r="M843" i="1" s="1"/>
  <c r="AA814" i="4"/>
  <c r="L843" i="1" s="1"/>
  <c r="Z814" i="4"/>
  <c r="G843" i="1" s="1"/>
  <c r="C843" i="1"/>
  <c r="AB846" i="4"/>
  <c r="M875" i="1" s="1"/>
  <c r="AA846" i="4"/>
  <c r="L875" i="1" s="1"/>
  <c r="Z846" i="4"/>
  <c r="G875" i="1" s="1"/>
  <c r="C875" i="1"/>
  <c r="AB878" i="4"/>
  <c r="M907" i="1" s="1"/>
  <c r="AA878" i="4"/>
  <c r="L907" i="1" s="1"/>
  <c r="Z878" i="4"/>
  <c r="G907" i="1" s="1"/>
  <c r="C907" i="1"/>
  <c r="AA902" i="4"/>
  <c r="L931" i="1" s="1"/>
  <c r="Z902" i="4"/>
  <c r="G931" i="1" s="1"/>
  <c r="AB902" i="4"/>
  <c r="M931" i="1" s="1"/>
  <c r="C931" i="1"/>
  <c r="AA934" i="4"/>
  <c r="L963" i="1" s="1"/>
  <c r="Z934" i="4"/>
  <c r="G963" i="1" s="1"/>
  <c r="AB934" i="4"/>
  <c r="M963" i="1" s="1"/>
  <c r="C963" i="1"/>
  <c r="AA966" i="4"/>
  <c r="L995" i="1" s="1"/>
  <c r="Z966" i="4"/>
  <c r="G995" i="1" s="1"/>
  <c r="AB966" i="4"/>
  <c r="M995" i="1" s="1"/>
  <c r="C995" i="1"/>
  <c r="AA998" i="4"/>
  <c r="Z998" i="4"/>
  <c r="AB998" i="4"/>
  <c r="AA1030" i="4"/>
  <c r="Z1030" i="4"/>
  <c r="AB1030" i="4"/>
  <c r="AA1062" i="4"/>
  <c r="Z1062" i="4"/>
  <c r="AB1062" i="4"/>
  <c r="Z909" i="4"/>
  <c r="G938" i="1" s="1"/>
  <c r="AA909" i="4"/>
  <c r="L938" i="1" s="1"/>
  <c r="AB909" i="4"/>
  <c r="M938" i="1" s="1"/>
  <c r="C938" i="1"/>
  <c r="Z941" i="4"/>
  <c r="G970" i="1" s="1"/>
  <c r="AA941" i="4"/>
  <c r="L970" i="1" s="1"/>
  <c r="AB941" i="4"/>
  <c r="M970" i="1" s="1"/>
  <c r="C970" i="1"/>
  <c r="Z973" i="4"/>
  <c r="AA973" i="4"/>
  <c r="AB973" i="4"/>
  <c r="Z1005" i="4"/>
  <c r="AA1005" i="4"/>
  <c r="AB1005" i="4"/>
  <c r="Z1037" i="4"/>
  <c r="AA1037" i="4"/>
  <c r="AB1037" i="4"/>
  <c r="Z1069" i="4"/>
  <c r="AA1069" i="4"/>
  <c r="AB1069" i="4"/>
  <c r="AA1126" i="4"/>
  <c r="Z1126" i="4"/>
  <c r="AB1126" i="4"/>
  <c r="AB907" i="4"/>
  <c r="M936" i="1" s="1"/>
  <c r="AA907" i="4"/>
  <c r="L936" i="1" s="1"/>
  <c r="Z907" i="4"/>
  <c r="G936" i="1" s="1"/>
  <c r="C936" i="1"/>
  <c r="AB939" i="4"/>
  <c r="M968" i="1" s="1"/>
  <c r="AA939" i="4"/>
  <c r="L968" i="1" s="1"/>
  <c r="Z939" i="4"/>
  <c r="G968" i="1" s="1"/>
  <c r="C968" i="1"/>
  <c r="AB971" i="4"/>
  <c r="M1000" i="1" s="1"/>
  <c r="AA971" i="4"/>
  <c r="L1000" i="1" s="1"/>
  <c r="Z971" i="4"/>
  <c r="G1000" i="1" s="1"/>
  <c r="C1000" i="1"/>
  <c r="AB1003" i="4"/>
  <c r="AA1003" i="4"/>
  <c r="Z1003" i="4"/>
  <c r="AB1035" i="4"/>
  <c r="AA1035" i="4"/>
  <c r="Z1035" i="4"/>
  <c r="AB1067" i="4"/>
  <c r="AA1067" i="4"/>
  <c r="Z1067" i="4"/>
  <c r="AB914" i="4"/>
  <c r="M943" i="1" s="1"/>
  <c r="AA914" i="4"/>
  <c r="L943" i="1" s="1"/>
  <c r="Z914" i="4"/>
  <c r="G943" i="1" s="1"/>
  <c r="C943" i="1"/>
  <c r="AB946" i="4"/>
  <c r="M975" i="1" s="1"/>
  <c r="AA946" i="4"/>
  <c r="L975" i="1" s="1"/>
  <c r="Z946" i="4"/>
  <c r="G975" i="1" s="1"/>
  <c r="C975" i="1"/>
  <c r="AB978" i="4"/>
  <c r="AA978" i="4"/>
  <c r="Z978" i="4"/>
  <c r="AB1010" i="4"/>
  <c r="AA1010" i="4"/>
  <c r="Z1010" i="4"/>
  <c r="AB1042" i="4"/>
  <c r="AA1042" i="4"/>
  <c r="Z1042" i="4"/>
  <c r="AB1074" i="4"/>
  <c r="AA1074" i="4"/>
  <c r="Z1074" i="4"/>
  <c r="AA1142" i="4"/>
  <c r="Z1142" i="4"/>
  <c r="AB1142" i="4"/>
  <c r="Z1101" i="4"/>
  <c r="AA1101" i="4"/>
  <c r="AB1101" i="4"/>
  <c r="Z1133" i="4"/>
  <c r="AA1133" i="4"/>
  <c r="AB1133" i="4"/>
  <c r="Z1100" i="4"/>
  <c r="AB1100" i="4"/>
  <c r="AA1100" i="4"/>
  <c r="Z1132" i="4"/>
  <c r="AB1132" i="4"/>
  <c r="AA1132" i="4"/>
  <c r="AB1099" i="4"/>
  <c r="AA1099" i="4"/>
  <c r="Z1099" i="4"/>
  <c r="AB1131" i="4"/>
  <c r="AA1131" i="4"/>
  <c r="Z1131" i="4"/>
  <c r="AB1180" i="4"/>
  <c r="AA1180" i="4"/>
  <c r="Z1180" i="4"/>
  <c r="AA1276" i="4"/>
  <c r="Z1276" i="4"/>
  <c r="AB1276" i="4"/>
  <c r="AB1301" i="4"/>
  <c r="AA1301" i="4"/>
  <c r="Z1301" i="4"/>
  <c r="Z1186" i="4"/>
  <c r="AA1186" i="4"/>
  <c r="AB1186" i="4"/>
  <c r="Z1218" i="4"/>
  <c r="AA1218" i="4"/>
  <c r="AB1218" i="4"/>
  <c r="AB1385" i="4"/>
  <c r="AA1385" i="4"/>
  <c r="Z1385" i="4"/>
  <c r="AA1292" i="4"/>
  <c r="Z1292" i="4"/>
  <c r="AB1292" i="4"/>
  <c r="AB1409" i="4"/>
  <c r="AA1409" i="4"/>
  <c r="Z1409" i="4"/>
  <c r="AB1166" i="4"/>
  <c r="Z1166" i="4"/>
  <c r="AA1166" i="4"/>
  <c r="AB1198" i="4"/>
  <c r="AA1198" i="4"/>
  <c r="Z1198" i="4"/>
  <c r="AB1230" i="4"/>
  <c r="AA1230" i="4"/>
  <c r="Z1230" i="4"/>
  <c r="Z1243" i="4"/>
  <c r="AA1243" i="4"/>
  <c r="AB1243" i="4"/>
  <c r="Z1275" i="4"/>
  <c r="AA1275" i="4"/>
  <c r="AB1275" i="4"/>
  <c r="Z1307" i="4"/>
  <c r="AA1307" i="4"/>
  <c r="AB1307" i="4"/>
  <c r="AB1416" i="4"/>
  <c r="AA1416" i="4"/>
  <c r="Z1416" i="4"/>
  <c r="AB1241" i="4"/>
  <c r="AA1241" i="4"/>
  <c r="Z1241" i="4"/>
  <c r="AB1273" i="4"/>
  <c r="AA1273" i="4"/>
  <c r="Z1273" i="4"/>
  <c r="AB1305" i="4"/>
  <c r="AA1305" i="4"/>
  <c r="Z1305" i="4"/>
  <c r="AB1240" i="4"/>
  <c r="AA1240" i="4"/>
  <c r="Z1240" i="4"/>
  <c r="AB1272" i="4"/>
  <c r="AA1272" i="4"/>
  <c r="Z1272" i="4"/>
  <c r="AB1304" i="4"/>
  <c r="AA1304" i="4"/>
  <c r="Z1304" i="4"/>
  <c r="AB1353" i="4"/>
  <c r="AA1353" i="4"/>
  <c r="Z1353" i="4"/>
  <c r="AB1263" i="4"/>
  <c r="AA1263" i="4"/>
  <c r="Z1263" i="4"/>
  <c r="AB1295" i="4"/>
  <c r="AA1295" i="4"/>
  <c r="Z1295" i="4"/>
  <c r="AB1354" i="4"/>
  <c r="AA1354" i="4"/>
  <c r="Z1354" i="4"/>
  <c r="AB1386" i="4"/>
  <c r="AA1386" i="4"/>
  <c r="Z1386" i="4"/>
  <c r="AA1344" i="4"/>
  <c r="Z1344" i="4"/>
  <c r="AB1344" i="4"/>
  <c r="AA1376" i="4"/>
  <c r="Z1376" i="4"/>
  <c r="AB1376" i="4"/>
  <c r="AA1408" i="4"/>
  <c r="Z1408" i="4"/>
  <c r="AB1408" i="4"/>
  <c r="Z1351" i="4"/>
  <c r="AA1351" i="4"/>
  <c r="AB1351" i="4"/>
  <c r="Z1383" i="4"/>
  <c r="AA1383" i="4"/>
  <c r="AB1383" i="4"/>
  <c r="Z1415" i="4"/>
  <c r="AA1415" i="4"/>
  <c r="AB1415" i="4"/>
  <c r="AB1341" i="4"/>
  <c r="AA1341" i="4"/>
  <c r="Z1341" i="4"/>
  <c r="AB1373" i="4"/>
  <c r="AA1373" i="4"/>
  <c r="Z1373" i="4"/>
  <c r="AB1405" i="4"/>
  <c r="AA1405" i="4"/>
  <c r="Z1405" i="4"/>
  <c r="AB1340" i="4"/>
  <c r="AA1340" i="4"/>
  <c r="Z1340" i="4"/>
  <c r="AB1372" i="4"/>
  <c r="AA1372" i="4"/>
  <c r="Z1372" i="4"/>
  <c r="AB1404" i="4"/>
  <c r="AA1404" i="4"/>
  <c r="Z1404" i="4"/>
  <c r="AB1339" i="4"/>
  <c r="AA1339" i="4"/>
  <c r="Z1339" i="4"/>
  <c r="AB1371" i="4"/>
  <c r="AA1371" i="4"/>
  <c r="Z1371" i="4"/>
  <c r="AB1403" i="4"/>
  <c r="AA1403" i="4"/>
  <c r="Z1403" i="4"/>
  <c r="AB1433" i="4"/>
  <c r="AA1433" i="4"/>
  <c r="Z1433" i="4"/>
  <c r="AB1465" i="4"/>
  <c r="AA1465" i="4"/>
  <c r="Z1465" i="4"/>
  <c r="AB1497" i="4"/>
  <c r="AA1497" i="4"/>
  <c r="Z1497" i="4"/>
  <c r="AB1432" i="4"/>
  <c r="AA1432" i="4"/>
  <c r="Z1432" i="4"/>
  <c r="AB1464" i="4"/>
  <c r="AA1464" i="4"/>
  <c r="Z1464" i="4"/>
  <c r="AB1496" i="4"/>
  <c r="AA1496" i="4"/>
  <c r="Z1496" i="4"/>
  <c r="AA1423" i="4"/>
  <c r="Z1423" i="4"/>
  <c r="AB1423" i="4"/>
  <c r="AA1455" i="4"/>
  <c r="Z1455" i="4"/>
  <c r="AB1455" i="4"/>
  <c r="AA1487" i="4"/>
  <c r="Z1487" i="4"/>
  <c r="AB1487" i="4"/>
  <c r="Z1422" i="4"/>
  <c r="AA1422" i="4"/>
  <c r="AB1422" i="4"/>
  <c r="Z1454" i="4"/>
  <c r="AB1454" i="4"/>
  <c r="AA1454" i="4"/>
  <c r="Z1486" i="4"/>
  <c r="AB1486" i="4"/>
  <c r="AA1486" i="4"/>
  <c r="AB1453" i="4"/>
  <c r="AA1453" i="4"/>
  <c r="Z1453" i="4"/>
  <c r="AB1485" i="4"/>
  <c r="AA1485" i="4"/>
  <c r="Z1485" i="4"/>
  <c r="AB1557" i="4"/>
  <c r="AA1557" i="4"/>
  <c r="Z1557" i="4"/>
  <c r="AB1589" i="4"/>
  <c r="AA1589" i="4"/>
  <c r="Z1589" i="4"/>
  <c r="AA1524" i="4"/>
  <c r="Z1524" i="4"/>
  <c r="AB1524" i="4"/>
  <c r="AA1556" i="4"/>
  <c r="Z1556" i="4"/>
  <c r="AB1556" i="4"/>
  <c r="AA1588" i="4"/>
  <c r="Z1588" i="4"/>
  <c r="AB1588" i="4"/>
  <c r="AB1514" i="4"/>
  <c r="Z1514" i="4"/>
  <c r="AA1514" i="4"/>
  <c r="AB1546" i="4"/>
  <c r="Z1546" i="4"/>
  <c r="AA1546" i="4"/>
  <c r="AB1578" i="4"/>
  <c r="AA1578" i="4"/>
  <c r="Z1578" i="4"/>
  <c r="AB1641" i="4"/>
  <c r="AA1641" i="4"/>
  <c r="Z1641" i="4"/>
  <c r="AB1545" i="4"/>
  <c r="AA1545" i="4"/>
  <c r="Z1545" i="4"/>
  <c r="AB1577" i="4"/>
  <c r="AA1577" i="4"/>
  <c r="Z1577" i="4"/>
  <c r="AB1681" i="4"/>
  <c r="AA1681" i="4"/>
  <c r="Z1681" i="4"/>
  <c r="AB1657" i="4"/>
  <c r="AA1657" i="4"/>
  <c r="Z1657" i="4"/>
  <c r="AB1535" i="4"/>
  <c r="AA1535" i="4"/>
  <c r="Z1535" i="4"/>
  <c r="AB1567" i="4"/>
  <c r="AA1567" i="4"/>
  <c r="Z1567" i="4"/>
  <c r="AB1619" i="4"/>
  <c r="AA1619" i="4"/>
  <c r="Z1619" i="4"/>
  <c r="AB1651" i="4"/>
  <c r="AA1651" i="4"/>
  <c r="Z1651" i="4"/>
  <c r="AB1683" i="4"/>
  <c r="AA1683" i="4"/>
  <c r="Z1683" i="4"/>
  <c r="AB1743" i="4"/>
  <c r="Z1743" i="4"/>
  <c r="AA1743" i="4"/>
  <c r="Z1719" i="4"/>
  <c r="AB1719" i="4"/>
  <c r="AA1719" i="4"/>
  <c r="AB1700" i="4"/>
  <c r="AA1700" i="4"/>
  <c r="Z1700" i="4"/>
  <c r="AB1732" i="4"/>
  <c r="AA1732" i="4"/>
  <c r="Z1732" i="4"/>
  <c r="AA1747" i="4"/>
  <c r="Z1747" i="4"/>
  <c r="AB1747" i="4"/>
  <c r="AA1779" i="4"/>
  <c r="Z1779" i="4"/>
  <c r="AB1779" i="4"/>
  <c r="Z1770" i="4"/>
  <c r="AB1770" i="4"/>
  <c r="AA1770" i="4"/>
  <c r="AA1744" i="4"/>
  <c r="AB1744" i="4"/>
  <c r="Z1744" i="4"/>
  <c r="AB1776" i="4"/>
  <c r="AA1776" i="4"/>
  <c r="Z1776" i="4"/>
  <c r="AB1814" i="4"/>
  <c r="Z1814" i="4"/>
  <c r="AA1814" i="4"/>
  <c r="AB1797" i="4"/>
  <c r="AA1797" i="4"/>
  <c r="Z1797" i="4"/>
  <c r="AB1829" i="4"/>
  <c r="AA1829" i="4"/>
  <c r="Z1829" i="4"/>
  <c r="AB1812" i="4"/>
  <c r="AA1812" i="4"/>
  <c r="Z1812" i="4"/>
  <c r="AB1795" i="4"/>
  <c r="AA1795" i="4"/>
  <c r="Z1795" i="4"/>
  <c r="AB1827" i="4"/>
  <c r="AA1827" i="4"/>
  <c r="Z1827" i="4"/>
  <c r="AB1846" i="4"/>
  <c r="AA1846" i="4"/>
  <c r="Z1846" i="4"/>
  <c r="AB1878" i="4"/>
  <c r="AA1878" i="4"/>
  <c r="Z1878" i="4"/>
  <c r="AB1904" i="4"/>
  <c r="AA1904" i="4"/>
  <c r="Z1904" i="4"/>
  <c r="AA1879" i="4"/>
  <c r="Z1879" i="4"/>
  <c r="AB1879" i="4"/>
  <c r="AA1911" i="4"/>
  <c r="Z1911" i="4"/>
  <c r="AB1911" i="4"/>
  <c r="AB1900" i="4"/>
  <c r="AA1900" i="4"/>
  <c r="Z1900" i="4"/>
  <c r="AA1883" i="4"/>
  <c r="Z1883" i="4"/>
  <c r="AB1883" i="4"/>
  <c r="AB1915" i="4"/>
  <c r="AA1915" i="4"/>
  <c r="Z1915" i="4"/>
  <c r="AB1890" i="4"/>
  <c r="AA1890" i="4"/>
  <c r="Z1890" i="4"/>
  <c r="AA1937" i="4"/>
  <c r="Z1937" i="4"/>
  <c r="AB1937" i="4"/>
  <c r="AA1984" i="4"/>
  <c r="AB1984" i="4"/>
  <c r="Z1984" i="4"/>
  <c r="AB1927" i="4"/>
  <c r="Z1927" i="4"/>
  <c r="AA1927" i="4"/>
  <c r="AB1942" i="4"/>
  <c r="AA1942" i="4"/>
  <c r="Z1942" i="4"/>
  <c r="AB1925" i="4"/>
  <c r="AA1925" i="4"/>
  <c r="Z1925" i="4"/>
  <c r="AA1948" i="4"/>
  <c r="AB1948" i="4"/>
  <c r="Z1948" i="4"/>
  <c r="Z1967" i="4"/>
  <c r="AB1967" i="4"/>
  <c r="AA1967" i="4"/>
  <c r="AA1999" i="4"/>
  <c r="Z1999" i="4"/>
  <c r="AB1999" i="4"/>
  <c r="AB1965" i="4"/>
  <c r="Z1965" i="4"/>
  <c r="AA1965" i="4"/>
  <c r="AB1997" i="4"/>
  <c r="AA1997" i="4"/>
  <c r="Z1997" i="4"/>
  <c r="AB1971" i="4"/>
  <c r="Z1971" i="4"/>
  <c r="AA1971" i="4"/>
  <c r="AB1994" i="4"/>
  <c r="AA1994" i="4"/>
  <c r="Z1994" i="4"/>
  <c r="AB6" i="4"/>
  <c r="M35" i="1" s="1"/>
  <c r="AA6" i="4"/>
  <c r="L35" i="1" s="1"/>
  <c r="Z6" i="4"/>
  <c r="G35" i="1" s="1"/>
  <c r="C35" i="1"/>
  <c r="AB161" i="4"/>
  <c r="M190" i="1" s="1"/>
  <c r="AA161" i="4"/>
  <c r="L190" i="1" s="1"/>
  <c r="Z161" i="4"/>
  <c r="G190" i="1" s="1"/>
  <c r="C190" i="1"/>
  <c r="Z42" i="4"/>
  <c r="G71" i="1" s="1"/>
  <c r="AB42" i="4"/>
  <c r="M71" i="1" s="1"/>
  <c r="AA42" i="4"/>
  <c r="L71" i="1" s="1"/>
  <c r="C71" i="1"/>
  <c r="AB28" i="4"/>
  <c r="M57" i="1" s="1"/>
  <c r="AA28" i="4"/>
  <c r="L57" i="1" s="1"/>
  <c r="Z28" i="4"/>
  <c r="G57" i="1" s="1"/>
  <c r="C57" i="1"/>
  <c r="AB15" i="4"/>
  <c r="M44" i="1" s="1"/>
  <c r="AA15" i="4"/>
  <c r="L44" i="1" s="1"/>
  <c r="Z15" i="4"/>
  <c r="G44" i="1" s="1"/>
  <c r="C44" i="1"/>
  <c r="AB178" i="4"/>
  <c r="M207" i="1" s="1"/>
  <c r="AA178" i="4"/>
  <c r="L207" i="1" s="1"/>
  <c r="Z178" i="4"/>
  <c r="G207" i="1" s="1"/>
  <c r="C207" i="1"/>
  <c r="AA339" i="4"/>
  <c r="L368" i="1" s="1"/>
  <c r="Z339" i="4"/>
  <c r="G368" i="1" s="1"/>
  <c r="AB339" i="4"/>
  <c r="M368" i="1" s="1"/>
  <c r="C368" i="1"/>
  <c r="AA43" i="4"/>
  <c r="L72" i="1" s="1"/>
  <c r="Z43" i="4"/>
  <c r="G72" i="1" s="1"/>
  <c r="AB43" i="4"/>
  <c r="M72" i="1" s="1"/>
  <c r="C72" i="1"/>
  <c r="AA75" i="4"/>
  <c r="L104" i="1" s="1"/>
  <c r="Z75" i="4"/>
  <c r="G104" i="1" s="1"/>
  <c r="AB75" i="4"/>
  <c r="M104" i="1" s="1"/>
  <c r="C104" i="1"/>
  <c r="AB226" i="4"/>
  <c r="M255" i="1" s="1"/>
  <c r="AA226" i="4"/>
  <c r="L255" i="1" s="1"/>
  <c r="Z226" i="4"/>
  <c r="G255" i="1" s="1"/>
  <c r="C255" i="1"/>
  <c r="AB56" i="4"/>
  <c r="M85" i="1" s="1"/>
  <c r="AA56" i="4"/>
  <c r="L85" i="1" s="1"/>
  <c r="Z56" i="4"/>
  <c r="G85" i="1" s="1"/>
  <c r="C85" i="1"/>
  <c r="AB88" i="4"/>
  <c r="M117" i="1" s="1"/>
  <c r="AA88" i="4"/>
  <c r="L117" i="1" s="1"/>
  <c r="Z88" i="4"/>
  <c r="G117" i="1" s="1"/>
  <c r="C117" i="1"/>
  <c r="AB495" i="4"/>
  <c r="M524" i="1" s="1"/>
  <c r="AA495" i="4"/>
  <c r="L524" i="1" s="1"/>
  <c r="Z495" i="4"/>
  <c r="G524" i="1" s="1"/>
  <c r="C524" i="1"/>
  <c r="AB185" i="4"/>
  <c r="M214" i="1" s="1"/>
  <c r="AA185" i="4"/>
  <c r="L214" i="1" s="1"/>
  <c r="Z185" i="4"/>
  <c r="G214" i="1" s="1"/>
  <c r="C214" i="1"/>
  <c r="AB62" i="4"/>
  <c r="M91" i="1" s="1"/>
  <c r="AA62" i="4"/>
  <c r="L91" i="1" s="1"/>
  <c r="Z62" i="4"/>
  <c r="G91" i="1" s="1"/>
  <c r="C91" i="1"/>
  <c r="Z95" i="4"/>
  <c r="G124" i="1" s="1"/>
  <c r="AB95" i="4"/>
  <c r="M124" i="1" s="1"/>
  <c r="AA95" i="4"/>
  <c r="L124" i="1" s="1"/>
  <c r="C124" i="1"/>
  <c r="Z127" i="4"/>
  <c r="G156" i="1" s="1"/>
  <c r="AB127" i="4"/>
  <c r="M156" i="1" s="1"/>
  <c r="AA127" i="4"/>
  <c r="L156" i="1" s="1"/>
  <c r="C156" i="1"/>
  <c r="Z159" i="4"/>
  <c r="G188" i="1" s="1"/>
  <c r="AB159" i="4"/>
  <c r="M188" i="1" s="1"/>
  <c r="AA159" i="4"/>
  <c r="L188" i="1" s="1"/>
  <c r="C188" i="1"/>
  <c r="Z191" i="4"/>
  <c r="G220" i="1" s="1"/>
  <c r="AA191" i="4"/>
  <c r="L220" i="1" s="1"/>
  <c r="AB191" i="4"/>
  <c r="M220" i="1" s="1"/>
  <c r="C220" i="1"/>
  <c r="Z223" i="4"/>
  <c r="G252" i="1" s="1"/>
  <c r="AA223" i="4"/>
  <c r="L252" i="1" s="1"/>
  <c r="AB223" i="4"/>
  <c r="M252" i="1" s="1"/>
  <c r="C252" i="1"/>
  <c r="AA283" i="4"/>
  <c r="L312" i="1" s="1"/>
  <c r="Z283" i="4"/>
  <c r="G312" i="1" s="1"/>
  <c r="AB283" i="4"/>
  <c r="M312" i="1" s="1"/>
  <c r="C312" i="1"/>
  <c r="AB101" i="4"/>
  <c r="M130" i="1" s="1"/>
  <c r="AA101" i="4"/>
  <c r="L130" i="1" s="1"/>
  <c r="Z101" i="4"/>
  <c r="G130" i="1" s="1"/>
  <c r="C130" i="1"/>
  <c r="AB133" i="4"/>
  <c r="M162" i="1" s="1"/>
  <c r="AA133" i="4"/>
  <c r="L162" i="1" s="1"/>
  <c r="Z133" i="4"/>
  <c r="G162" i="1" s="1"/>
  <c r="C162" i="1"/>
  <c r="AB165" i="4"/>
  <c r="M194" i="1" s="1"/>
  <c r="AA165" i="4"/>
  <c r="L194" i="1" s="1"/>
  <c r="Z165" i="4"/>
  <c r="G194" i="1" s="1"/>
  <c r="C194" i="1"/>
  <c r="AB197" i="4"/>
  <c r="M226" i="1" s="1"/>
  <c r="AA197" i="4"/>
  <c r="L226" i="1" s="1"/>
  <c r="Z197" i="4"/>
  <c r="G226" i="1" s="1"/>
  <c r="C226" i="1"/>
  <c r="AB229" i="4"/>
  <c r="M258" i="1" s="1"/>
  <c r="AA229" i="4"/>
  <c r="L258" i="1" s="1"/>
  <c r="Z229" i="4"/>
  <c r="G258" i="1" s="1"/>
  <c r="C258" i="1"/>
  <c r="AB308" i="4"/>
  <c r="M337" i="1" s="1"/>
  <c r="AA308" i="4"/>
  <c r="L337" i="1" s="1"/>
  <c r="Z308" i="4"/>
  <c r="G337" i="1" s="1"/>
  <c r="C337" i="1"/>
  <c r="AA387" i="4"/>
  <c r="L416" i="1" s="1"/>
  <c r="Z387" i="4"/>
  <c r="G416" i="1" s="1"/>
  <c r="AB387" i="4"/>
  <c r="M416" i="1" s="1"/>
  <c r="C416" i="1"/>
  <c r="AB99" i="4"/>
  <c r="M128" i="1" s="1"/>
  <c r="AA99" i="4"/>
  <c r="L128" i="1" s="1"/>
  <c r="Z99" i="4"/>
  <c r="G128" i="1" s="1"/>
  <c r="C128" i="1"/>
  <c r="AB131" i="4"/>
  <c r="M160" i="1" s="1"/>
  <c r="AA131" i="4"/>
  <c r="L160" i="1" s="1"/>
  <c r="Z131" i="4"/>
  <c r="G160" i="1" s="1"/>
  <c r="C160" i="1"/>
  <c r="AB163" i="4"/>
  <c r="M192" i="1" s="1"/>
  <c r="AA163" i="4"/>
  <c r="L192" i="1" s="1"/>
  <c r="Z163" i="4"/>
  <c r="G192" i="1" s="1"/>
  <c r="C192" i="1"/>
  <c r="AB195" i="4"/>
  <c r="M224" i="1" s="1"/>
  <c r="AA195" i="4"/>
  <c r="L224" i="1" s="1"/>
  <c r="Z195" i="4"/>
  <c r="G224" i="1" s="1"/>
  <c r="C224" i="1"/>
  <c r="AB227" i="4"/>
  <c r="M256" i="1" s="1"/>
  <c r="AA227" i="4"/>
  <c r="L256" i="1" s="1"/>
  <c r="Z227" i="4"/>
  <c r="G256" i="1" s="1"/>
  <c r="C256" i="1"/>
  <c r="AB380" i="4"/>
  <c r="M409" i="1" s="1"/>
  <c r="AA380" i="4"/>
  <c r="L409" i="1" s="1"/>
  <c r="Z380" i="4"/>
  <c r="G409" i="1" s="1"/>
  <c r="C409" i="1"/>
  <c r="AB245" i="4"/>
  <c r="M274" i="1" s="1"/>
  <c r="AA245" i="4"/>
  <c r="L274" i="1" s="1"/>
  <c r="Z245" i="4"/>
  <c r="G274" i="1" s="1"/>
  <c r="C274" i="1"/>
  <c r="AB277" i="4"/>
  <c r="M306" i="1" s="1"/>
  <c r="AA277" i="4"/>
  <c r="L306" i="1" s="1"/>
  <c r="Z277" i="4"/>
  <c r="G306" i="1" s="1"/>
  <c r="C306" i="1"/>
  <c r="AB309" i="4"/>
  <c r="M338" i="1" s="1"/>
  <c r="AA309" i="4"/>
  <c r="L338" i="1" s="1"/>
  <c r="Z309" i="4"/>
  <c r="G338" i="1" s="1"/>
  <c r="C338" i="1"/>
  <c r="AB341" i="4"/>
  <c r="M370" i="1" s="1"/>
  <c r="AA341" i="4"/>
  <c r="L370" i="1" s="1"/>
  <c r="Z341" i="4"/>
  <c r="G370" i="1" s="1"/>
  <c r="C370" i="1"/>
  <c r="AB373" i="4"/>
  <c r="M402" i="1" s="1"/>
  <c r="AA373" i="4"/>
  <c r="L402" i="1" s="1"/>
  <c r="Z373" i="4"/>
  <c r="G402" i="1" s="1"/>
  <c r="C402" i="1"/>
  <c r="AB407" i="4"/>
  <c r="M436" i="1" s="1"/>
  <c r="Z407" i="4"/>
  <c r="G436" i="1" s="1"/>
  <c r="AA407" i="4"/>
  <c r="L436" i="1" s="1"/>
  <c r="C436" i="1"/>
  <c r="AB669" i="4"/>
  <c r="M698" i="1" s="1"/>
  <c r="AA669" i="4"/>
  <c r="L698" i="1" s="1"/>
  <c r="Z669" i="4"/>
  <c r="G698" i="1" s="1"/>
  <c r="C698" i="1"/>
  <c r="AB535" i="4"/>
  <c r="M564" i="1" s="1"/>
  <c r="AA535" i="4"/>
  <c r="L564" i="1" s="1"/>
  <c r="Z535" i="4"/>
  <c r="G564" i="1" s="1"/>
  <c r="C564" i="1"/>
  <c r="Z257" i="4"/>
  <c r="G286" i="1" s="1"/>
  <c r="AB257" i="4"/>
  <c r="M286" i="1" s="1"/>
  <c r="AA257" i="4"/>
  <c r="L286" i="1" s="1"/>
  <c r="C286" i="1"/>
  <c r="Z289" i="4"/>
  <c r="G318" i="1" s="1"/>
  <c r="AB289" i="4"/>
  <c r="M318" i="1" s="1"/>
  <c r="AA289" i="4"/>
  <c r="L318" i="1" s="1"/>
  <c r="C318" i="1"/>
  <c r="Z321" i="4"/>
  <c r="G350" i="1" s="1"/>
  <c r="AB321" i="4"/>
  <c r="M350" i="1" s="1"/>
  <c r="AA321" i="4"/>
  <c r="L350" i="1" s="1"/>
  <c r="C350" i="1"/>
  <c r="Z353" i="4"/>
  <c r="G382" i="1" s="1"/>
  <c r="AB353" i="4"/>
  <c r="M382" i="1" s="1"/>
  <c r="AA353" i="4"/>
  <c r="L382" i="1" s="1"/>
  <c r="C382" i="1"/>
  <c r="Z385" i="4"/>
  <c r="G414" i="1" s="1"/>
  <c r="AB385" i="4"/>
  <c r="M414" i="1" s="1"/>
  <c r="AA385" i="4"/>
  <c r="L414" i="1" s="1"/>
  <c r="C414" i="1"/>
  <c r="AB264" i="4"/>
  <c r="M293" i="1" s="1"/>
  <c r="AA264" i="4"/>
  <c r="L293" i="1" s="1"/>
  <c r="Z264" i="4"/>
  <c r="G293" i="1" s="1"/>
  <c r="C293" i="1"/>
  <c r="AB296" i="4"/>
  <c r="M325" i="1" s="1"/>
  <c r="AA296" i="4"/>
  <c r="L325" i="1" s="1"/>
  <c r="Z296" i="4"/>
  <c r="G325" i="1" s="1"/>
  <c r="C325" i="1"/>
  <c r="AB328" i="4"/>
  <c r="M357" i="1" s="1"/>
  <c r="AA328" i="4"/>
  <c r="L357" i="1" s="1"/>
  <c r="Z328" i="4"/>
  <c r="G357" i="1" s="1"/>
  <c r="C357" i="1"/>
  <c r="AB360" i="4"/>
  <c r="M389" i="1" s="1"/>
  <c r="AA360" i="4"/>
  <c r="L389" i="1" s="1"/>
  <c r="Z360" i="4"/>
  <c r="G389" i="1" s="1"/>
  <c r="C389" i="1"/>
  <c r="AB392" i="4"/>
  <c r="M421" i="1" s="1"/>
  <c r="AA392" i="4"/>
  <c r="L421" i="1" s="1"/>
  <c r="Z392" i="4"/>
  <c r="G421" i="1" s="1"/>
  <c r="C421" i="1"/>
  <c r="AA588" i="4"/>
  <c r="L617" i="1" s="1"/>
  <c r="Z588" i="4"/>
  <c r="G617" i="1" s="1"/>
  <c r="AB588" i="4"/>
  <c r="M617" i="1" s="1"/>
  <c r="C617" i="1"/>
  <c r="AB255" i="4"/>
  <c r="M284" i="1" s="1"/>
  <c r="AA255" i="4"/>
  <c r="L284" i="1" s="1"/>
  <c r="Z255" i="4"/>
  <c r="G284" i="1" s="1"/>
  <c r="C284" i="1"/>
  <c r="AB287" i="4"/>
  <c r="M316" i="1" s="1"/>
  <c r="AA287" i="4"/>
  <c r="L316" i="1" s="1"/>
  <c r="Z287" i="4"/>
  <c r="G316" i="1" s="1"/>
  <c r="C316" i="1"/>
  <c r="AB319" i="4"/>
  <c r="M348" i="1" s="1"/>
  <c r="AA319" i="4"/>
  <c r="L348" i="1" s="1"/>
  <c r="Z319" i="4"/>
  <c r="G348" i="1" s="1"/>
  <c r="C348" i="1"/>
  <c r="AB351" i="4"/>
  <c r="M380" i="1" s="1"/>
  <c r="AA351" i="4"/>
  <c r="L380" i="1" s="1"/>
  <c r="Z351" i="4"/>
  <c r="G380" i="1" s="1"/>
  <c r="C380" i="1"/>
  <c r="AB383" i="4"/>
  <c r="M412" i="1" s="1"/>
  <c r="AA383" i="4"/>
  <c r="L412" i="1" s="1"/>
  <c r="Z383" i="4"/>
  <c r="G412" i="1" s="1"/>
  <c r="C412" i="1"/>
  <c r="AB463" i="4"/>
  <c r="M492" i="1" s="1"/>
  <c r="AA463" i="4"/>
  <c r="L492" i="1" s="1"/>
  <c r="Z463" i="4"/>
  <c r="G492" i="1" s="1"/>
  <c r="C492" i="1"/>
  <c r="AB439" i="4"/>
  <c r="M468" i="1" s="1"/>
  <c r="AA439" i="4"/>
  <c r="L468" i="1" s="1"/>
  <c r="Z439" i="4"/>
  <c r="G468" i="1" s="1"/>
  <c r="C468" i="1"/>
  <c r="AA430" i="4"/>
  <c r="L459" i="1" s="1"/>
  <c r="Z430" i="4"/>
  <c r="G459" i="1" s="1"/>
  <c r="AB430" i="4"/>
  <c r="M459" i="1" s="1"/>
  <c r="C459" i="1"/>
  <c r="AA462" i="4"/>
  <c r="L491" i="1" s="1"/>
  <c r="Z462" i="4"/>
  <c r="G491" i="1" s="1"/>
  <c r="AB462" i="4"/>
  <c r="M491" i="1" s="1"/>
  <c r="C491" i="1"/>
  <c r="AA494" i="4"/>
  <c r="L523" i="1" s="1"/>
  <c r="Z494" i="4"/>
  <c r="G523" i="1" s="1"/>
  <c r="AB494" i="4"/>
  <c r="M523" i="1" s="1"/>
  <c r="C523" i="1"/>
  <c r="AA526" i="4"/>
  <c r="L555" i="1" s="1"/>
  <c r="Z526" i="4"/>
  <c r="G555" i="1" s="1"/>
  <c r="AB526" i="4"/>
  <c r="M555" i="1" s="1"/>
  <c r="C555" i="1"/>
  <c r="Z405" i="4"/>
  <c r="G434" i="1" s="1"/>
  <c r="AA405" i="4"/>
  <c r="L434" i="1" s="1"/>
  <c r="AB405" i="4"/>
  <c r="M434" i="1" s="1"/>
  <c r="C434" i="1"/>
  <c r="Z437" i="4"/>
  <c r="G466" i="1" s="1"/>
  <c r="AA437" i="4"/>
  <c r="L466" i="1" s="1"/>
  <c r="AB437" i="4"/>
  <c r="M466" i="1" s="1"/>
  <c r="C466" i="1"/>
  <c r="Z469" i="4"/>
  <c r="G498" i="1" s="1"/>
  <c r="AA469" i="4"/>
  <c r="L498" i="1" s="1"/>
  <c r="AB469" i="4"/>
  <c r="M498" i="1" s="1"/>
  <c r="C498" i="1"/>
  <c r="Z501" i="4"/>
  <c r="G530" i="1" s="1"/>
  <c r="AA501" i="4"/>
  <c r="L530" i="1" s="1"/>
  <c r="AB501" i="4"/>
  <c r="M530" i="1" s="1"/>
  <c r="C530" i="1"/>
  <c r="Z533" i="4"/>
  <c r="G562" i="1" s="1"/>
  <c r="AA533" i="4"/>
  <c r="L562" i="1" s="1"/>
  <c r="AB533" i="4"/>
  <c r="M562" i="1" s="1"/>
  <c r="C562" i="1"/>
  <c r="AB581" i="4"/>
  <c r="M610" i="1" s="1"/>
  <c r="AA581" i="4"/>
  <c r="L610" i="1" s="1"/>
  <c r="Z581" i="4"/>
  <c r="G610" i="1" s="1"/>
  <c r="C610" i="1"/>
  <c r="AA660" i="4"/>
  <c r="L689" i="1" s="1"/>
  <c r="Z660" i="4"/>
  <c r="G689" i="1" s="1"/>
  <c r="AB660" i="4"/>
  <c r="M689" i="1" s="1"/>
  <c r="C689" i="1"/>
  <c r="AB419" i="4"/>
  <c r="M448" i="1" s="1"/>
  <c r="AA419" i="4"/>
  <c r="L448" i="1" s="1"/>
  <c r="Z419" i="4"/>
  <c r="G448" i="1" s="1"/>
  <c r="C448" i="1"/>
  <c r="AB451" i="4"/>
  <c r="M480" i="1" s="1"/>
  <c r="AA451" i="4"/>
  <c r="L480" i="1" s="1"/>
  <c r="Z451" i="4"/>
  <c r="G480" i="1" s="1"/>
  <c r="C480" i="1"/>
  <c r="AB483" i="4"/>
  <c r="M512" i="1" s="1"/>
  <c r="AA483" i="4"/>
  <c r="L512" i="1" s="1"/>
  <c r="Z483" i="4"/>
  <c r="G512" i="1" s="1"/>
  <c r="C512" i="1"/>
  <c r="AB515" i="4"/>
  <c r="M544" i="1" s="1"/>
  <c r="AA515" i="4"/>
  <c r="L544" i="1" s="1"/>
  <c r="Z515" i="4"/>
  <c r="G544" i="1" s="1"/>
  <c r="C544" i="1"/>
  <c r="AB547" i="4"/>
  <c r="M576" i="1" s="1"/>
  <c r="AA547" i="4"/>
  <c r="L576" i="1" s="1"/>
  <c r="Z547" i="4"/>
  <c r="G576" i="1" s="1"/>
  <c r="C576" i="1"/>
  <c r="AA604" i="4"/>
  <c r="L633" i="1" s="1"/>
  <c r="Z604" i="4"/>
  <c r="G633" i="1" s="1"/>
  <c r="AB604" i="4"/>
  <c r="M633" i="1" s="1"/>
  <c r="C633" i="1"/>
  <c r="AA612" i="4"/>
  <c r="L641" i="1" s="1"/>
  <c r="Z612" i="4"/>
  <c r="G641" i="1" s="1"/>
  <c r="AB612" i="4"/>
  <c r="M641" i="1" s="1"/>
  <c r="C641" i="1"/>
  <c r="AB574" i="4"/>
  <c r="M603" i="1" s="1"/>
  <c r="AA574" i="4"/>
  <c r="L603" i="1" s="1"/>
  <c r="Z574" i="4"/>
  <c r="G603" i="1" s="1"/>
  <c r="C603" i="1"/>
  <c r="AB606" i="4"/>
  <c r="M635" i="1" s="1"/>
  <c r="AA606" i="4"/>
  <c r="L635" i="1" s="1"/>
  <c r="Z606" i="4"/>
  <c r="G635" i="1" s="1"/>
  <c r="C635" i="1"/>
  <c r="AB638" i="4"/>
  <c r="M667" i="1" s="1"/>
  <c r="AA638" i="4"/>
  <c r="L667" i="1" s="1"/>
  <c r="Z638" i="4"/>
  <c r="G667" i="1" s="1"/>
  <c r="C667" i="1"/>
  <c r="AB670" i="4"/>
  <c r="M699" i="1" s="1"/>
  <c r="AA670" i="4"/>
  <c r="L699" i="1" s="1"/>
  <c r="Z670" i="4"/>
  <c r="G699" i="1" s="1"/>
  <c r="C699" i="1"/>
  <c r="AB702" i="4"/>
  <c r="M731" i="1" s="1"/>
  <c r="AA702" i="4"/>
  <c r="L731" i="1" s="1"/>
  <c r="Z702" i="4"/>
  <c r="G731" i="1" s="1"/>
  <c r="C731" i="1"/>
  <c r="AB810" i="4"/>
  <c r="M839" i="1" s="1"/>
  <c r="AA810" i="4"/>
  <c r="L839" i="1" s="1"/>
  <c r="Z810" i="4"/>
  <c r="G839" i="1" s="1"/>
  <c r="C839" i="1"/>
  <c r="Z571" i="4"/>
  <c r="G600" i="1" s="1"/>
  <c r="AA571" i="4"/>
  <c r="L600" i="1" s="1"/>
  <c r="AB571" i="4"/>
  <c r="M600" i="1" s="1"/>
  <c r="C600" i="1"/>
  <c r="Z603" i="4"/>
  <c r="G632" i="1" s="1"/>
  <c r="AA603" i="4"/>
  <c r="L632" i="1" s="1"/>
  <c r="AB603" i="4"/>
  <c r="M632" i="1" s="1"/>
  <c r="C632" i="1"/>
  <c r="Z635" i="4"/>
  <c r="G664" i="1" s="1"/>
  <c r="AA635" i="4"/>
  <c r="L664" i="1" s="1"/>
  <c r="AB635" i="4"/>
  <c r="M664" i="1" s="1"/>
  <c r="C664" i="1"/>
  <c r="Z667" i="4"/>
  <c r="G696" i="1" s="1"/>
  <c r="AA667" i="4"/>
  <c r="L696" i="1" s="1"/>
  <c r="AB667" i="4"/>
  <c r="M696" i="1" s="1"/>
  <c r="C696" i="1"/>
  <c r="Z699" i="4"/>
  <c r="G728" i="1" s="1"/>
  <c r="AA699" i="4"/>
  <c r="L728" i="1" s="1"/>
  <c r="AB699" i="4"/>
  <c r="M728" i="1" s="1"/>
  <c r="C728" i="1"/>
  <c r="AB738" i="4"/>
  <c r="M767" i="1" s="1"/>
  <c r="AA738" i="4"/>
  <c r="L767" i="1" s="1"/>
  <c r="Z738" i="4"/>
  <c r="G767" i="1" s="1"/>
  <c r="C767" i="1"/>
  <c r="Z562" i="4"/>
  <c r="G591" i="1" s="1"/>
  <c r="AB562" i="4"/>
  <c r="M591" i="1" s="1"/>
  <c r="AA562" i="4"/>
  <c r="L591" i="1" s="1"/>
  <c r="C591" i="1"/>
  <c r="Z594" i="4"/>
  <c r="G623" i="1" s="1"/>
  <c r="AB594" i="4"/>
  <c r="M623" i="1" s="1"/>
  <c r="AA594" i="4"/>
  <c r="L623" i="1" s="1"/>
  <c r="C623" i="1"/>
  <c r="Z626" i="4"/>
  <c r="G655" i="1" s="1"/>
  <c r="AB626" i="4"/>
  <c r="M655" i="1" s="1"/>
  <c r="AA626" i="4"/>
  <c r="L655" i="1" s="1"/>
  <c r="C655" i="1"/>
  <c r="Z658" i="4"/>
  <c r="G687" i="1" s="1"/>
  <c r="AB658" i="4"/>
  <c r="M687" i="1" s="1"/>
  <c r="AA658" i="4"/>
  <c r="L687" i="1" s="1"/>
  <c r="C687" i="1"/>
  <c r="Z690" i="4"/>
  <c r="G719" i="1" s="1"/>
  <c r="AB690" i="4"/>
  <c r="M719" i="1" s="1"/>
  <c r="AA690" i="4"/>
  <c r="L719" i="1" s="1"/>
  <c r="C719" i="1"/>
  <c r="Z722" i="4"/>
  <c r="G751" i="1" s="1"/>
  <c r="AB722" i="4"/>
  <c r="M751" i="1" s="1"/>
  <c r="AA722" i="4"/>
  <c r="L751" i="1" s="1"/>
  <c r="C751" i="1"/>
  <c r="AB553" i="4"/>
  <c r="M582" i="1" s="1"/>
  <c r="Z553" i="4"/>
  <c r="G582" i="1" s="1"/>
  <c r="AA553" i="4"/>
  <c r="L582" i="1" s="1"/>
  <c r="C582" i="1"/>
  <c r="AB585" i="4"/>
  <c r="M614" i="1" s="1"/>
  <c r="AA585" i="4"/>
  <c r="L614" i="1" s="1"/>
  <c r="Z585" i="4"/>
  <c r="G614" i="1" s="1"/>
  <c r="C614" i="1"/>
  <c r="AB617" i="4"/>
  <c r="M646" i="1" s="1"/>
  <c r="AA617" i="4"/>
  <c r="L646" i="1" s="1"/>
  <c r="Z617" i="4"/>
  <c r="G646" i="1" s="1"/>
  <c r="C646" i="1"/>
  <c r="AB649" i="4"/>
  <c r="M678" i="1" s="1"/>
  <c r="AA649" i="4"/>
  <c r="L678" i="1" s="1"/>
  <c r="Z649" i="4"/>
  <c r="G678" i="1" s="1"/>
  <c r="C678" i="1"/>
  <c r="AB681" i="4"/>
  <c r="M710" i="1" s="1"/>
  <c r="AA681" i="4"/>
  <c r="L710" i="1" s="1"/>
  <c r="Z681" i="4"/>
  <c r="G710" i="1" s="1"/>
  <c r="C710" i="1"/>
  <c r="AB713" i="4"/>
  <c r="M742" i="1" s="1"/>
  <c r="AA713" i="4"/>
  <c r="L742" i="1" s="1"/>
  <c r="Z713" i="4"/>
  <c r="G742" i="1" s="1"/>
  <c r="C742" i="1"/>
  <c r="AB882" i="4"/>
  <c r="M911" i="1" s="1"/>
  <c r="AA882" i="4"/>
  <c r="L911" i="1" s="1"/>
  <c r="Z882" i="4"/>
  <c r="G911" i="1" s="1"/>
  <c r="C911" i="1"/>
  <c r="AB794" i="4"/>
  <c r="M823" i="1" s="1"/>
  <c r="AA794" i="4"/>
  <c r="L823" i="1" s="1"/>
  <c r="Z794" i="4"/>
  <c r="G823" i="1" s="1"/>
  <c r="C823" i="1"/>
  <c r="AA753" i="4"/>
  <c r="L782" i="1" s="1"/>
  <c r="Z753" i="4"/>
  <c r="G782" i="1" s="1"/>
  <c r="AB753" i="4"/>
  <c r="M782" i="1" s="1"/>
  <c r="C782" i="1"/>
  <c r="AA785" i="4"/>
  <c r="L814" i="1" s="1"/>
  <c r="Z785" i="4"/>
  <c r="G814" i="1" s="1"/>
  <c r="AB785" i="4"/>
  <c r="M814" i="1" s="1"/>
  <c r="C814" i="1"/>
  <c r="AA817" i="4"/>
  <c r="L846" i="1" s="1"/>
  <c r="Z817" i="4"/>
  <c r="G846" i="1" s="1"/>
  <c r="AB817" i="4"/>
  <c r="M846" i="1" s="1"/>
  <c r="C846" i="1"/>
  <c r="AA849" i="4"/>
  <c r="L878" i="1" s="1"/>
  <c r="Z849" i="4"/>
  <c r="G878" i="1" s="1"/>
  <c r="AB849" i="4"/>
  <c r="M878" i="1" s="1"/>
  <c r="C878" i="1"/>
  <c r="AA881" i="4"/>
  <c r="L910" i="1" s="1"/>
  <c r="Z881" i="4"/>
  <c r="G910" i="1" s="1"/>
  <c r="AB881" i="4"/>
  <c r="M910" i="1" s="1"/>
  <c r="C910" i="1"/>
  <c r="Z744" i="4"/>
  <c r="G773" i="1" s="1"/>
  <c r="AA744" i="4"/>
  <c r="L773" i="1" s="1"/>
  <c r="AB744" i="4"/>
  <c r="M773" i="1" s="1"/>
  <c r="C773" i="1"/>
  <c r="Z776" i="4"/>
  <c r="G805" i="1" s="1"/>
  <c r="AA776" i="4"/>
  <c r="L805" i="1" s="1"/>
  <c r="AB776" i="4"/>
  <c r="M805" i="1" s="1"/>
  <c r="C805" i="1"/>
  <c r="Z808" i="4"/>
  <c r="G837" i="1" s="1"/>
  <c r="AA808" i="4"/>
  <c r="L837" i="1" s="1"/>
  <c r="AB808" i="4"/>
  <c r="M837" i="1" s="1"/>
  <c r="C837" i="1"/>
  <c r="Z840" i="4"/>
  <c r="G869" i="1" s="1"/>
  <c r="AA840" i="4"/>
  <c r="L869" i="1" s="1"/>
  <c r="AB840" i="4"/>
  <c r="M869" i="1" s="1"/>
  <c r="C869" i="1"/>
  <c r="Z872" i="4"/>
  <c r="G901" i="1" s="1"/>
  <c r="AA872" i="4"/>
  <c r="L901" i="1" s="1"/>
  <c r="AB872" i="4"/>
  <c r="M901" i="1" s="1"/>
  <c r="C901" i="1"/>
  <c r="AB735" i="4"/>
  <c r="M764" i="1" s="1"/>
  <c r="Z735" i="4"/>
  <c r="G764" i="1" s="1"/>
  <c r="AA735" i="4"/>
  <c r="L764" i="1" s="1"/>
  <c r="C764" i="1"/>
  <c r="AB767" i="4"/>
  <c r="M796" i="1" s="1"/>
  <c r="Z767" i="4"/>
  <c r="G796" i="1" s="1"/>
  <c r="AA767" i="4"/>
  <c r="L796" i="1" s="1"/>
  <c r="C796" i="1"/>
  <c r="AB799" i="4"/>
  <c r="M828" i="1" s="1"/>
  <c r="Z799" i="4"/>
  <c r="G828" i="1" s="1"/>
  <c r="AA799" i="4"/>
  <c r="L828" i="1" s="1"/>
  <c r="C828" i="1"/>
  <c r="AB831" i="4"/>
  <c r="M860" i="1" s="1"/>
  <c r="Z831" i="4"/>
  <c r="G860" i="1" s="1"/>
  <c r="AA831" i="4"/>
  <c r="L860" i="1" s="1"/>
  <c r="C860" i="1"/>
  <c r="AB863" i="4"/>
  <c r="M892" i="1" s="1"/>
  <c r="Z863" i="4"/>
  <c r="G892" i="1" s="1"/>
  <c r="AA863" i="4"/>
  <c r="L892" i="1" s="1"/>
  <c r="C892" i="1"/>
  <c r="AB895" i="4"/>
  <c r="M924" i="1" s="1"/>
  <c r="Z895" i="4"/>
  <c r="G924" i="1" s="1"/>
  <c r="AA895" i="4"/>
  <c r="L924" i="1" s="1"/>
  <c r="C924" i="1"/>
  <c r="AA1086" i="4"/>
  <c r="Z1086" i="4"/>
  <c r="AB1086" i="4"/>
  <c r="AB1015" i="4"/>
  <c r="AA1015" i="4"/>
  <c r="Z1015" i="4"/>
  <c r="AB749" i="4"/>
  <c r="M778" i="1" s="1"/>
  <c r="AA749" i="4"/>
  <c r="L778" i="1" s="1"/>
  <c r="Z749" i="4"/>
  <c r="G778" i="1" s="1"/>
  <c r="C778" i="1"/>
  <c r="AB781" i="4"/>
  <c r="M810" i="1" s="1"/>
  <c r="AA781" i="4"/>
  <c r="L810" i="1" s="1"/>
  <c r="Z781" i="4"/>
  <c r="G810" i="1" s="1"/>
  <c r="C810" i="1"/>
  <c r="AB813" i="4"/>
  <c r="M842" i="1" s="1"/>
  <c r="AA813" i="4"/>
  <c r="L842" i="1" s="1"/>
  <c r="Z813" i="4"/>
  <c r="G842" i="1" s="1"/>
  <c r="C842" i="1"/>
  <c r="AB845" i="4"/>
  <c r="M874" i="1" s="1"/>
  <c r="AA845" i="4"/>
  <c r="L874" i="1" s="1"/>
  <c r="Z845" i="4"/>
  <c r="G874" i="1" s="1"/>
  <c r="C874" i="1"/>
  <c r="AB877" i="4"/>
  <c r="M906" i="1" s="1"/>
  <c r="AA877" i="4"/>
  <c r="L906" i="1" s="1"/>
  <c r="Z877" i="4"/>
  <c r="G906" i="1" s="1"/>
  <c r="C906" i="1"/>
  <c r="AB991" i="4"/>
  <c r="AA991" i="4"/>
  <c r="Z991" i="4"/>
  <c r="AB748" i="4"/>
  <c r="M777" i="1" s="1"/>
  <c r="AA748" i="4"/>
  <c r="L777" i="1" s="1"/>
  <c r="Z748" i="4"/>
  <c r="G777" i="1" s="1"/>
  <c r="C777" i="1"/>
  <c r="AB780" i="4"/>
  <c r="M809" i="1" s="1"/>
  <c r="AA780" i="4"/>
  <c r="L809" i="1" s="1"/>
  <c r="Z780" i="4"/>
  <c r="G809" i="1" s="1"/>
  <c r="C809" i="1"/>
  <c r="AB812" i="4"/>
  <c r="M841" i="1" s="1"/>
  <c r="AA812" i="4"/>
  <c r="L841" i="1" s="1"/>
  <c r="Z812" i="4"/>
  <c r="G841" i="1" s="1"/>
  <c r="C841" i="1"/>
  <c r="AB844" i="4"/>
  <c r="M873" i="1" s="1"/>
  <c r="AA844" i="4"/>
  <c r="L873" i="1" s="1"/>
  <c r="Z844" i="4"/>
  <c r="G873" i="1" s="1"/>
  <c r="C873" i="1"/>
  <c r="AB876" i="4"/>
  <c r="M905" i="1" s="1"/>
  <c r="AA876" i="4"/>
  <c r="L905" i="1" s="1"/>
  <c r="Z876" i="4"/>
  <c r="G905" i="1" s="1"/>
  <c r="C905" i="1"/>
  <c r="AB967" i="4"/>
  <c r="M996" i="1" s="1"/>
  <c r="AA967" i="4"/>
  <c r="L996" i="1" s="1"/>
  <c r="Z967" i="4"/>
  <c r="G996" i="1" s="1"/>
  <c r="C996" i="1"/>
  <c r="AB912" i="4"/>
  <c r="M941" i="1" s="1"/>
  <c r="AA912" i="4"/>
  <c r="L941" i="1" s="1"/>
  <c r="Z912" i="4"/>
  <c r="G941" i="1" s="1"/>
  <c r="C941" i="1"/>
  <c r="AB944" i="4"/>
  <c r="M973" i="1" s="1"/>
  <c r="AA944" i="4"/>
  <c r="L973" i="1" s="1"/>
  <c r="Z944" i="4"/>
  <c r="G973" i="1" s="1"/>
  <c r="C973" i="1"/>
  <c r="AB976" i="4"/>
  <c r="AA976" i="4"/>
  <c r="Z976" i="4"/>
  <c r="AB1008" i="4"/>
  <c r="AA1008" i="4"/>
  <c r="Z1008" i="4"/>
  <c r="AB1040" i="4"/>
  <c r="AA1040" i="4"/>
  <c r="Z1040" i="4"/>
  <c r="AB1072" i="4"/>
  <c r="AA1072" i="4"/>
  <c r="Z1072" i="4"/>
  <c r="AB1143" i="4"/>
  <c r="AA1143" i="4"/>
  <c r="Z1143" i="4"/>
  <c r="AB924" i="4"/>
  <c r="M953" i="1" s="1"/>
  <c r="Z924" i="4"/>
  <c r="G953" i="1" s="1"/>
  <c r="AA924" i="4"/>
  <c r="L953" i="1" s="1"/>
  <c r="C953" i="1"/>
  <c r="AB956" i="4"/>
  <c r="M985" i="1" s="1"/>
  <c r="Z956" i="4"/>
  <c r="G985" i="1" s="1"/>
  <c r="AA956" i="4"/>
  <c r="L985" i="1" s="1"/>
  <c r="C985" i="1"/>
  <c r="AB988" i="4"/>
  <c r="Z988" i="4"/>
  <c r="AA988" i="4"/>
  <c r="AB1020" i="4"/>
  <c r="Z1020" i="4"/>
  <c r="AA1020" i="4"/>
  <c r="AB1052" i="4"/>
  <c r="Z1052" i="4"/>
  <c r="AA1052" i="4"/>
  <c r="AA1134" i="4"/>
  <c r="Z1134" i="4"/>
  <c r="AB1134" i="4"/>
  <c r="AB913" i="4"/>
  <c r="M942" i="1" s="1"/>
  <c r="AA913" i="4"/>
  <c r="L942" i="1" s="1"/>
  <c r="Z913" i="4"/>
  <c r="G942" i="1" s="1"/>
  <c r="C942" i="1"/>
  <c r="AB945" i="4"/>
  <c r="M974" i="1" s="1"/>
  <c r="AA945" i="4"/>
  <c r="L974" i="1" s="1"/>
  <c r="Z945" i="4"/>
  <c r="G974" i="1" s="1"/>
  <c r="C974" i="1"/>
  <c r="AB977" i="4"/>
  <c r="AA977" i="4"/>
  <c r="Z977" i="4"/>
  <c r="AB1009" i="4"/>
  <c r="AA1009" i="4"/>
  <c r="Z1009" i="4"/>
  <c r="AB1041" i="4"/>
  <c r="AA1041" i="4"/>
  <c r="Z1041" i="4"/>
  <c r="AB1073" i="4"/>
  <c r="AA1073" i="4"/>
  <c r="Z1073" i="4"/>
  <c r="AB1159" i="4"/>
  <c r="AA1159" i="4"/>
  <c r="Z1159" i="4"/>
  <c r="AB1104" i="4"/>
  <c r="AA1104" i="4"/>
  <c r="Z1104" i="4"/>
  <c r="AB1136" i="4"/>
  <c r="AA1136" i="4"/>
  <c r="Z1136" i="4"/>
  <c r="AB1172" i="4"/>
  <c r="AA1172" i="4"/>
  <c r="Z1172" i="4"/>
  <c r="AB1106" i="4"/>
  <c r="AA1106" i="4"/>
  <c r="Z1106" i="4"/>
  <c r="AB1138" i="4"/>
  <c r="AA1138" i="4"/>
  <c r="Z1138" i="4"/>
  <c r="AB1220" i="4"/>
  <c r="AA1220" i="4"/>
  <c r="Z1220" i="4"/>
  <c r="AB1105" i="4"/>
  <c r="AA1105" i="4"/>
  <c r="Z1105" i="4"/>
  <c r="AB1137" i="4"/>
  <c r="AA1137" i="4"/>
  <c r="Z1137" i="4"/>
  <c r="AB1196" i="4"/>
  <c r="AA1196" i="4"/>
  <c r="Z1196" i="4"/>
  <c r="AB1197" i="4"/>
  <c r="AA1197" i="4"/>
  <c r="Z1197" i="4"/>
  <c r="AB1229" i="4"/>
  <c r="AA1229" i="4"/>
  <c r="Z1229" i="4"/>
  <c r="AB1293" i="4"/>
  <c r="AA1293" i="4"/>
  <c r="Z1293" i="4"/>
  <c r="AA1171" i="4"/>
  <c r="Z1171" i="4"/>
  <c r="AB1171" i="4"/>
  <c r="AA1203" i="4"/>
  <c r="Z1203" i="4"/>
  <c r="AB1203" i="4"/>
  <c r="AB1169" i="4"/>
  <c r="AA1169" i="4"/>
  <c r="Z1169" i="4"/>
  <c r="AB1201" i="4"/>
  <c r="Z1201" i="4"/>
  <c r="AA1201" i="4"/>
  <c r="AB1233" i="4"/>
  <c r="Z1233" i="4"/>
  <c r="AA1233" i="4"/>
  <c r="AB1309" i="4"/>
  <c r="AA1309" i="4"/>
  <c r="Z1309" i="4"/>
  <c r="AB1192" i="4"/>
  <c r="AA1192" i="4"/>
  <c r="Z1192" i="4"/>
  <c r="AB1224" i="4"/>
  <c r="AA1224" i="4"/>
  <c r="Z1224" i="4"/>
  <c r="AB1175" i="4"/>
  <c r="AA1175" i="4"/>
  <c r="Z1175" i="4"/>
  <c r="AB1207" i="4"/>
  <c r="AA1207" i="4"/>
  <c r="Z1207" i="4"/>
  <c r="AB1253" i="4"/>
  <c r="AA1253" i="4"/>
  <c r="Z1253" i="4"/>
  <c r="AB1254" i="4"/>
  <c r="AA1254" i="4"/>
  <c r="Z1254" i="4"/>
  <c r="AB1286" i="4"/>
  <c r="AA1286" i="4"/>
  <c r="Z1286" i="4"/>
  <c r="AB1318" i="4"/>
  <c r="AA1318" i="4"/>
  <c r="Z1318" i="4"/>
  <c r="Z1242" i="4"/>
  <c r="AA1242" i="4"/>
  <c r="AB1242" i="4"/>
  <c r="Z1274" i="4"/>
  <c r="AA1274" i="4"/>
  <c r="AB1274" i="4"/>
  <c r="Z1306" i="4"/>
  <c r="AA1306" i="4"/>
  <c r="AB1306" i="4"/>
  <c r="AB1393" i="4"/>
  <c r="AA1393" i="4"/>
  <c r="Z1393" i="4"/>
  <c r="AA1417" i="4"/>
  <c r="Z1417" i="4"/>
  <c r="AB1417" i="4"/>
  <c r="AB1350" i="4"/>
  <c r="Z1350" i="4"/>
  <c r="AA1350" i="4"/>
  <c r="AB1382" i="4"/>
  <c r="Z1382" i="4"/>
  <c r="AA1382" i="4"/>
  <c r="AB1414" i="4"/>
  <c r="Z1414" i="4"/>
  <c r="AA1414" i="4"/>
  <c r="AB1420" i="4"/>
  <c r="AA1420" i="4"/>
  <c r="Z1420" i="4"/>
  <c r="AB1452" i="4"/>
  <c r="AA1452" i="4"/>
  <c r="Z1452" i="4"/>
  <c r="AB1484" i="4"/>
  <c r="AA1484" i="4"/>
  <c r="Z1484" i="4"/>
  <c r="AB1427" i="4"/>
  <c r="AA1427" i="4"/>
  <c r="Z1427" i="4"/>
  <c r="AB1459" i="4"/>
  <c r="AA1459" i="4"/>
  <c r="Z1459" i="4"/>
  <c r="AB1491" i="4"/>
  <c r="AA1491" i="4"/>
  <c r="Z1491" i="4"/>
  <c r="AB1426" i="4"/>
  <c r="AA1426" i="4"/>
  <c r="Z1426" i="4"/>
  <c r="AB1458" i="4"/>
  <c r="AA1458" i="4"/>
  <c r="Z1458" i="4"/>
  <c r="AB1490" i="4"/>
  <c r="AA1490" i="4"/>
  <c r="Z1490" i="4"/>
  <c r="AB1549" i="4"/>
  <c r="AA1549" i="4"/>
  <c r="Z1549" i="4"/>
  <c r="AB1542" i="4"/>
  <c r="AA1542" i="4"/>
  <c r="Z1542" i="4"/>
  <c r="AB1574" i="4"/>
  <c r="AA1574" i="4"/>
  <c r="Z1574" i="4"/>
  <c r="AB1673" i="4"/>
  <c r="AA1673" i="4"/>
  <c r="Z1673" i="4"/>
  <c r="Z1523" i="4"/>
  <c r="AA1523" i="4"/>
  <c r="AB1523" i="4"/>
  <c r="Z1555" i="4"/>
  <c r="AA1555" i="4"/>
  <c r="AB1555" i="4"/>
  <c r="Z1587" i="4"/>
  <c r="AB1587" i="4"/>
  <c r="AA1587" i="4"/>
  <c r="AB1512" i="4"/>
  <c r="AA1512" i="4"/>
  <c r="Z1512" i="4"/>
  <c r="AB1544" i="4"/>
  <c r="AA1544" i="4"/>
  <c r="Z1544" i="4"/>
  <c r="AB1576" i="4"/>
  <c r="AA1576" i="4"/>
  <c r="Z1576" i="4"/>
  <c r="AB1633" i="4"/>
  <c r="AA1633" i="4"/>
  <c r="Z1633" i="4"/>
  <c r="AB1626" i="4"/>
  <c r="AA1626" i="4"/>
  <c r="Z1626" i="4"/>
  <c r="AB1658" i="4"/>
  <c r="AA1658" i="4"/>
  <c r="Z1658" i="4"/>
  <c r="AB1690" i="4"/>
  <c r="AA1690" i="4"/>
  <c r="Z1690" i="4"/>
  <c r="AA1624" i="4"/>
  <c r="Z1624" i="4"/>
  <c r="AB1624" i="4"/>
  <c r="AA1656" i="4"/>
  <c r="Z1656" i="4"/>
  <c r="AB1656" i="4"/>
  <c r="AA1688" i="4"/>
  <c r="Z1688" i="4"/>
  <c r="AB1688" i="4"/>
  <c r="Z1623" i="4"/>
  <c r="AA1623" i="4"/>
  <c r="AB1623" i="4"/>
  <c r="Z1655" i="4"/>
  <c r="AA1655" i="4"/>
  <c r="AB1655" i="4"/>
  <c r="Z1687" i="4"/>
  <c r="AA1687" i="4"/>
  <c r="AB1687" i="4"/>
  <c r="AB1622" i="4"/>
  <c r="Z1622" i="4"/>
  <c r="AA1622" i="4"/>
  <c r="AB1654" i="4"/>
  <c r="Z1654" i="4"/>
  <c r="AA1654" i="4"/>
  <c r="AB1686" i="4"/>
  <c r="Z1686" i="4"/>
  <c r="AA1686" i="4"/>
  <c r="AB1613" i="4"/>
  <c r="AA1613" i="4"/>
  <c r="Z1613" i="4"/>
  <c r="AB1645" i="4"/>
  <c r="AA1645" i="4"/>
  <c r="Z1645" i="4"/>
  <c r="AB1677" i="4"/>
  <c r="AA1677" i="4"/>
  <c r="Z1677" i="4"/>
  <c r="AB1620" i="4"/>
  <c r="AA1620" i="4"/>
  <c r="Z1620" i="4"/>
  <c r="AB1652" i="4"/>
  <c r="AA1652" i="4"/>
  <c r="Z1652" i="4"/>
  <c r="AB1684" i="4"/>
  <c r="AA1684" i="4"/>
  <c r="Z1684" i="4"/>
  <c r="AB1722" i="4"/>
  <c r="AA1722" i="4"/>
  <c r="Z1722" i="4"/>
  <c r="AB1705" i="4"/>
  <c r="AA1705" i="4"/>
  <c r="Z1705" i="4"/>
  <c r="AB1737" i="4"/>
  <c r="AA1737" i="4"/>
  <c r="Z1737" i="4"/>
  <c r="AA1720" i="4"/>
  <c r="Z1720" i="4"/>
  <c r="AB1720" i="4"/>
  <c r="AB1702" i="4"/>
  <c r="AA1702" i="4"/>
  <c r="Z1702" i="4"/>
  <c r="AB1734" i="4"/>
  <c r="AA1734" i="4"/>
  <c r="Z1734" i="4"/>
  <c r="AB1717" i="4"/>
  <c r="AA1717" i="4"/>
  <c r="Z1717" i="4"/>
  <c r="AB1715" i="4"/>
  <c r="AA1715" i="4"/>
  <c r="Z1715" i="4"/>
  <c r="AB1749" i="4"/>
  <c r="AA1749" i="4"/>
  <c r="Z1749" i="4"/>
  <c r="AB1781" i="4"/>
  <c r="AA1781" i="4"/>
  <c r="Z1781" i="4"/>
  <c r="AB1764" i="4"/>
  <c r="AA1764" i="4"/>
  <c r="Z1764" i="4"/>
  <c r="AB1761" i="4"/>
  <c r="AA1761" i="4"/>
  <c r="Z1761" i="4"/>
  <c r="AB1767" i="4"/>
  <c r="AA1767" i="4"/>
  <c r="Z1767" i="4"/>
  <c r="AB1825" i="4"/>
  <c r="AA1825" i="4"/>
  <c r="Z1825" i="4"/>
  <c r="AB1774" i="4"/>
  <c r="AA1774" i="4"/>
  <c r="Z1774" i="4"/>
  <c r="AB1794" i="4"/>
  <c r="AA1794" i="4"/>
  <c r="Z1794" i="4"/>
  <c r="AB1826" i="4"/>
  <c r="AA1826" i="4"/>
  <c r="Z1826" i="4"/>
  <c r="AA1808" i="4"/>
  <c r="Z1808" i="4"/>
  <c r="AB1808" i="4"/>
  <c r="Z1799" i="4"/>
  <c r="AA1799" i="4"/>
  <c r="AB1799" i="4"/>
  <c r="Z1836" i="4"/>
  <c r="AB1836" i="4"/>
  <c r="AA1836" i="4"/>
  <c r="AB1863" i="4"/>
  <c r="AA1863" i="4"/>
  <c r="Z1863" i="4"/>
  <c r="AA1837" i="4"/>
  <c r="Z1837" i="4"/>
  <c r="AB1837" i="4"/>
  <c r="AA1869" i="4"/>
  <c r="Z1869" i="4"/>
  <c r="AB1869" i="4"/>
  <c r="Z1860" i="4"/>
  <c r="AB1860" i="4"/>
  <c r="AA1860" i="4"/>
  <c r="AB1843" i="4"/>
  <c r="AA1843" i="4"/>
  <c r="Z1843" i="4"/>
  <c r="AB1875" i="4"/>
  <c r="AA1875" i="4"/>
  <c r="Z1875" i="4"/>
  <c r="AB1858" i="4"/>
  <c r="AA1858" i="4"/>
  <c r="Z1858" i="4"/>
  <c r="AB1841" i="4"/>
  <c r="AA1841" i="4"/>
  <c r="Z1841" i="4"/>
  <c r="AB1873" i="4"/>
  <c r="AA1873" i="4"/>
  <c r="Z1873" i="4"/>
  <c r="AB1856" i="4"/>
  <c r="AA1856" i="4"/>
  <c r="Z1856" i="4"/>
  <c r="AB1889" i="4"/>
  <c r="AA1889" i="4"/>
  <c r="Z1889" i="4"/>
  <c r="AB1930" i="4"/>
  <c r="AA1930" i="4"/>
  <c r="Z1930" i="4"/>
  <c r="Z1902" i="4"/>
  <c r="AB1902" i="4"/>
  <c r="AA1902" i="4"/>
  <c r="AB1893" i="4"/>
  <c r="AA1893" i="4"/>
  <c r="Z1893" i="4"/>
  <c r="AB1923" i="4"/>
  <c r="AA1923" i="4"/>
  <c r="Z1923" i="4"/>
  <c r="AA1972" i="4"/>
  <c r="AB1972" i="4"/>
  <c r="Z1972" i="4"/>
  <c r="AA1976" i="4"/>
  <c r="Z1976" i="4"/>
  <c r="AB1976" i="4"/>
  <c r="AB1969" i="4"/>
  <c r="Z1969" i="4"/>
  <c r="AA1969" i="4"/>
  <c r="AB1992" i="4"/>
  <c r="AA1992" i="4"/>
  <c r="Z1992" i="4"/>
  <c r="AB97" i="4"/>
  <c r="M126" i="1" s="1"/>
  <c r="AA97" i="4"/>
  <c r="L126" i="1" s="1"/>
  <c r="Z97" i="4"/>
  <c r="G126" i="1" s="1"/>
  <c r="C126" i="1"/>
  <c r="AB218" i="4"/>
  <c r="M247" i="1" s="1"/>
  <c r="AA218" i="4"/>
  <c r="L247" i="1" s="1"/>
  <c r="Z218" i="4"/>
  <c r="G247" i="1" s="1"/>
  <c r="C247" i="1"/>
  <c r="AB137" i="4"/>
  <c r="M166" i="1" s="1"/>
  <c r="AA137" i="4"/>
  <c r="L166" i="1" s="1"/>
  <c r="Z137" i="4"/>
  <c r="G166" i="1" s="1"/>
  <c r="C166" i="1"/>
  <c r="AB9" i="4"/>
  <c r="M38" i="1" s="1"/>
  <c r="AA9" i="4"/>
  <c r="L38" i="1" s="1"/>
  <c r="Z9" i="4"/>
  <c r="G38" i="1" s="1"/>
  <c r="C38" i="1"/>
  <c r="AB52" i="4"/>
  <c r="M81" i="1" s="1"/>
  <c r="AA52" i="4"/>
  <c r="L81" i="1" s="1"/>
  <c r="Z52" i="4"/>
  <c r="G81" i="1" s="1"/>
  <c r="C81" i="1"/>
  <c r="AB45" i="4"/>
  <c r="M74" i="1" s="1"/>
  <c r="AA45" i="4"/>
  <c r="L74" i="1" s="1"/>
  <c r="Z45" i="4"/>
  <c r="G74" i="1" s="1"/>
  <c r="C74" i="1"/>
  <c r="AB68" i="4"/>
  <c r="M97" i="1" s="1"/>
  <c r="AA68" i="4"/>
  <c r="L97" i="1" s="1"/>
  <c r="Z68" i="4"/>
  <c r="G97" i="1" s="1"/>
  <c r="C97" i="1"/>
  <c r="AA112" i="4"/>
  <c r="L141" i="1" s="1"/>
  <c r="Z112" i="4"/>
  <c r="G141" i="1" s="1"/>
  <c r="AB112" i="4"/>
  <c r="M141" i="1" s="1"/>
  <c r="C141" i="1"/>
  <c r="AB153" i="4"/>
  <c r="M182" i="1" s="1"/>
  <c r="AA153" i="4"/>
  <c r="L182" i="1" s="1"/>
  <c r="Z153" i="4"/>
  <c r="G182" i="1" s="1"/>
  <c r="C182" i="1"/>
  <c r="Z233" i="4"/>
  <c r="G262" i="1" s="1"/>
  <c r="AB233" i="4"/>
  <c r="M262" i="1" s="1"/>
  <c r="AA233" i="4"/>
  <c r="L262" i="1" s="1"/>
  <c r="C262" i="1"/>
  <c r="Z50" i="4"/>
  <c r="G79" i="1" s="1"/>
  <c r="AB50" i="4"/>
  <c r="M79" i="1" s="1"/>
  <c r="AA50" i="4"/>
  <c r="L79" i="1" s="1"/>
  <c r="C79" i="1"/>
  <c r="Z82" i="4"/>
  <c r="G111" i="1" s="1"/>
  <c r="AB82" i="4"/>
  <c r="M111" i="1" s="1"/>
  <c r="AA82" i="4"/>
  <c r="L111" i="1" s="1"/>
  <c r="C111" i="1"/>
  <c r="AA160" i="4"/>
  <c r="L189" i="1" s="1"/>
  <c r="Z160" i="4"/>
  <c r="G189" i="1" s="1"/>
  <c r="AB160" i="4"/>
  <c r="M189" i="1" s="1"/>
  <c r="C189" i="1"/>
  <c r="AB388" i="4"/>
  <c r="M417" i="1" s="1"/>
  <c r="AA388" i="4"/>
  <c r="L417" i="1" s="1"/>
  <c r="Z388" i="4"/>
  <c r="G417" i="1" s="1"/>
  <c r="C417" i="1"/>
  <c r="AB49" i="4"/>
  <c r="M78" i="1" s="1"/>
  <c r="AA49" i="4"/>
  <c r="L78" i="1" s="1"/>
  <c r="Z49" i="4"/>
  <c r="G78" i="1" s="1"/>
  <c r="C78" i="1"/>
  <c r="AB81" i="4"/>
  <c r="M110" i="1" s="1"/>
  <c r="AA81" i="4"/>
  <c r="L110" i="1" s="1"/>
  <c r="Z81" i="4"/>
  <c r="G110" i="1" s="1"/>
  <c r="C110" i="1"/>
  <c r="AA152" i="4"/>
  <c r="L181" i="1" s="1"/>
  <c r="Z152" i="4"/>
  <c r="G181" i="1" s="1"/>
  <c r="AB152" i="4"/>
  <c r="M181" i="1" s="1"/>
  <c r="C181" i="1"/>
  <c r="AB19" i="4"/>
  <c r="M48" i="1" s="1"/>
  <c r="AA19" i="4"/>
  <c r="L48" i="1" s="1"/>
  <c r="Z19" i="4"/>
  <c r="G48" i="1" s="1"/>
  <c r="C48" i="1"/>
  <c r="AB39" i="4"/>
  <c r="M68" i="1" s="1"/>
  <c r="AA39" i="4"/>
  <c r="L68" i="1" s="1"/>
  <c r="Z39" i="4"/>
  <c r="G68" i="1" s="1"/>
  <c r="C68" i="1"/>
  <c r="AB71" i="4"/>
  <c r="M100" i="1" s="1"/>
  <c r="AA71" i="4"/>
  <c r="L100" i="1" s="1"/>
  <c r="Z71" i="4"/>
  <c r="G100" i="1" s="1"/>
  <c r="C100" i="1"/>
  <c r="AB106" i="4"/>
  <c r="M135" i="1" s="1"/>
  <c r="AA106" i="4"/>
  <c r="L135" i="1" s="1"/>
  <c r="Z106" i="4"/>
  <c r="G135" i="1" s="1"/>
  <c r="C135" i="1"/>
  <c r="AB202" i="4"/>
  <c r="M231" i="1" s="1"/>
  <c r="AA202" i="4"/>
  <c r="L231" i="1" s="1"/>
  <c r="Z202" i="4"/>
  <c r="G231" i="1" s="1"/>
  <c r="C231" i="1"/>
  <c r="AA176" i="4"/>
  <c r="L205" i="1" s="1"/>
  <c r="Z176" i="4"/>
  <c r="G205" i="1" s="1"/>
  <c r="AB176" i="4"/>
  <c r="M205" i="1" s="1"/>
  <c r="C205" i="1"/>
  <c r="AA208" i="4"/>
  <c r="L237" i="1" s="1"/>
  <c r="Z208" i="4"/>
  <c r="G237" i="1" s="1"/>
  <c r="AB208" i="4"/>
  <c r="M237" i="1" s="1"/>
  <c r="C237" i="1"/>
  <c r="AB240" i="4"/>
  <c r="M269" i="1" s="1"/>
  <c r="AA240" i="4"/>
  <c r="L269" i="1" s="1"/>
  <c r="Z240" i="4"/>
  <c r="G269" i="1" s="1"/>
  <c r="C269" i="1"/>
  <c r="AB300" i="4"/>
  <c r="M329" i="1" s="1"/>
  <c r="AA300" i="4"/>
  <c r="L329" i="1" s="1"/>
  <c r="Z300" i="4"/>
  <c r="G329" i="1" s="1"/>
  <c r="C329" i="1"/>
  <c r="AA379" i="4"/>
  <c r="L408" i="1" s="1"/>
  <c r="Z379" i="4"/>
  <c r="G408" i="1" s="1"/>
  <c r="AB379" i="4"/>
  <c r="M408" i="1" s="1"/>
  <c r="C408" i="1"/>
  <c r="AB110" i="4"/>
  <c r="M139" i="1" s="1"/>
  <c r="AA110" i="4"/>
  <c r="L139" i="1" s="1"/>
  <c r="Z110" i="4"/>
  <c r="G139" i="1" s="1"/>
  <c r="C139" i="1"/>
  <c r="AB142" i="4"/>
  <c r="M171" i="1" s="1"/>
  <c r="AA142" i="4"/>
  <c r="L171" i="1" s="1"/>
  <c r="Z142" i="4"/>
  <c r="G171" i="1" s="1"/>
  <c r="C171" i="1"/>
  <c r="AB174" i="4"/>
  <c r="M203" i="1" s="1"/>
  <c r="AA174" i="4"/>
  <c r="L203" i="1" s="1"/>
  <c r="Z174" i="4"/>
  <c r="G203" i="1" s="1"/>
  <c r="C203" i="1"/>
  <c r="AB206" i="4"/>
  <c r="M235" i="1" s="1"/>
  <c r="AA206" i="4"/>
  <c r="L235" i="1" s="1"/>
  <c r="Z206" i="4"/>
  <c r="G235" i="1" s="1"/>
  <c r="C235" i="1"/>
  <c r="AB92" i="4"/>
  <c r="M121" i="1" s="1"/>
  <c r="AA92" i="4"/>
  <c r="L121" i="1" s="1"/>
  <c r="Z92" i="4"/>
  <c r="G121" i="1" s="1"/>
  <c r="C121" i="1"/>
  <c r="AB124" i="4"/>
  <c r="M153" i="1" s="1"/>
  <c r="AA124" i="4"/>
  <c r="L153" i="1" s="1"/>
  <c r="Z124" i="4"/>
  <c r="G153" i="1" s="1"/>
  <c r="C153" i="1"/>
  <c r="AB156" i="4"/>
  <c r="M185" i="1" s="1"/>
  <c r="AA156" i="4"/>
  <c r="L185" i="1" s="1"/>
  <c r="Z156" i="4"/>
  <c r="G185" i="1" s="1"/>
  <c r="C185" i="1"/>
  <c r="AB188" i="4"/>
  <c r="M217" i="1" s="1"/>
  <c r="AA188" i="4"/>
  <c r="L217" i="1" s="1"/>
  <c r="Z188" i="4"/>
  <c r="G217" i="1" s="1"/>
  <c r="C217" i="1"/>
  <c r="AB220" i="4"/>
  <c r="M249" i="1" s="1"/>
  <c r="AA220" i="4"/>
  <c r="L249" i="1" s="1"/>
  <c r="Z220" i="4"/>
  <c r="G249" i="1" s="1"/>
  <c r="C249" i="1"/>
  <c r="AA299" i="4"/>
  <c r="L328" i="1" s="1"/>
  <c r="Z299" i="4"/>
  <c r="G328" i="1" s="1"/>
  <c r="AB299" i="4"/>
  <c r="M328" i="1" s="1"/>
  <c r="C328" i="1"/>
  <c r="AB415" i="4"/>
  <c r="M444" i="1" s="1"/>
  <c r="AA415" i="4"/>
  <c r="L444" i="1" s="1"/>
  <c r="Z415" i="4"/>
  <c r="G444" i="1" s="1"/>
  <c r="C444" i="1"/>
  <c r="Z234" i="4"/>
  <c r="G263" i="1" s="1"/>
  <c r="AA234" i="4"/>
  <c r="L263" i="1" s="1"/>
  <c r="AB234" i="4"/>
  <c r="M263" i="1" s="1"/>
  <c r="C263" i="1"/>
  <c r="Z266" i="4"/>
  <c r="G295" i="1" s="1"/>
  <c r="AA266" i="4"/>
  <c r="L295" i="1" s="1"/>
  <c r="AB266" i="4"/>
  <c r="M295" i="1" s="1"/>
  <c r="C295" i="1"/>
  <c r="Z298" i="4"/>
  <c r="G327" i="1" s="1"/>
  <c r="AA298" i="4"/>
  <c r="L327" i="1" s="1"/>
  <c r="AB298" i="4"/>
  <c r="M327" i="1" s="1"/>
  <c r="C327" i="1"/>
  <c r="Z330" i="4"/>
  <c r="G359" i="1" s="1"/>
  <c r="AA330" i="4"/>
  <c r="L359" i="1" s="1"/>
  <c r="AB330" i="4"/>
  <c r="M359" i="1" s="1"/>
  <c r="C359" i="1"/>
  <c r="Z362" i="4"/>
  <c r="G391" i="1" s="1"/>
  <c r="AA362" i="4"/>
  <c r="L391" i="1" s="1"/>
  <c r="AB362" i="4"/>
  <c r="M391" i="1" s="1"/>
  <c r="C391" i="1"/>
  <c r="Z394" i="4"/>
  <c r="G423" i="1" s="1"/>
  <c r="AA394" i="4"/>
  <c r="L423" i="1" s="1"/>
  <c r="AB394" i="4"/>
  <c r="M423" i="1" s="1"/>
  <c r="C423" i="1"/>
  <c r="AB511" i="4"/>
  <c r="M540" i="1" s="1"/>
  <c r="AA511" i="4"/>
  <c r="L540" i="1" s="1"/>
  <c r="Z511" i="4"/>
  <c r="G540" i="1" s="1"/>
  <c r="C540" i="1"/>
  <c r="AB254" i="4"/>
  <c r="M283" i="1" s="1"/>
  <c r="AA254" i="4"/>
  <c r="L283" i="1" s="1"/>
  <c r="Z254" i="4"/>
  <c r="G283" i="1" s="1"/>
  <c r="C283" i="1"/>
  <c r="AB286" i="4"/>
  <c r="M315" i="1" s="1"/>
  <c r="AA286" i="4"/>
  <c r="L315" i="1" s="1"/>
  <c r="Z286" i="4"/>
  <c r="G315" i="1" s="1"/>
  <c r="C315" i="1"/>
  <c r="AB318" i="4"/>
  <c r="M347" i="1" s="1"/>
  <c r="AA318" i="4"/>
  <c r="L347" i="1" s="1"/>
  <c r="Z318" i="4"/>
  <c r="G347" i="1" s="1"/>
  <c r="C347" i="1"/>
  <c r="AB350" i="4"/>
  <c r="M379" i="1" s="1"/>
  <c r="AA350" i="4"/>
  <c r="L379" i="1" s="1"/>
  <c r="Z350" i="4"/>
  <c r="G379" i="1" s="1"/>
  <c r="C379" i="1"/>
  <c r="AB382" i="4"/>
  <c r="M411" i="1" s="1"/>
  <c r="AA382" i="4"/>
  <c r="L411" i="1" s="1"/>
  <c r="Z382" i="4"/>
  <c r="G411" i="1" s="1"/>
  <c r="C411" i="1"/>
  <c r="AB424" i="4"/>
  <c r="M453" i="1" s="1"/>
  <c r="AA424" i="4"/>
  <c r="L453" i="1" s="1"/>
  <c r="Z424" i="4"/>
  <c r="G453" i="1" s="1"/>
  <c r="C453" i="1"/>
  <c r="AB456" i="4"/>
  <c r="M485" i="1" s="1"/>
  <c r="AA456" i="4"/>
  <c r="L485" i="1" s="1"/>
  <c r="Z456" i="4"/>
  <c r="G485" i="1" s="1"/>
  <c r="C485" i="1"/>
  <c r="AB488" i="4"/>
  <c r="M517" i="1" s="1"/>
  <c r="AA488" i="4"/>
  <c r="L517" i="1" s="1"/>
  <c r="Z488" i="4"/>
  <c r="G517" i="1" s="1"/>
  <c r="C517" i="1"/>
  <c r="AB520" i="4"/>
  <c r="M549" i="1" s="1"/>
  <c r="AA520" i="4"/>
  <c r="L549" i="1" s="1"/>
  <c r="Z520" i="4"/>
  <c r="G549" i="1" s="1"/>
  <c r="C549" i="1"/>
  <c r="AB677" i="4"/>
  <c r="M706" i="1" s="1"/>
  <c r="AA677" i="4"/>
  <c r="L706" i="1" s="1"/>
  <c r="Z677" i="4"/>
  <c r="G706" i="1" s="1"/>
  <c r="C706" i="1"/>
  <c r="AB412" i="4"/>
  <c r="M441" i="1" s="1"/>
  <c r="Z412" i="4"/>
  <c r="G441" i="1" s="1"/>
  <c r="AA412" i="4"/>
  <c r="L441" i="1" s="1"/>
  <c r="C441" i="1"/>
  <c r="AB444" i="4"/>
  <c r="M473" i="1" s="1"/>
  <c r="Z444" i="4"/>
  <c r="G473" i="1" s="1"/>
  <c r="AA444" i="4"/>
  <c r="L473" i="1" s="1"/>
  <c r="C473" i="1"/>
  <c r="AB476" i="4"/>
  <c r="M505" i="1" s="1"/>
  <c r="Z476" i="4"/>
  <c r="G505" i="1" s="1"/>
  <c r="AA476" i="4"/>
  <c r="L505" i="1" s="1"/>
  <c r="C505" i="1"/>
  <c r="AB508" i="4"/>
  <c r="M537" i="1" s="1"/>
  <c r="Z508" i="4"/>
  <c r="G537" i="1" s="1"/>
  <c r="AA508" i="4"/>
  <c r="L537" i="1" s="1"/>
  <c r="C537" i="1"/>
  <c r="AB540" i="4"/>
  <c r="M569" i="1" s="1"/>
  <c r="Z540" i="4"/>
  <c r="G569" i="1" s="1"/>
  <c r="AA540" i="4"/>
  <c r="L569" i="1" s="1"/>
  <c r="C569" i="1"/>
  <c r="AB621" i="4"/>
  <c r="M650" i="1" s="1"/>
  <c r="AA621" i="4"/>
  <c r="L650" i="1" s="1"/>
  <c r="Z621" i="4"/>
  <c r="G650" i="1" s="1"/>
  <c r="C650" i="1"/>
  <c r="AA700" i="4"/>
  <c r="L729" i="1" s="1"/>
  <c r="Z700" i="4"/>
  <c r="G729" i="1" s="1"/>
  <c r="AB700" i="4"/>
  <c r="M729" i="1" s="1"/>
  <c r="C729" i="1"/>
  <c r="AB434" i="4"/>
  <c r="M463" i="1" s="1"/>
  <c r="AA434" i="4"/>
  <c r="L463" i="1" s="1"/>
  <c r="Z434" i="4"/>
  <c r="G463" i="1" s="1"/>
  <c r="C463" i="1"/>
  <c r="AB466" i="4"/>
  <c r="M495" i="1" s="1"/>
  <c r="AA466" i="4"/>
  <c r="L495" i="1" s="1"/>
  <c r="Z466" i="4"/>
  <c r="G495" i="1" s="1"/>
  <c r="C495" i="1"/>
  <c r="AB498" i="4"/>
  <c r="M527" i="1" s="1"/>
  <c r="AA498" i="4"/>
  <c r="L527" i="1" s="1"/>
  <c r="Z498" i="4"/>
  <c r="G527" i="1" s="1"/>
  <c r="C527" i="1"/>
  <c r="AB530" i="4"/>
  <c r="M559" i="1" s="1"/>
  <c r="AA530" i="4"/>
  <c r="L559" i="1" s="1"/>
  <c r="Z530" i="4"/>
  <c r="G559" i="1" s="1"/>
  <c r="C559" i="1"/>
  <c r="AB417" i="4"/>
  <c r="M446" i="1" s="1"/>
  <c r="AA417" i="4"/>
  <c r="L446" i="1" s="1"/>
  <c r="Z417" i="4"/>
  <c r="G446" i="1" s="1"/>
  <c r="C446" i="1"/>
  <c r="AB449" i="4"/>
  <c r="M478" i="1" s="1"/>
  <c r="AA449" i="4"/>
  <c r="L478" i="1" s="1"/>
  <c r="Z449" i="4"/>
  <c r="G478" i="1" s="1"/>
  <c r="C478" i="1"/>
  <c r="AB481" i="4"/>
  <c r="M510" i="1" s="1"/>
  <c r="AA481" i="4"/>
  <c r="L510" i="1" s="1"/>
  <c r="Z481" i="4"/>
  <c r="G510" i="1" s="1"/>
  <c r="C510" i="1"/>
  <c r="AB513" i="4"/>
  <c r="M542" i="1" s="1"/>
  <c r="AA513" i="4"/>
  <c r="L542" i="1" s="1"/>
  <c r="Z513" i="4"/>
  <c r="G542" i="1" s="1"/>
  <c r="C542" i="1"/>
  <c r="AB545" i="4"/>
  <c r="M574" i="1" s="1"/>
  <c r="AA545" i="4"/>
  <c r="L574" i="1" s="1"/>
  <c r="Z545" i="4"/>
  <c r="G574" i="1" s="1"/>
  <c r="C574" i="1"/>
  <c r="AB629" i="4"/>
  <c r="M658" i="1" s="1"/>
  <c r="AA629" i="4"/>
  <c r="L658" i="1" s="1"/>
  <c r="Z629" i="4"/>
  <c r="G658" i="1" s="1"/>
  <c r="C658" i="1"/>
  <c r="AA708" i="4"/>
  <c r="L737" i="1" s="1"/>
  <c r="Z708" i="4"/>
  <c r="G737" i="1" s="1"/>
  <c r="AB708" i="4"/>
  <c r="M737" i="1" s="1"/>
  <c r="C737" i="1"/>
  <c r="AB900" i="4"/>
  <c r="M929" i="1" s="1"/>
  <c r="AA900" i="4"/>
  <c r="L929" i="1" s="1"/>
  <c r="Z900" i="4"/>
  <c r="G929" i="1" s="1"/>
  <c r="C929" i="1"/>
  <c r="AB584" i="4"/>
  <c r="M613" i="1" s="1"/>
  <c r="AA584" i="4"/>
  <c r="L613" i="1" s="1"/>
  <c r="Z584" i="4"/>
  <c r="G613" i="1" s="1"/>
  <c r="C613" i="1"/>
  <c r="AB616" i="4"/>
  <c r="M645" i="1" s="1"/>
  <c r="AA616" i="4"/>
  <c r="L645" i="1" s="1"/>
  <c r="Z616" i="4"/>
  <c r="G645" i="1" s="1"/>
  <c r="C645" i="1"/>
  <c r="AB648" i="4"/>
  <c r="M677" i="1" s="1"/>
  <c r="AA648" i="4"/>
  <c r="L677" i="1" s="1"/>
  <c r="Z648" i="4"/>
  <c r="G677" i="1" s="1"/>
  <c r="C677" i="1"/>
  <c r="AB680" i="4"/>
  <c r="M709" i="1" s="1"/>
  <c r="AA680" i="4"/>
  <c r="L709" i="1" s="1"/>
  <c r="Z680" i="4"/>
  <c r="G709" i="1" s="1"/>
  <c r="C709" i="1"/>
  <c r="AB712" i="4"/>
  <c r="M741" i="1" s="1"/>
  <c r="AA712" i="4"/>
  <c r="L741" i="1" s="1"/>
  <c r="Z712" i="4"/>
  <c r="G741" i="1" s="1"/>
  <c r="C741" i="1"/>
  <c r="AB559" i="4"/>
  <c r="M588" i="1" s="1"/>
  <c r="AA559" i="4"/>
  <c r="L588" i="1" s="1"/>
  <c r="Z559" i="4"/>
  <c r="G588" i="1" s="1"/>
  <c r="C588" i="1"/>
  <c r="AB591" i="4"/>
  <c r="M620" i="1" s="1"/>
  <c r="AA591" i="4"/>
  <c r="L620" i="1" s="1"/>
  <c r="Z591" i="4"/>
  <c r="G620" i="1" s="1"/>
  <c r="C620" i="1"/>
  <c r="AB623" i="4"/>
  <c r="M652" i="1" s="1"/>
  <c r="AA623" i="4"/>
  <c r="L652" i="1" s="1"/>
  <c r="Z623" i="4"/>
  <c r="G652" i="1" s="1"/>
  <c r="C652" i="1"/>
  <c r="AB655" i="4"/>
  <c r="M684" i="1" s="1"/>
  <c r="AA655" i="4"/>
  <c r="L684" i="1" s="1"/>
  <c r="Z655" i="4"/>
  <c r="G684" i="1" s="1"/>
  <c r="C684" i="1"/>
  <c r="AB687" i="4"/>
  <c r="M716" i="1" s="1"/>
  <c r="AA687" i="4"/>
  <c r="L716" i="1" s="1"/>
  <c r="Z687" i="4"/>
  <c r="G716" i="1" s="1"/>
  <c r="C716" i="1"/>
  <c r="AB719" i="4"/>
  <c r="M748" i="1" s="1"/>
  <c r="AA719" i="4"/>
  <c r="L748" i="1" s="1"/>
  <c r="Z719" i="4"/>
  <c r="G748" i="1" s="1"/>
  <c r="C748" i="1"/>
  <c r="AB731" i="4"/>
  <c r="M760" i="1" s="1"/>
  <c r="AA731" i="4"/>
  <c r="L760" i="1" s="1"/>
  <c r="Z731" i="4"/>
  <c r="G760" i="1" s="1"/>
  <c r="C760" i="1"/>
  <c r="AB763" i="4"/>
  <c r="M792" i="1" s="1"/>
  <c r="AA763" i="4"/>
  <c r="L792" i="1" s="1"/>
  <c r="Z763" i="4"/>
  <c r="G792" i="1" s="1"/>
  <c r="C792" i="1"/>
  <c r="AB795" i="4"/>
  <c r="M824" i="1" s="1"/>
  <c r="AA795" i="4"/>
  <c r="L824" i="1" s="1"/>
  <c r="Z795" i="4"/>
  <c r="G824" i="1" s="1"/>
  <c r="C824" i="1"/>
  <c r="AB827" i="4"/>
  <c r="M856" i="1" s="1"/>
  <c r="AA827" i="4"/>
  <c r="L856" i="1" s="1"/>
  <c r="Z827" i="4"/>
  <c r="G856" i="1" s="1"/>
  <c r="C856" i="1"/>
  <c r="AB859" i="4"/>
  <c r="M888" i="1" s="1"/>
  <c r="AA859" i="4"/>
  <c r="L888" i="1" s="1"/>
  <c r="Z859" i="4"/>
  <c r="G888" i="1" s="1"/>
  <c r="C888" i="1"/>
  <c r="AB891" i="4"/>
  <c r="M920" i="1" s="1"/>
  <c r="AA891" i="4"/>
  <c r="L920" i="1" s="1"/>
  <c r="Z891" i="4"/>
  <c r="G920" i="1" s="1"/>
  <c r="C920" i="1"/>
  <c r="AB1071" i="4"/>
  <c r="AA1071" i="4"/>
  <c r="Z1071" i="4"/>
  <c r="AB1023" i="4"/>
  <c r="AA1023" i="4"/>
  <c r="Z1023" i="4"/>
  <c r="AB935" i="4"/>
  <c r="M964" i="1" s="1"/>
  <c r="AA935" i="4"/>
  <c r="L964" i="1" s="1"/>
  <c r="Z935" i="4"/>
  <c r="G964" i="1" s="1"/>
  <c r="C964" i="1"/>
  <c r="AA726" i="4"/>
  <c r="L755" i="1" s="1"/>
  <c r="AB726" i="4"/>
  <c r="M755" i="1" s="1"/>
  <c r="Z726" i="4"/>
  <c r="G755" i="1" s="1"/>
  <c r="C755" i="1"/>
  <c r="AB758" i="4"/>
  <c r="M787" i="1" s="1"/>
  <c r="AA758" i="4"/>
  <c r="L787" i="1" s="1"/>
  <c r="Z758" i="4"/>
  <c r="G787" i="1" s="1"/>
  <c r="C787" i="1"/>
  <c r="AB790" i="4"/>
  <c r="M819" i="1" s="1"/>
  <c r="AA790" i="4"/>
  <c r="L819" i="1" s="1"/>
  <c r="Z790" i="4"/>
  <c r="G819" i="1" s="1"/>
  <c r="C819" i="1"/>
  <c r="AB822" i="4"/>
  <c r="M851" i="1" s="1"/>
  <c r="AA822" i="4"/>
  <c r="L851" i="1" s="1"/>
  <c r="Z822" i="4"/>
  <c r="G851" i="1" s="1"/>
  <c r="C851" i="1"/>
  <c r="AB854" i="4"/>
  <c r="M883" i="1" s="1"/>
  <c r="AA854" i="4"/>
  <c r="L883" i="1" s="1"/>
  <c r="Z854" i="4"/>
  <c r="G883" i="1" s="1"/>
  <c r="C883" i="1"/>
  <c r="AB886" i="4"/>
  <c r="M915" i="1" s="1"/>
  <c r="AA886" i="4"/>
  <c r="L915" i="1" s="1"/>
  <c r="Z886" i="4"/>
  <c r="G915" i="1" s="1"/>
  <c r="C915" i="1"/>
  <c r="AA910" i="4"/>
  <c r="L939" i="1" s="1"/>
  <c r="Z910" i="4"/>
  <c r="G939" i="1" s="1"/>
  <c r="AB910" i="4"/>
  <c r="M939" i="1" s="1"/>
  <c r="C939" i="1"/>
  <c r="AA942" i="4"/>
  <c r="L971" i="1" s="1"/>
  <c r="Z942" i="4"/>
  <c r="G971" i="1" s="1"/>
  <c r="AB942" i="4"/>
  <c r="M971" i="1" s="1"/>
  <c r="C971" i="1"/>
  <c r="AA974" i="4"/>
  <c r="Z974" i="4"/>
  <c r="AB974" i="4"/>
  <c r="AA1006" i="4"/>
  <c r="Z1006" i="4"/>
  <c r="AB1006" i="4"/>
  <c r="AA1038" i="4"/>
  <c r="Z1038" i="4"/>
  <c r="AB1038" i="4"/>
  <c r="AA1070" i="4"/>
  <c r="Z1070" i="4"/>
  <c r="AB1070" i="4"/>
  <c r="Z917" i="4"/>
  <c r="G946" i="1" s="1"/>
  <c r="AA917" i="4"/>
  <c r="L946" i="1" s="1"/>
  <c r="AB917" i="4"/>
  <c r="M946" i="1" s="1"/>
  <c r="C946" i="1"/>
  <c r="Z949" i="4"/>
  <c r="G978" i="1" s="1"/>
  <c r="AA949" i="4"/>
  <c r="L978" i="1" s="1"/>
  <c r="AB949" i="4"/>
  <c r="M978" i="1" s="1"/>
  <c r="C978" i="1"/>
  <c r="Z981" i="4"/>
  <c r="AA981" i="4"/>
  <c r="AB981" i="4"/>
  <c r="Z1013" i="4"/>
  <c r="AA1013" i="4"/>
  <c r="AB1013" i="4"/>
  <c r="Z1045" i="4"/>
  <c r="AA1045" i="4"/>
  <c r="AB1045" i="4"/>
  <c r="AA1077" i="4"/>
  <c r="Z1077" i="4"/>
  <c r="AB1077" i="4"/>
  <c r="AB915" i="4"/>
  <c r="M944" i="1" s="1"/>
  <c r="AA915" i="4"/>
  <c r="L944" i="1" s="1"/>
  <c r="Z915" i="4"/>
  <c r="G944" i="1" s="1"/>
  <c r="C944" i="1"/>
  <c r="AB947" i="4"/>
  <c r="M976" i="1" s="1"/>
  <c r="AA947" i="4"/>
  <c r="L976" i="1" s="1"/>
  <c r="Z947" i="4"/>
  <c r="G976" i="1" s="1"/>
  <c r="C976" i="1"/>
  <c r="AB979" i="4"/>
  <c r="AA979" i="4"/>
  <c r="Z979" i="4"/>
  <c r="AB1011" i="4"/>
  <c r="AA1011" i="4"/>
  <c r="Z1011" i="4"/>
  <c r="AB1043" i="4"/>
  <c r="AA1043" i="4"/>
  <c r="Z1043" i="4"/>
  <c r="AB1075" i="4"/>
  <c r="AA1075" i="4"/>
  <c r="Z1075" i="4"/>
  <c r="AB1151" i="4"/>
  <c r="AA1151" i="4"/>
  <c r="Z1151" i="4"/>
  <c r="AB922" i="4"/>
  <c r="M951" i="1" s="1"/>
  <c r="AA922" i="4"/>
  <c r="L951" i="1" s="1"/>
  <c r="Z922" i="4"/>
  <c r="G951" i="1" s="1"/>
  <c r="C951" i="1"/>
  <c r="AB954" i="4"/>
  <c r="M983" i="1" s="1"/>
  <c r="AA954" i="4"/>
  <c r="L983" i="1" s="1"/>
  <c r="Z954" i="4"/>
  <c r="G983" i="1" s="1"/>
  <c r="C983" i="1"/>
  <c r="AB986" i="4"/>
  <c r="AA986" i="4"/>
  <c r="Z986" i="4"/>
  <c r="AB1018" i="4"/>
  <c r="AA1018" i="4"/>
  <c r="Z1018" i="4"/>
  <c r="AB1050" i="4"/>
  <c r="AA1050" i="4"/>
  <c r="Z1050" i="4"/>
  <c r="AA1078" i="4"/>
  <c r="Z1078" i="4"/>
  <c r="AB1078" i="4"/>
  <c r="Z1109" i="4"/>
  <c r="AA1109" i="4"/>
  <c r="AB1109" i="4"/>
  <c r="Z1141" i="4"/>
  <c r="AA1141" i="4"/>
  <c r="AB1141" i="4"/>
  <c r="AB1228" i="4"/>
  <c r="AA1228" i="4"/>
  <c r="Z1228" i="4"/>
  <c r="Z1108" i="4"/>
  <c r="AB1108" i="4"/>
  <c r="AA1108" i="4"/>
  <c r="Z1140" i="4"/>
  <c r="AB1140" i="4"/>
  <c r="AA1140" i="4"/>
  <c r="AB1204" i="4"/>
  <c r="AA1204" i="4"/>
  <c r="Z1204" i="4"/>
  <c r="AB1107" i="4"/>
  <c r="Z1107" i="4"/>
  <c r="AA1107" i="4"/>
  <c r="AB1139" i="4"/>
  <c r="Z1139" i="4"/>
  <c r="AA1139" i="4"/>
  <c r="Z1235" i="4"/>
  <c r="AB1235" i="4"/>
  <c r="AA1235" i="4"/>
  <c r="AA1236" i="4"/>
  <c r="Z1236" i="4"/>
  <c r="AB1236" i="4"/>
  <c r="AA1316" i="4"/>
  <c r="Z1316" i="4"/>
  <c r="AB1316" i="4"/>
  <c r="Z1194" i="4"/>
  <c r="AA1194" i="4"/>
  <c r="AB1194" i="4"/>
  <c r="Z1226" i="4"/>
  <c r="AA1226" i="4"/>
  <c r="AB1226" i="4"/>
  <c r="AB1174" i="4"/>
  <c r="AA1174" i="4"/>
  <c r="Z1174" i="4"/>
  <c r="AB1206" i="4"/>
  <c r="AA1206" i="4"/>
  <c r="Z1206" i="4"/>
  <c r="Z1251" i="4"/>
  <c r="AA1251" i="4"/>
  <c r="AB1251" i="4"/>
  <c r="Z1283" i="4"/>
  <c r="AA1283" i="4"/>
  <c r="AB1283" i="4"/>
  <c r="Z1315" i="4"/>
  <c r="AA1315" i="4"/>
  <c r="AB1315" i="4"/>
  <c r="AB1249" i="4"/>
  <c r="AA1249" i="4"/>
  <c r="Z1249" i="4"/>
  <c r="AB1281" i="4"/>
  <c r="AA1281" i="4"/>
  <c r="Z1281" i="4"/>
  <c r="AB1313" i="4"/>
  <c r="AA1313" i="4"/>
  <c r="Z1313" i="4"/>
  <c r="AB1248" i="4"/>
  <c r="AA1248" i="4"/>
  <c r="Z1248" i="4"/>
  <c r="AB1280" i="4"/>
  <c r="AA1280" i="4"/>
  <c r="Z1280" i="4"/>
  <c r="AB1312" i="4"/>
  <c r="AA1312" i="4"/>
  <c r="Z1312" i="4"/>
  <c r="AB1239" i="4"/>
  <c r="AA1239" i="4"/>
  <c r="Z1239" i="4"/>
  <c r="AB1271" i="4"/>
  <c r="AA1271" i="4"/>
  <c r="Z1271" i="4"/>
  <c r="AB1303" i="4"/>
  <c r="AA1303" i="4"/>
  <c r="Z1303" i="4"/>
  <c r="AB1330" i="4"/>
  <c r="AA1330" i="4"/>
  <c r="Z1330" i="4"/>
  <c r="AB1362" i="4"/>
  <c r="AA1362" i="4"/>
  <c r="Z1362" i="4"/>
  <c r="AB1394" i="4"/>
  <c r="AA1394" i="4"/>
  <c r="Z1394" i="4"/>
  <c r="AA1352" i="4"/>
  <c r="Z1352" i="4"/>
  <c r="AB1352" i="4"/>
  <c r="AA1384" i="4"/>
  <c r="Z1384" i="4"/>
  <c r="AB1384" i="4"/>
  <c r="Z1327" i="4"/>
  <c r="AA1327" i="4"/>
  <c r="AB1327" i="4"/>
  <c r="Z1359" i="4"/>
  <c r="AA1359" i="4"/>
  <c r="AB1359" i="4"/>
  <c r="Z1391" i="4"/>
  <c r="AA1391" i="4"/>
  <c r="AB1391" i="4"/>
  <c r="AB1421" i="4"/>
  <c r="Z1421" i="4"/>
  <c r="AA1421" i="4"/>
  <c r="AB1349" i="4"/>
  <c r="AA1349" i="4"/>
  <c r="Z1349" i="4"/>
  <c r="AB1381" i="4"/>
  <c r="AA1381" i="4"/>
  <c r="Z1381" i="4"/>
  <c r="AB1413" i="4"/>
  <c r="AA1413" i="4"/>
  <c r="Z1413" i="4"/>
  <c r="AB1348" i="4"/>
  <c r="AA1348" i="4"/>
  <c r="Z1348" i="4"/>
  <c r="AB1380" i="4"/>
  <c r="AA1380" i="4"/>
  <c r="Z1380" i="4"/>
  <c r="AB1412" i="4"/>
  <c r="AA1412" i="4"/>
  <c r="Z1412" i="4"/>
  <c r="AB1347" i="4"/>
  <c r="AA1347" i="4"/>
  <c r="Z1347" i="4"/>
  <c r="AB1379" i="4"/>
  <c r="AA1379" i="4"/>
  <c r="Z1379" i="4"/>
  <c r="AB1411" i="4"/>
  <c r="AA1411" i="4"/>
  <c r="Z1411" i="4"/>
  <c r="AB1441" i="4"/>
  <c r="AA1441" i="4"/>
  <c r="Z1441" i="4"/>
  <c r="AB1473" i="4"/>
  <c r="AA1473" i="4"/>
  <c r="Z1473" i="4"/>
  <c r="AB1505" i="4"/>
  <c r="AA1505" i="4"/>
  <c r="Z1505" i="4"/>
  <c r="AB1440" i="4"/>
  <c r="AA1440" i="4"/>
  <c r="Z1440" i="4"/>
  <c r="AB1472" i="4"/>
  <c r="AA1472" i="4"/>
  <c r="Z1472" i="4"/>
  <c r="AB1504" i="4"/>
  <c r="AA1504" i="4"/>
  <c r="Z1504" i="4"/>
  <c r="AA1431" i="4"/>
  <c r="Z1431" i="4"/>
  <c r="AB1431" i="4"/>
  <c r="AA1463" i="4"/>
  <c r="Z1463" i="4"/>
  <c r="AB1463" i="4"/>
  <c r="AA1495" i="4"/>
  <c r="Z1495" i="4"/>
  <c r="AB1495" i="4"/>
  <c r="Z1430" i="4"/>
  <c r="AB1430" i="4"/>
  <c r="AA1430" i="4"/>
  <c r="Z1462" i="4"/>
  <c r="AB1462" i="4"/>
  <c r="AA1462" i="4"/>
  <c r="Z1494" i="4"/>
  <c r="AB1494" i="4"/>
  <c r="AA1494" i="4"/>
  <c r="AB1429" i="4"/>
  <c r="AA1429" i="4"/>
  <c r="Z1429" i="4"/>
  <c r="AB1461" i="4"/>
  <c r="AA1461" i="4"/>
  <c r="Z1461" i="4"/>
  <c r="AB1493" i="4"/>
  <c r="AA1493" i="4"/>
  <c r="Z1493" i="4"/>
  <c r="AB1565" i="4"/>
  <c r="AA1565" i="4"/>
  <c r="Z1565" i="4"/>
  <c r="AA1532" i="4"/>
  <c r="Z1532" i="4"/>
  <c r="AB1532" i="4"/>
  <c r="AA1564" i="4"/>
  <c r="Z1564" i="4"/>
  <c r="AB1564" i="4"/>
  <c r="Z1595" i="4"/>
  <c r="AB1595" i="4"/>
  <c r="AA1595" i="4"/>
  <c r="AB1522" i="4"/>
  <c r="Z1522" i="4"/>
  <c r="AA1522" i="4"/>
  <c r="AB1554" i="4"/>
  <c r="Z1554" i="4"/>
  <c r="AA1554" i="4"/>
  <c r="AB1586" i="4"/>
  <c r="AA1586" i="4"/>
  <c r="Z1586" i="4"/>
  <c r="AB1521" i="4"/>
  <c r="AA1521" i="4"/>
  <c r="Z1521" i="4"/>
  <c r="AB1553" i="4"/>
  <c r="AA1553" i="4"/>
  <c r="Z1553" i="4"/>
  <c r="AB1585" i="4"/>
  <c r="AA1585" i="4"/>
  <c r="Z1585" i="4"/>
  <c r="AA1511" i="4"/>
  <c r="Z1511" i="4"/>
  <c r="AB1511" i="4"/>
  <c r="AB1543" i="4"/>
  <c r="AA1543" i="4"/>
  <c r="Z1543" i="4"/>
  <c r="AB1575" i="4"/>
  <c r="AA1575" i="4"/>
  <c r="Z1575" i="4"/>
  <c r="AB1627" i="4"/>
  <c r="AA1627" i="4"/>
  <c r="Z1627" i="4"/>
  <c r="AB1659" i="4"/>
  <c r="AA1659" i="4"/>
  <c r="Z1659" i="4"/>
  <c r="AB1691" i="4"/>
  <c r="AA1691" i="4"/>
  <c r="Z1691" i="4"/>
  <c r="Z1695" i="4"/>
  <c r="AB1695" i="4"/>
  <c r="AA1695" i="4"/>
  <c r="Z1727" i="4"/>
  <c r="AB1727" i="4"/>
  <c r="AA1727" i="4"/>
  <c r="AB1708" i="4"/>
  <c r="AA1708" i="4"/>
  <c r="Z1708" i="4"/>
  <c r="AB1740" i="4"/>
  <c r="AA1740" i="4"/>
  <c r="Z1740" i="4"/>
  <c r="AA1755" i="4"/>
  <c r="Z1755" i="4"/>
  <c r="AB1755" i="4"/>
  <c r="AB1793" i="4"/>
  <c r="AA1793" i="4"/>
  <c r="Z1793" i="4"/>
  <c r="Z1778" i="4"/>
  <c r="AB1778" i="4"/>
  <c r="AA1778" i="4"/>
  <c r="AB1752" i="4"/>
  <c r="AA1752" i="4"/>
  <c r="Z1752" i="4"/>
  <c r="Z1784" i="4"/>
  <c r="AB1784" i="4"/>
  <c r="AA1784" i="4"/>
  <c r="AB1790" i="4"/>
  <c r="Z1790" i="4"/>
  <c r="AA1790" i="4"/>
  <c r="AB1822" i="4"/>
  <c r="Z1822" i="4"/>
  <c r="AA1822" i="4"/>
  <c r="AB1805" i="4"/>
  <c r="AA1805" i="4"/>
  <c r="Z1805" i="4"/>
  <c r="AA1788" i="4"/>
  <c r="Z1788" i="4"/>
  <c r="AB1788" i="4"/>
  <c r="AB1820" i="4"/>
  <c r="AA1820" i="4"/>
  <c r="Z1820" i="4"/>
  <c r="AB1803" i="4"/>
  <c r="AA1803" i="4"/>
  <c r="Z1803" i="4"/>
  <c r="AB1854" i="4"/>
  <c r="AA1854" i="4"/>
  <c r="Z1854" i="4"/>
  <c r="AB1880" i="4"/>
  <c r="AA1880" i="4"/>
  <c r="Z1880" i="4"/>
  <c r="AB1912" i="4"/>
  <c r="AA1912" i="4"/>
  <c r="Z1912" i="4"/>
  <c r="AA1887" i="4"/>
  <c r="Z1887" i="4"/>
  <c r="AB1887" i="4"/>
  <c r="AA1919" i="4"/>
  <c r="Z1919" i="4"/>
  <c r="AB1919" i="4"/>
  <c r="AB1908" i="4"/>
  <c r="AA1908" i="4"/>
  <c r="Z1908" i="4"/>
  <c r="AB1891" i="4"/>
  <c r="AA1891" i="4"/>
  <c r="Z1891" i="4"/>
  <c r="AB1898" i="4"/>
  <c r="AA1898" i="4"/>
  <c r="Z1898" i="4"/>
  <c r="AA1945" i="4"/>
  <c r="Z1945" i="4"/>
  <c r="AB1945" i="4"/>
  <c r="Z1928" i="4"/>
  <c r="AA1928" i="4"/>
  <c r="AB1928" i="4"/>
  <c r="AA1954" i="4"/>
  <c r="AB1954" i="4"/>
  <c r="Z1954" i="4"/>
  <c r="AB1935" i="4"/>
  <c r="Z1935" i="4"/>
  <c r="AA1935" i="4"/>
  <c r="Z1950" i="4"/>
  <c r="AA1950" i="4"/>
  <c r="AB1950" i="4"/>
  <c r="AB1933" i="4"/>
  <c r="AA1933" i="4"/>
  <c r="Z1933" i="4"/>
  <c r="AB1924" i="4"/>
  <c r="AA1924" i="4"/>
  <c r="Z1924" i="4"/>
  <c r="AA1962" i="4"/>
  <c r="AB1962" i="4"/>
  <c r="Z1962" i="4"/>
  <c r="Z1975" i="4"/>
  <c r="AB1975" i="4"/>
  <c r="AA1975" i="4"/>
  <c r="Z1998" i="4"/>
  <c r="AB1998" i="4"/>
  <c r="AA1998" i="4"/>
  <c r="AB1973" i="4"/>
  <c r="Z1973" i="4"/>
  <c r="AA1973" i="4"/>
  <c r="AB1996" i="4"/>
  <c r="AA1996" i="4"/>
  <c r="Z1996" i="4"/>
  <c r="AB1979" i="4"/>
  <c r="Z1979" i="4"/>
  <c r="AA1979" i="4"/>
  <c r="AB60" i="4"/>
  <c r="M89" i="1" s="1"/>
  <c r="AA60" i="4"/>
  <c r="L89" i="1" s="1"/>
  <c r="Z60" i="4"/>
  <c r="G89" i="1" s="1"/>
  <c r="C89" i="1"/>
  <c r="AB138" i="4"/>
  <c r="M167" i="1" s="1"/>
  <c r="AA138" i="4"/>
  <c r="L167" i="1" s="1"/>
  <c r="Z138" i="4"/>
  <c r="G167" i="1" s="1"/>
  <c r="C167" i="1"/>
  <c r="AA371" i="4"/>
  <c r="L400" i="1" s="1"/>
  <c r="Z371" i="4"/>
  <c r="G400" i="1" s="1"/>
  <c r="AB371" i="4"/>
  <c r="M400" i="1" s="1"/>
  <c r="C400" i="1"/>
  <c r="AA144" i="4"/>
  <c r="L173" i="1" s="1"/>
  <c r="Z144" i="4"/>
  <c r="G173" i="1" s="1"/>
  <c r="AB144" i="4"/>
  <c r="M173" i="1" s="1"/>
  <c r="C173" i="1"/>
  <c r="AB12" i="4"/>
  <c r="M41" i="1" s="1"/>
  <c r="AA12" i="4"/>
  <c r="L41" i="1" s="1"/>
  <c r="Z12" i="4"/>
  <c r="G41" i="1" s="1"/>
  <c r="C41" i="1"/>
  <c r="AB11" i="4"/>
  <c r="M40" i="1" s="1"/>
  <c r="AA11" i="4"/>
  <c r="L40" i="1" s="1"/>
  <c r="Z11" i="4"/>
  <c r="G40" i="1" s="1"/>
  <c r="C40" i="1"/>
  <c r="Z2" i="4"/>
  <c r="G31" i="1" s="1"/>
  <c r="AB2" i="4"/>
  <c r="M31" i="1" s="1"/>
  <c r="AA2" i="4"/>
  <c r="L31" i="1" s="1"/>
  <c r="C31" i="1"/>
  <c r="AB21" i="4"/>
  <c r="M50" i="1" s="1"/>
  <c r="Z21" i="4"/>
  <c r="G50" i="1" s="1"/>
  <c r="AA21" i="4"/>
  <c r="L50" i="1" s="1"/>
  <c r="C50" i="1"/>
  <c r="AB24" i="4"/>
  <c r="M53" i="1" s="1"/>
  <c r="AA24" i="4"/>
  <c r="L53" i="1" s="1"/>
  <c r="Z24" i="4"/>
  <c r="G53" i="1" s="1"/>
  <c r="C53" i="1"/>
  <c r="AB44" i="4"/>
  <c r="M73" i="1" s="1"/>
  <c r="AA44" i="4"/>
  <c r="L73" i="1" s="1"/>
  <c r="Z44" i="4"/>
  <c r="G73" i="1" s="1"/>
  <c r="C73" i="1"/>
  <c r="AB105" i="4"/>
  <c r="M134" i="1" s="1"/>
  <c r="AA105" i="4"/>
  <c r="L134" i="1" s="1"/>
  <c r="Z105" i="4"/>
  <c r="G134" i="1" s="1"/>
  <c r="C134" i="1"/>
  <c r="AB193" i="4"/>
  <c r="M222" i="1" s="1"/>
  <c r="AA193" i="4"/>
  <c r="L222" i="1" s="1"/>
  <c r="Z193" i="4"/>
  <c r="G222" i="1" s="1"/>
  <c r="C222" i="1"/>
  <c r="AB356" i="4"/>
  <c r="M385" i="1" s="1"/>
  <c r="AA356" i="4"/>
  <c r="L385" i="1" s="1"/>
  <c r="Z356" i="4"/>
  <c r="G385" i="1" s="1"/>
  <c r="C385" i="1"/>
  <c r="AA51" i="4"/>
  <c r="L80" i="1" s="1"/>
  <c r="Z51" i="4"/>
  <c r="G80" i="1" s="1"/>
  <c r="AB51" i="4"/>
  <c r="M80" i="1" s="1"/>
  <c r="C80" i="1"/>
  <c r="AA83" i="4"/>
  <c r="L112" i="1" s="1"/>
  <c r="Z83" i="4"/>
  <c r="G112" i="1" s="1"/>
  <c r="AB83" i="4"/>
  <c r="M112" i="1" s="1"/>
  <c r="C112" i="1"/>
  <c r="AA620" i="4"/>
  <c r="L649" i="1" s="1"/>
  <c r="Z620" i="4"/>
  <c r="G649" i="1" s="1"/>
  <c r="AB620" i="4"/>
  <c r="M649" i="1" s="1"/>
  <c r="C649" i="1"/>
  <c r="AB162" i="4"/>
  <c r="M191" i="1" s="1"/>
  <c r="AA162" i="4"/>
  <c r="L191" i="1" s="1"/>
  <c r="Z162" i="4"/>
  <c r="G191" i="1" s="1"/>
  <c r="C191" i="1"/>
  <c r="AB32" i="4"/>
  <c r="M61" i="1" s="1"/>
  <c r="AA32" i="4"/>
  <c r="L61" i="1" s="1"/>
  <c r="Z32" i="4"/>
  <c r="G61" i="1" s="1"/>
  <c r="C61" i="1"/>
  <c r="AB64" i="4"/>
  <c r="M93" i="1" s="1"/>
  <c r="AA64" i="4"/>
  <c r="L93" i="1" s="1"/>
  <c r="Z64" i="4"/>
  <c r="G93" i="1" s="1"/>
  <c r="C93" i="1"/>
  <c r="AB23" i="4"/>
  <c r="M52" i="1" s="1"/>
  <c r="AA23" i="4"/>
  <c r="L52" i="1" s="1"/>
  <c r="Z23" i="4"/>
  <c r="G52" i="1" s="1"/>
  <c r="C52" i="1"/>
  <c r="AB38" i="4"/>
  <c r="M67" i="1" s="1"/>
  <c r="AA38" i="4"/>
  <c r="L67" i="1" s="1"/>
  <c r="Z38" i="4"/>
  <c r="G67" i="1" s="1"/>
  <c r="C67" i="1"/>
  <c r="AB70" i="4"/>
  <c r="M99" i="1" s="1"/>
  <c r="AA70" i="4"/>
  <c r="L99" i="1" s="1"/>
  <c r="Z70" i="4"/>
  <c r="G99" i="1" s="1"/>
  <c r="C99" i="1"/>
  <c r="AB98" i="4"/>
  <c r="M127" i="1" s="1"/>
  <c r="AA98" i="4"/>
  <c r="L127" i="1" s="1"/>
  <c r="Z98" i="4"/>
  <c r="G127" i="1" s="1"/>
  <c r="C127" i="1"/>
  <c r="AA307" i="4"/>
  <c r="L336" i="1" s="1"/>
  <c r="Z307" i="4"/>
  <c r="G336" i="1" s="1"/>
  <c r="AB307" i="4"/>
  <c r="M336" i="1" s="1"/>
  <c r="C336" i="1"/>
  <c r="Z103" i="4"/>
  <c r="G132" i="1" s="1"/>
  <c r="AB103" i="4"/>
  <c r="M132" i="1" s="1"/>
  <c r="AA103" i="4"/>
  <c r="L132" i="1" s="1"/>
  <c r="C132" i="1"/>
  <c r="Z135" i="4"/>
  <c r="G164" i="1" s="1"/>
  <c r="AB135" i="4"/>
  <c r="M164" i="1" s="1"/>
  <c r="AA135" i="4"/>
  <c r="L164" i="1" s="1"/>
  <c r="C164" i="1"/>
  <c r="Z167" i="4"/>
  <c r="G196" i="1" s="1"/>
  <c r="AB167" i="4"/>
  <c r="M196" i="1" s="1"/>
  <c r="AA167" i="4"/>
  <c r="L196" i="1" s="1"/>
  <c r="C196" i="1"/>
  <c r="Z199" i="4"/>
  <c r="G228" i="1" s="1"/>
  <c r="AB199" i="4"/>
  <c r="M228" i="1" s="1"/>
  <c r="AA199" i="4"/>
  <c r="L228" i="1" s="1"/>
  <c r="C228" i="1"/>
  <c r="Z231" i="4"/>
  <c r="G260" i="1" s="1"/>
  <c r="AB231" i="4"/>
  <c r="M260" i="1" s="1"/>
  <c r="AA231" i="4"/>
  <c r="L260" i="1" s="1"/>
  <c r="C260" i="1"/>
  <c r="AB396" i="4"/>
  <c r="M425" i="1" s="1"/>
  <c r="AA396" i="4"/>
  <c r="L425" i="1" s="1"/>
  <c r="Z396" i="4"/>
  <c r="G425" i="1" s="1"/>
  <c r="C425" i="1"/>
  <c r="AB109" i="4"/>
  <c r="M138" i="1" s="1"/>
  <c r="AA109" i="4"/>
  <c r="L138" i="1" s="1"/>
  <c r="Z109" i="4"/>
  <c r="G138" i="1" s="1"/>
  <c r="C138" i="1"/>
  <c r="AB141" i="4"/>
  <c r="M170" i="1" s="1"/>
  <c r="AA141" i="4"/>
  <c r="L170" i="1" s="1"/>
  <c r="Z141" i="4"/>
  <c r="G170" i="1" s="1"/>
  <c r="C170" i="1"/>
  <c r="AB173" i="4"/>
  <c r="M202" i="1" s="1"/>
  <c r="AA173" i="4"/>
  <c r="L202" i="1" s="1"/>
  <c r="Z173" i="4"/>
  <c r="G202" i="1" s="1"/>
  <c r="C202" i="1"/>
  <c r="AB205" i="4"/>
  <c r="M234" i="1" s="1"/>
  <c r="AA205" i="4"/>
  <c r="L234" i="1" s="1"/>
  <c r="Z205" i="4"/>
  <c r="G234" i="1" s="1"/>
  <c r="C234" i="1"/>
  <c r="AB244" i="4"/>
  <c r="M273" i="1" s="1"/>
  <c r="AA244" i="4"/>
  <c r="L273" i="1" s="1"/>
  <c r="Z244" i="4"/>
  <c r="G273" i="1" s="1"/>
  <c r="C273" i="1"/>
  <c r="AA323" i="4"/>
  <c r="L352" i="1" s="1"/>
  <c r="Z323" i="4"/>
  <c r="G352" i="1" s="1"/>
  <c r="AB323" i="4"/>
  <c r="M352" i="1" s="1"/>
  <c r="C352" i="1"/>
  <c r="AB107" i="4"/>
  <c r="M136" i="1" s="1"/>
  <c r="AA107" i="4"/>
  <c r="L136" i="1" s="1"/>
  <c r="Z107" i="4"/>
  <c r="G136" i="1" s="1"/>
  <c r="C136" i="1"/>
  <c r="AB139" i="4"/>
  <c r="M168" i="1" s="1"/>
  <c r="AA139" i="4"/>
  <c r="L168" i="1" s="1"/>
  <c r="Z139" i="4"/>
  <c r="G168" i="1" s="1"/>
  <c r="C168" i="1"/>
  <c r="AB171" i="4"/>
  <c r="M200" i="1" s="1"/>
  <c r="AA171" i="4"/>
  <c r="L200" i="1" s="1"/>
  <c r="Z171" i="4"/>
  <c r="G200" i="1" s="1"/>
  <c r="C200" i="1"/>
  <c r="AB203" i="4"/>
  <c r="M232" i="1" s="1"/>
  <c r="AA203" i="4"/>
  <c r="L232" i="1" s="1"/>
  <c r="Z203" i="4"/>
  <c r="G232" i="1" s="1"/>
  <c r="C232" i="1"/>
  <c r="AB316" i="4"/>
  <c r="M345" i="1" s="1"/>
  <c r="AA316" i="4"/>
  <c r="L345" i="1" s="1"/>
  <c r="Z316" i="4"/>
  <c r="G345" i="1" s="1"/>
  <c r="C345" i="1"/>
  <c r="AA395" i="4"/>
  <c r="L424" i="1" s="1"/>
  <c r="Z395" i="4"/>
  <c r="G424" i="1" s="1"/>
  <c r="AB395" i="4"/>
  <c r="M424" i="1" s="1"/>
  <c r="C424" i="1"/>
  <c r="AB253" i="4"/>
  <c r="M282" i="1" s="1"/>
  <c r="AA253" i="4"/>
  <c r="L282" i="1" s="1"/>
  <c r="Z253" i="4"/>
  <c r="G282" i="1" s="1"/>
  <c r="C282" i="1"/>
  <c r="AB285" i="4"/>
  <c r="M314" i="1" s="1"/>
  <c r="AA285" i="4"/>
  <c r="L314" i="1" s="1"/>
  <c r="Z285" i="4"/>
  <c r="G314" i="1" s="1"/>
  <c r="C314" i="1"/>
  <c r="AB317" i="4"/>
  <c r="M346" i="1" s="1"/>
  <c r="AA317" i="4"/>
  <c r="L346" i="1" s="1"/>
  <c r="Z317" i="4"/>
  <c r="G346" i="1" s="1"/>
  <c r="C346" i="1"/>
  <c r="AB349" i="4"/>
  <c r="M378" i="1" s="1"/>
  <c r="AA349" i="4"/>
  <c r="L378" i="1" s="1"/>
  <c r="Z349" i="4"/>
  <c r="G378" i="1" s="1"/>
  <c r="C378" i="1"/>
  <c r="AB381" i="4"/>
  <c r="M410" i="1" s="1"/>
  <c r="AA381" i="4"/>
  <c r="L410" i="1" s="1"/>
  <c r="Z381" i="4"/>
  <c r="G410" i="1" s="1"/>
  <c r="C410" i="1"/>
  <c r="AB637" i="4"/>
  <c r="M666" i="1" s="1"/>
  <c r="AA637" i="4"/>
  <c r="L666" i="1" s="1"/>
  <c r="Z637" i="4"/>
  <c r="G666" i="1" s="1"/>
  <c r="C666" i="1"/>
  <c r="Z265" i="4"/>
  <c r="G294" i="1" s="1"/>
  <c r="AB265" i="4"/>
  <c r="M294" i="1" s="1"/>
  <c r="AA265" i="4"/>
  <c r="L294" i="1" s="1"/>
  <c r="C294" i="1"/>
  <c r="Z297" i="4"/>
  <c r="G326" i="1" s="1"/>
  <c r="AB297" i="4"/>
  <c r="M326" i="1" s="1"/>
  <c r="AA297" i="4"/>
  <c r="L326" i="1" s="1"/>
  <c r="C326" i="1"/>
  <c r="Z329" i="4"/>
  <c r="G358" i="1" s="1"/>
  <c r="AB329" i="4"/>
  <c r="M358" i="1" s="1"/>
  <c r="AA329" i="4"/>
  <c r="L358" i="1" s="1"/>
  <c r="C358" i="1"/>
  <c r="Z361" i="4"/>
  <c r="G390" i="1" s="1"/>
  <c r="AB361" i="4"/>
  <c r="M390" i="1" s="1"/>
  <c r="AA361" i="4"/>
  <c r="L390" i="1" s="1"/>
  <c r="C390" i="1"/>
  <c r="Z393" i="4"/>
  <c r="G422" i="1" s="1"/>
  <c r="AB393" i="4"/>
  <c r="M422" i="1" s="1"/>
  <c r="AA393" i="4"/>
  <c r="L422" i="1" s="1"/>
  <c r="C422" i="1"/>
  <c r="AB272" i="4"/>
  <c r="M301" i="1" s="1"/>
  <c r="AA272" i="4"/>
  <c r="L301" i="1" s="1"/>
  <c r="Z272" i="4"/>
  <c r="G301" i="1" s="1"/>
  <c r="C301" i="1"/>
  <c r="AB304" i="4"/>
  <c r="M333" i="1" s="1"/>
  <c r="AA304" i="4"/>
  <c r="L333" i="1" s="1"/>
  <c r="Z304" i="4"/>
  <c r="G333" i="1" s="1"/>
  <c r="C333" i="1"/>
  <c r="AB336" i="4"/>
  <c r="M365" i="1" s="1"/>
  <c r="AA336" i="4"/>
  <c r="L365" i="1" s="1"/>
  <c r="Z336" i="4"/>
  <c r="G365" i="1" s="1"/>
  <c r="C365" i="1"/>
  <c r="AB368" i="4"/>
  <c r="M397" i="1" s="1"/>
  <c r="AA368" i="4"/>
  <c r="L397" i="1" s="1"/>
  <c r="Z368" i="4"/>
  <c r="G397" i="1" s="1"/>
  <c r="C397" i="1"/>
  <c r="AB400" i="4"/>
  <c r="M429" i="1" s="1"/>
  <c r="AA400" i="4"/>
  <c r="L429" i="1" s="1"/>
  <c r="Z400" i="4"/>
  <c r="G429" i="1" s="1"/>
  <c r="C429" i="1"/>
  <c r="AB701" i="4"/>
  <c r="M730" i="1" s="1"/>
  <c r="AA701" i="4"/>
  <c r="L730" i="1" s="1"/>
  <c r="Z701" i="4"/>
  <c r="G730" i="1" s="1"/>
  <c r="C730" i="1"/>
  <c r="AB263" i="4"/>
  <c r="M292" i="1" s="1"/>
  <c r="AA263" i="4"/>
  <c r="L292" i="1" s="1"/>
  <c r="Z263" i="4"/>
  <c r="G292" i="1" s="1"/>
  <c r="C292" i="1"/>
  <c r="AB295" i="4"/>
  <c r="M324" i="1" s="1"/>
  <c r="AA295" i="4"/>
  <c r="L324" i="1" s="1"/>
  <c r="Z295" i="4"/>
  <c r="G324" i="1" s="1"/>
  <c r="C324" i="1"/>
  <c r="AB327" i="4"/>
  <c r="M356" i="1" s="1"/>
  <c r="AA327" i="4"/>
  <c r="L356" i="1" s="1"/>
  <c r="Z327" i="4"/>
  <c r="G356" i="1" s="1"/>
  <c r="C356" i="1"/>
  <c r="AB359" i="4"/>
  <c r="M388" i="1" s="1"/>
  <c r="AA359" i="4"/>
  <c r="L388" i="1" s="1"/>
  <c r="Z359" i="4"/>
  <c r="G388" i="1" s="1"/>
  <c r="C388" i="1"/>
  <c r="AB391" i="4"/>
  <c r="M420" i="1" s="1"/>
  <c r="AA391" i="4"/>
  <c r="L420" i="1" s="1"/>
  <c r="Z391" i="4"/>
  <c r="G420" i="1" s="1"/>
  <c r="C420" i="1"/>
  <c r="AB527" i="4"/>
  <c r="M556" i="1" s="1"/>
  <c r="AA527" i="4"/>
  <c r="L556" i="1" s="1"/>
  <c r="Z527" i="4"/>
  <c r="G556" i="1" s="1"/>
  <c r="C556" i="1"/>
  <c r="AB503" i="4"/>
  <c r="M532" i="1" s="1"/>
  <c r="AA503" i="4"/>
  <c r="L532" i="1" s="1"/>
  <c r="Z503" i="4"/>
  <c r="G532" i="1" s="1"/>
  <c r="C532" i="1"/>
  <c r="AA406" i="4"/>
  <c r="L435" i="1" s="1"/>
  <c r="AB406" i="4"/>
  <c r="M435" i="1" s="1"/>
  <c r="Z406" i="4"/>
  <c r="G435" i="1" s="1"/>
  <c r="C435" i="1"/>
  <c r="AA438" i="4"/>
  <c r="L467" i="1" s="1"/>
  <c r="Z438" i="4"/>
  <c r="G467" i="1" s="1"/>
  <c r="AB438" i="4"/>
  <c r="M467" i="1" s="1"/>
  <c r="C467" i="1"/>
  <c r="AA470" i="4"/>
  <c r="L499" i="1" s="1"/>
  <c r="Z470" i="4"/>
  <c r="G499" i="1" s="1"/>
  <c r="AB470" i="4"/>
  <c r="M499" i="1" s="1"/>
  <c r="C499" i="1"/>
  <c r="AA502" i="4"/>
  <c r="L531" i="1" s="1"/>
  <c r="Z502" i="4"/>
  <c r="G531" i="1" s="1"/>
  <c r="AB502" i="4"/>
  <c r="M531" i="1" s="1"/>
  <c r="C531" i="1"/>
  <c r="AA534" i="4"/>
  <c r="L563" i="1" s="1"/>
  <c r="Z534" i="4"/>
  <c r="G563" i="1" s="1"/>
  <c r="AB534" i="4"/>
  <c r="M563" i="1" s="1"/>
  <c r="C563" i="1"/>
  <c r="Z413" i="4"/>
  <c r="G442" i="1" s="1"/>
  <c r="AA413" i="4"/>
  <c r="L442" i="1" s="1"/>
  <c r="AB413" i="4"/>
  <c r="M442" i="1" s="1"/>
  <c r="C442" i="1"/>
  <c r="Z445" i="4"/>
  <c r="G474" i="1" s="1"/>
  <c r="AA445" i="4"/>
  <c r="L474" i="1" s="1"/>
  <c r="AB445" i="4"/>
  <c r="M474" i="1" s="1"/>
  <c r="C474" i="1"/>
  <c r="Z477" i="4"/>
  <c r="G506" i="1" s="1"/>
  <c r="AA477" i="4"/>
  <c r="L506" i="1" s="1"/>
  <c r="AB477" i="4"/>
  <c r="M506" i="1" s="1"/>
  <c r="C506" i="1"/>
  <c r="Z509" i="4"/>
  <c r="G538" i="1" s="1"/>
  <c r="AA509" i="4"/>
  <c r="L538" i="1" s="1"/>
  <c r="AB509" i="4"/>
  <c r="M538" i="1" s="1"/>
  <c r="C538" i="1"/>
  <c r="Z541" i="4"/>
  <c r="G570" i="1" s="1"/>
  <c r="AA541" i="4"/>
  <c r="L570" i="1" s="1"/>
  <c r="AB541" i="4"/>
  <c r="M570" i="1" s="1"/>
  <c r="C570" i="1"/>
  <c r="AA596" i="4"/>
  <c r="L625" i="1" s="1"/>
  <c r="Z596" i="4"/>
  <c r="G625" i="1" s="1"/>
  <c r="AB596" i="4"/>
  <c r="M625" i="1" s="1"/>
  <c r="C625" i="1"/>
  <c r="AB850" i="4"/>
  <c r="M879" i="1" s="1"/>
  <c r="AA850" i="4"/>
  <c r="L879" i="1" s="1"/>
  <c r="Z850" i="4"/>
  <c r="G879" i="1" s="1"/>
  <c r="C879" i="1"/>
  <c r="AB427" i="4"/>
  <c r="M456" i="1" s="1"/>
  <c r="AA427" i="4"/>
  <c r="L456" i="1" s="1"/>
  <c r="Z427" i="4"/>
  <c r="G456" i="1" s="1"/>
  <c r="C456" i="1"/>
  <c r="AB459" i="4"/>
  <c r="M488" i="1" s="1"/>
  <c r="AA459" i="4"/>
  <c r="L488" i="1" s="1"/>
  <c r="Z459" i="4"/>
  <c r="G488" i="1" s="1"/>
  <c r="C488" i="1"/>
  <c r="AB491" i="4"/>
  <c r="M520" i="1" s="1"/>
  <c r="AA491" i="4"/>
  <c r="L520" i="1" s="1"/>
  <c r="Z491" i="4"/>
  <c r="G520" i="1" s="1"/>
  <c r="C520" i="1"/>
  <c r="AB523" i="4"/>
  <c r="M552" i="1" s="1"/>
  <c r="AA523" i="4"/>
  <c r="L552" i="1" s="1"/>
  <c r="Z523" i="4"/>
  <c r="G552" i="1" s="1"/>
  <c r="C552" i="1"/>
  <c r="AB552" i="4"/>
  <c r="M581" i="1" s="1"/>
  <c r="AA552" i="4"/>
  <c r="L581" i="1" s="1"/>
  <c r="Z552" i="4"/>
  <c r="G581" i="1" s="1"/>
  <c r="C581" i="1"/>
  <c r="AB717" i="4"/>
  <c r="M746" i="1" s="1"/>
  <c r="AA717" i="4"/>
  <c r="L746" i="1" s="1"/>
  <c r="Z717" i="4"/>
  <c r="G746" i="1" s="1"/>
  <c r="C746" i="1"/>
  <c r="AB725" i="4"/>
  <c r="M754" i="1" s="1"/>
  <c r="AA725" i="4"/>
  <c r="L754" i="1" s="1"/>
  <c r="Z725" i="4"/>
  <c r="G754" i="1" s="1"/>
  <c r="C754" i="1"/>
  <c r="AB582" i="4"/>
  <c r="M611" i="1" s="1"/>
  <c r="AA582" i="4"/>
  <c r="L611" i="1" s="1"/>
  <c r="Z582" i="4"/>
  <c r="G611" i="1" s="1"/>
  <c r="C611" i="1"/>
  <c r="AB614" i="4"/>
  <c r="M643" i="1" s="1"/>
  <c r="AA614" i="4"/>
  <c r="L643" i="1" s="1"/>
  <c r="Z614" i="4"/>
  <c r="G643" i="1" s="1"/>
  <c r="C643" i="1"/>
  <c r="AB646" i="4"/>
  <c r="M675" i="1" s="1"/>
  <c r="AA646" i="4"/>
  <c r="L675" i="1" s="1"/>
  <c r="Z646" i="4"/>
  <c r="G675" i="1" s="1"/>
  <c r="C675" i="1"/>
  <c r="AB678" i="4"/>
  <c r="M707" i="1" s="1"/>
  <c r="AA678" i="4"/>
  <c r="L707" i="1" s="1"/>
  <c r="Z678" i="4"/>
  <c r="G707" i="1" s="1"/>
  <c r="C707" i="1"/>
  <c r="AB710" i="4"/>
  <c r="M739" i="1" s="1"/>
  <c r="AA710" i="4"/>
  <c r="L739" i="1" s="1"/>
  <c r="Z710" i="4"/>
  <c r="G739" i="1" s="1"/>
  <c r="C739" i="1"/>
  <c r="AB874" i="4"/>
  <c r="M903" i="1" s="1"/>
  <c r="AA874" i="4"/>
  <c r="L903" i="1" s="1"/>
  <c r="Z874" i="4"/>
  <c r="G903" i="1" s="1"/>
  <c r="C903" i="1"/>
  <c r="Z579" i="4"/>
  <c r="G608" i="1" s="1"/>
  <c r="AA579" i="4"/>
  <c r="L608" i="1" s="1"/>
  <c r="AB579" i="4"/>
  <c r="M608" i="1" s="1"/>
  <c r="C608" i="1"/>
  <c r="Z611" i="4"/>
  <c r="G640" i="1" s="1"/>
  <c r="AA611" i="4"/>
  <c r="L640" i="1" s="1"/>
  <c r="AB611" i="4"/>
  <c r="M640" i="1" s="1"/>
  <c r="C640" i="1"/>
  <c r="Z643" i="4"/>
  <c r="G672" i="1" s="1"/>
  <c r="AA643" i="4"/>
  <c r="L672" i="1" s="1"/>
  <c r="AB643" i="4"/>
  <c r="M672" i="1" s="1"/>
  <c r="C672" i="1"/>
  <c r="Z675" i="4"/>
  <c r="G704" i="1" s="1"/>
  <c r="AA675" i="4"/>
  <c r="L704" i="1" s="1"/>
  <c r="AB675" i="4"/>
  <c r="M704" i="1" s="1"/>
  <c r="C704" i="1"/>
  <c r="Z707" i="4"/>
  <c r="G736" i="1" s="1"/>
  <c r="AA707" i="4"/>
  <c r="L736" i="1" s="1"/>
  <c r="AB707" i="4"/>
  <c r="M736" i="1" s="1"/>
  <c r="C736" i="1"/>
  <c r="AB802" i="4"/>
  <c r="M831" i="1" s="1"/>
  <c r="AA802" i="4"/>
  <c r="L831" i="1" s="1"/>
  <c r="Z802" i="4"/>
  <c r="G831" i="1" s="1"/>
  <c r="C831" i="1"/>
  <c r="Z570" i="4"/>
  <c r="G599" i="1" s="1"/>
  <c r="AB570" i="4"/>
  <c r="M599" i="1" s="1"/>
  <c r="AA570" i="4"/>
  <c r="L599" i="1" s="1"/>
  <c r="C599" i="1"/>
  <c r="Z602" i="4"/>
  <c r="G631" i="1" s="1"/>
  <c r="AB602" i="4"/>
  <c r="M631" i="1" s="1"/>
  <c r="AA602" i="4"/>
  <c r="L631" i="1" s="1"/>
  <c r="C631" i="1"/>
  <c r="Z634" i="4"/>
  <c r="G663" i="1" s="1"/>
  <c r="AB634" i="4"/>
  <c r="M663" i="1" s="1"/>
  <c r="AA634" i="4"/>
  <c r="L663" i="1" s="1"/>
  <c r="C663" i="1"/>
  <c r="Z666" i="4"/>
  <c r="G695" i="1" s="1"/>
  <c r="AB666" i="4"/>
  <c r="M695" i="1" s="1"/>
  <c r="AA666" i="4"/>
  <c r="L695" i="1" s="1"/>
  <c r="C695" i="1"/>
  <c r="Z698" i="4"/>
  <c r="G727" i="1" s="1"/>
  <c r="AB698" i="4"/>
  <c r="M727" i="1" s="1"/>
  <c r="AA698" i="4"/>
  <c r="L727" i="1" s="1"/>
  <c r="C727" i="1"/>
  <c r="AA730" i="4"/>
  <c r="L759" i="1" s="1"/>
  <c r="Z730" i="4"/>
  <c r="G759" i="1" s="1"/>
  <c r="AB730" i="4"/>
  <c r="M759" i="1" s="1"/>
  <c r="C759" i="1"/>
  <c r="AB561" i="4"/>
  <c r="M590" i="1" s="1"/>
  <c r="AA561" i="4"/>
  <c r="L590" i="1" s="1"/>
  <c r="Z561" i="4"/>
  <c r="G590" i="1" s="1"/>
  <c r="C590" i="1"/>
  <c r="AB593" i="4"/>
  <c r="M622" i="1" s="1"/>
  <c r="AA593" i="4"/>
  <c r="L622" i="1" s="1"/>
  <c r="Z593" i="4"/>
  <c r="G622" i="1" s="1"/>
  <c r="C622" i="1"/>
  <c r="AB625" i="4"/>
  <c r="M654" i="1" s="1"/>
  <c r="AA625" i="4"/>
  <c r="L654" i="1" s="1"/>
  <c r="Z625" i="4"/>
  <c r="G654" i="1" s="1"/>
  <c r="C654" i="1"/>
  <c r="AB657" i="4"/>
  <c r="M686" i="1" s="1"/>
  <c r="AA657" i="4"/>
  <c r="L686" i="1" s="1"/>
  <c r="Z657" i="4"/>
  <c r="G686" i="1" s="1"/>
  <c r="C686" i="1"/>
  <c r="AB689" i="4"/>
  <c r="M718" i="1" s="1"/>
  <c r="AA689" i="4"/>
  <c r="L718" i="1" s="1"/>
  <c r="Z689" i="4"/>
  <c r="G718" i="1" s="1"/>
  <c r="C718" i="1"/>
  <c r="AB721" i="4"/>
  <c r="M750" i="1" s="1"/>
  <c r="AA721" i="4"/>
  <c r="L750" i="1" s="1"/>
  <c r="Z721" i="4"/>
  <c r="G750" i="1" s="1"/>
  <c r="C750" i="1"/>
  <c r="AB858" i="4"/>
  <c r="M887" i="1" s="1"/>
  <c r="AA858" i="4"/>
  <c r="L887" i="1" s="1"/>
  <c r="Z858" i="4"/>
  <c r="G887" i="1" s="1"/>
  <c r="C887" i="1"/>
  <c r="Z729" i="4"/>
  <c r="G758" i="1" s="1"/>
  <c r="AB729" i="4"/>
  <c r="M758" i="1" s="1"/>
  <c r="AA729" i="4"/>
  <c r="L758" i="1" s="1"/>
  <c r="C758" i="1"/>
  <c r="AA761" i="4"/>
  <c r="L790" i="1" s="1"/>
  <c r="Z761" i="4"/>
  <c r="G790" i="1" s="1"/>
  <c r="AB761" i="4"/>
  <c r="M790" i="1" s="1"/>
  <c r="C790" i="1"/>
  <c r="AA793" i="4"/>
  <c r="L822" i="1" s="1"/>
  <c r="Z793" i="4"/>
  <c r="G822" i="1" s="1"/>
  <c r="AB793" i="4"/>
  <c r="M822" i="1" s="1"/>
  <c r="C822" i="1"/>
  <c r="AA825" i="4"/>
  <c r="L854" i="1" s="1"/>
  <c r="Z825" i="4"/>
  <c r="G854" i="1" s="1"/>
  <c r="AB825" i="4"/>
  <c r="M854" i="1" s="1"/>
  <c r="C854" i="1"/>
  <c r="AA857" i="4"/>
  <c r="L886" i="1" s="1"/>
  <c r="Z857" i="4"/>
  <c r="G886" i="1" s="1"/>
  <c r="AB857" i="4"/>
  <c r="M886" i="1" s="1"/>
  <c r="C886" i="1"/>
  <c r="AA889" i="4"/>
  <c r="L918" i="1" s="1"/>
  <c r="Z889" i="4"/>
  <c r="G918" i="1" s="1"/>
  <c r="AB889" i="4"/>
  <c r="M918" i="1" s="1"/>
  <c r="C918" i="1"/>
  <c r="Z752" i="4"/>
  <c r="G781" i="1" s="1"/>
  <c r="AA752" i="4"/>
  <c r="L781" i="1" s="1"/>
  <c r="AB752" i="4"/>
  <c r="M781" i="1" s="1"/>
  <c r="C781" i="1"/>
  <c r="Z784" i="4"/>
  <c r="G813" i="1" s="1"/>
  <c r="AA784" i="4"/>
  <c r="L813" i="1" s="1"/>
  <c r="AB784" i="4"/>
  <c r="M813" i="1" s="1"/>
  <c r="C813" i="1"/>
  <c r="Z816" i="4"/>
  <c r="G845" i="1" s="1"/>
  <c r="AA816" i="4"/>
  <c r="L845" i="1" s="1"/>
  <c r="AB816" i="4"/>
  <c r="M845" i="1" s="1"/>
  <c r="C845" i="1"/>
  <c r="Z848" i="4"/>
  <c r="G877" i="1" s="1"/>
  <c r="AA848" i="4"/>
  <c r="L877" i="1" s="1"/>
  <c r="AB848" i="4"/>
  <c r="M877" i="1" s="1"/>
  <c r="C877" i="1"/>
  <c r="Z880" i="4"/>
  <c r="G909" i="1" s="1"/>
  <c r="AA880" i="4"/>
  <c r="L909" i="1" s="1"/>
  <c r="AB880" i="4"/>
  <c r="M909" i="1" s="1"/>
  <c r="C909" i="1"/>
  <c r="AB743" i="4"/>
  <c r="M772" i="1" s="1"/>
  <c r="Z743" i="4"/>
  <c r="G772" i="1" s="1"/>
  <c r="AA743" i="4"/>
  <c r="L772" i="1" s="1"/>
  <c r="C772" i="1"/>
  <c r="AB775" i="4"/>
  <c r="M804" i="1" s="1"/>
  <c r="Z775" i="4"/>
  <c r="G804" i="1" s="1"/>
  <c r="AA775" i="4"/>
  <c r="L804" i="1" s="1"/>
  <c r="C804" i="1"/>
  <c r="AB807" i="4"/>
  <c r="M836" i="1" s="1"/>
  <c r="Z807" i="4"/>
  <c r="G836" i="1" s="1"/>
  <c r="AA807" i="4"/>
  <c r="L836" i="1" s="1"/>
  <c r="C836" i="1"/>
  <c r="AB839" i="4"/>
  <c r="M868" i="1" s="1"/>
  <c r="Z839" i="4"/>
  <c r="G868" i="1" s="1"/>
  <c r="AA839" i="4"/>
  <c r="L868" i="1" s="1"/>
  <c r="C868" i="1"/>
  <c r="AB871" i="4"/>
  <c r="M900" i="1" s="1"/>
  <c r="Z871" i="4"/>
  <c r="G900" i="1" s="1"/>
  <c r="AA871" i="4"/>
  <c r="L900" i="1" s="1"/>
  <c r="C900" i="1"/>
  <c r="AB911" i="4"/>
  <c r="M940" i="1" s="1"/>
  <c r="AA911" i="4"/>
  <c r="L940" i="1" s="1"/>
  <c r="Z911" i="4"/>
  <c r="G940" i="1" s="1"/>
  <c r="C940" i="1"/>
  <c r="AB757" i="4"/>
  <c r="M786" i="1" s="1"/>
  <c r="AA757" i="4"/>
  <c r="L786" i="1" s="1"/>
  <c r="Z757" i="4"/>
  <c r="G786" i="1" s="1"/>
  <c r="C786" i="1"/>
  <c r="AB789" i="4"/>
  <c r="M818" i="1" s="1"/>
  <c r="AA789" i="4"/>
  <c r="L818" i="1" s="1"/>
  <c r="Z789" i="4"/>
  <c r="G818" i="1" s="1"/>
  <c r="C818" i="1"/>
  <c r="AB821" i="4"/>
  <c r="M850" i="1" s="1"/>
  <c r="AA821" i="4"/>
  <c r="L850" i="1" s="1"/>
  <c r="Z821" i="4"/>
  <c r="G850" i="1" s="1"/>
  <c r="C850" i="1"/>
  <c r="AB853" i="4"/>
  <c r="M882" i="1" s="1"/>
  <c r="AA853" i="4"/>
  <c r="L882" i="1" s="1"/>
  <c r="Z853" i="4"/>
  <c r="G882" i="1" s="1"/>
  <c r="C882" i="1"/>
  <c r="AB885" i="4"/>
  <c r="M914" i="1" s="1"/>
  <c r="AA885" i="4"/>
  <c r="L914" i="1" s="1"/>
  <c r="Z885" i="4"/>
  <c r="G914" i="1" s="1"/>
  <c r="C914" i="1"/>
  <c r="AB1055" i="4"/>
  <c r="AA1055" i="4"/>
  <c r="Z1055" i="4"/>
  <c r="AB756" i="4"/>
  <c r="M785" i="1" s="1"/>
  <c r="AA756" i="4"/>
  <c r="L785" i="1" s="1"/>
  <c r="Z756" i="4"/>
  <c r="G785" i="1" s="1"/>
  <c r="C785" i="1"/>
  <c r="AB788" i="4"/>
  <c r="M817" i="1" s="1"/>
  <c r="AA788" i="4"/>
  <c r="L817" i="1" s="1"/>
  <c r="Z788" i="4"/>
  <c r="G817" i="1" s="1"/>
  <c r="C817" i="1"/>
  <c r="AB820" i="4"/>
  <c r="M849" i="1" s="1"/>
  <c r="AA820" i="4"/>
  <c r="L849" i="1" s="1"/>
  <c r="Z820" i="4"/>
  <c r="G849" i="1" s="1"/>
  <c r="C849" i="1"/>
  <c r="AB852" i="4"/>
  <c r="M881" i="1" s="1"/>
  <c r="AA852" i="4"/>
  <c r="L881" i="1" s="1"/>
  <c r="Z852" i="4"/>
  <c r="G881" i="1" s="1"/>
  <c r="C881" i="1"/>
  <c r="AB884" i="4"/>
  <c r="M913" i="1" s="1"/>
  <c r="AA884" i="4"/>
  <c r="L913" i="1" s="1"/>
  <c r="Z884" i="4"/>
  <c r="G913" i="1" s="1"/>
  <c r="C913" i="1"/>
  <c r="AB1031" i="4"/>
  <c r="AA1031" i="4"/>
  <c r="Z1031" i="4"/>
  <c r="AB920" i="4"/>
  <c r="M949" i="1" s="1"/>
  <c r="AA920" i="4"/>
  <c r="L949" i="1" s="1"/>
  <c r="Z920" i="4"/>
  <c r="G949" i="1" s="1"/>
  <c r="C949" i="1"/>
  <c r="AB952" i="4"/>
  <c r="M981" i="1" s="1"/>
  <c r="AA952" i="4"/>
  <c r="L981" i="1" s="1"/>
  <c r="Z952" i="4"/>
  <c r="G981" i="1" s="1"/>
  <c r="C981" i="1"/>
  <c r="AB984" i="4"/>
  <c r="AA984" i="4"/>
  <c r="Z984" i="4"/>
  <c r="AB1016" i="4"/>
  <c r="AA1016" i="4"/>
  <c r="Z1016" i="4"/>
  <c r="AB1048" i="4"/>
  <c r="AA1048" i="4"/>
  <c r="Z1048" i="4"/>
  <c r="AB1079" i="4"/>
  <c r="AA1079" i="4"/>
  <c r="Z1079" i="4"/>
  <c r="AA1158" i="4"/>
  <c r="Z1158" i="4"/>
  <c r="AB1158" i="4"/>
  <c r="AB932" i="4"/>
  <c r="M961" i="1" s="1"/>
  <c r="Z932" i="4"/>
  <c r="G961" i="1" s="1"/>
  <c r="AA932" i="4"/>
  <c r="L961" i="1" s="1"/>
  <c r="C961" i="1"/>
  <c r="AB964" i="4"/>
  <c r="M993" i="1" s="1"/>
  <c r="Z964" i="4"/>
  <c r="G993" i="1" s="1"/>
  <c r="AA964" i="4"/>
  <c r="L993" i="1" s="1"/>
  <c r="C993" i="1"/>
  <c r="AB996" i="4"/>
  <c r="Z996" i="4"/>
  <c r="AA996" i="4"/>
  <c r="AB1028" i="4"/>
  <c r="Z1028" i="4"/>
  <c r="AA1028" i="4"/>
  <c r="AB1060" i="4"/>
  <c r="Z1060" i="4"/>
  <c r="AA1060" i="4"/>
  <c r="AB921" i="4"/>
  <c r="M950" i="1" s="1"/>
  <c r="AA921" i="4"/>
  <c r="L950" i="1" s="1"/>
  <c r="Z921" i="4"/>
  <c r="G950" i="1" s="1"/>
  <c r="C950" i="1"/>
  <c r="AB953" i="4"/>
  <c r="M982" i="1" s="1"/>
  <c r="AA953" i="4"/>
  <c r="L982" i="1" s="1"/>
  <c r="Z953" i="4"/>
  <c r="G982" i="1" s="1"/>
  <c r="C982" i="1"/>
  <c r="AB985" i="4"/>
  <c r="AA985" i="4"/>
  <c r="Z985" i="4"/>
  <c r="AB1017" i="4"/>
  <c r="AA1017" i="4"/>
  <c r="Z1017" i="4"/>
  <c r="AB1049" i="4"/>
  <c r="AA1049" i="4"/>
  <c r="Z1049" i="4"/>
  <c r="AB1095" i="4"/>
  <c r="AA1095" i="4"/>
  <c r="Z1095" i="4"/>
  <c r="AB1080" i="4"/>
  <c r="AA1080" i="4"/>
  <c r="Z1080" i="4"/>
  <c r="AB1112" i="4"/>
  <c r="AA1112" i="4"/>
  <c r="Z1112" i="4"/>
  <c r="AB1144" i="4"/>
  <c r="AA1144" i="4"/>
  <c r="Z1144" i="4"/>
  <c r="AB1082" i="4"/>
  <c r="AA1082" i="4"/>
  <c r="Z1082" i="4"/>
  <c r="AB1114" i="4"/>
  <c r="AA1114" i="4"/>
  <c r="Z1114" i="4"/>
  <c r="AB1146" i="4"/>
  <c r="AA1146" i="4"/>
  <c r="Z1146" i="4"/>
  <c r="AB1081" i="4"/>
  <c r="AA1081" i="4"/>
  <c r="Z1081" i="4"/>
  <c r="AB1113" i="4"/>
  <c r="AA1113" i="4"/>
  <c r="Z1113" i="4"/>
  <c r="AB1145" i="4"/>
  <c r="AA1145" i="4"/>
  <c r="Z1145" i="4"/>
  <c r="AB1173" i="4"/>
  <c r="AA1173" i="4"/>
  <c r="Z1173" i="4"/>
  <c r="AB1205" i="4"/>
  <c r="AA1205" i="4"/>
  <c r="Z1205" i="4"/>
  <c r="AB1237" i="4"/>
  <c r="AA1237" i="4"/>
  <c r="Z1237" i="4"/>
  <c r="AA1308" i="4"/>
  <c r="Z1308" i="4"/>
  <c r="AB1308" i="4"/>
  <c r="AA1179" i="4"/>
  <c r="Z1179" i="4"/>
  <c r="AB1179" i="4"/>
  <c r="AA1211" i="4"/>
  <c r="Z1211" i="4"/>
  <c r="AB1211" i="4"/>
  <c r="AB1177" i="4"/>
  <c r="Z1177" i="4"/>
  <c r="AA1177" i="4"/>
  <c r="AB1209" i="4"/>
  <c r="Z1209" i="4"/>
  <c r="AA1209" i="4"/>
  <c r="AB1245" i="4"/>
  <c r="AA1245" i="4"/>
  <c r="Z1245" i="4"/>
  <c r="AB1168" i="4"/>
  <c r="AA1168" i="4"/>
  <c r="Z1168" i="4"/>
  <c r="AB1200" i="4"/>
  <c r="AA1200" i="4"/>
  <c r="Z1200" i="4"/>
  <c r="AB1232" i="4"/>
  <c r="AA1232" i="4"/>
  <c r="Z1232" i="4"/>
  <c r="AB1183" i="4"/>
  <c r="AA1183" i="4"/>
  <c r="Z1183" i="4"/>
  <c r="AB1215" i="4"/>
  <c r="AA1215" i="4"/>
  <c r="Z1215" i="4"/>
  <c r="AA1268" i="4"/>
  <c r="Z1268" i="4"/>
  <c r="AB1268" i="4"/>
  <c r="AB1262" i="4"/>
  <c r="AA1262" i="4"/>
  <c r="Z1262" i="4"/>
  <c r="AB1294" i="4"/>
  <c r="AA1294" i="4"/>
  <c r="Z1294" i="4"/>
  <c r="AB1329" i="4"/>
  <c r="AA1329" i="4"/>
  <c r="Z1329" i="4"/>
  <c r="Z1250" i="4"/>
  <c r="AB1250" i="4"/>
  <c r="AA1250" i="4"/>
  <c r="Z1282" i="4"/>
  <c r="AB1282" i="4"/>
  <c r="AA1282" i="4"/>
  <c r="Z1314" i="4"/>
  <c r="AB1314" i="4"/>
  <c r="AA1314" i="4"/>
  <c r="Z1326" i="4"/>
  <c r="AB1326" i="4"/>
  <c r="AA1326" i="4"/>
  <c r="AB1358" i="4"/>
  <c r="Z1358" i="4"/>
  <c r="AA1358" i="4"/>
  <c r="AB1390" i="4"/>
  <c r="Z1390" i="4"/>
  <c r="AA1390" i="4"/>
  <c r="AB1428" i="4"/>
  <c r="AA1428" i="4"/>
  <c r="Z1428" i="4"/>
  <c r="AB1460" i="4"/>
  <c r="AA1460" i="4"/>
  <c r="Z1460" i="4"/>
  <c r="AB1492" i="4"/>
  <c r="AA1492" i="4"/>
  <c r="Z1492" i="4"/>
  <c r="AB1435" i="4"/>
  <c r="AA1435" i="4"/>
  <c r="Z1435" i="4"/>
  <c r="AB1467" i="4"/>
  <c r="AA1467" i="4"/>
  <c r="Z1467" i="4"/>
  <c r="AB1499" i="4"/>
  <c r="AA1499" i="4"/>
  <c r="Z1499" i="4"/>
  <c r="AB1434" i="4"/>
  <c r="AA1434" i="4"/>
  <c r="Z1434" i="4"/>
  <c r="AB1466" i="4"/>
  <c r="AA1466" i="4"/>
  <c r="Z1466" i="4"/>
  <c r="AB1498" i="4"/>
  <c r="AA1498" i="4"/>
  <c r="Z1498" i="4"/>
  <c r="AB1518" i="4"/>
  <c r="AA1518" i="4"/>
  <c r="Z1518" i="4"/>
  <c r="AB1550" i="4"/>
  <c r="AA1550" i="4"/>
  <c r="Z1550" i="4"/>
  <c r="AB1582" i="4"/>
  <c r="AA1582" i="4"/>
  <c r="Z1582" i="4"/>
  <c r="AB1649" i="4"/>
  <c r="AA1649" i="4"/>
  <c r="Z1649" i="4"/>
  <c r="AB1625" i="4"/>
  <c r="AA1625" i="4"/>
  <c r="Z1625" i="4"/>
  <c r="Z1531" i="4"/>
  <c r="AA1531" i="4"/>
  <c r="AB1531" i="4"/>
  <c r="Z1563" i="4"/>
  <c r="AA1563" i="4"/>
  <c r="AB1563" i="4"/>
  <c r="AB1520" i="4"/>
  <c r="AA1520" i="4"/>
  <c r="Z1520" i="4"/>
  <c r="AB1552" i="4"/>
  <c r="AA1552" i="4"/>
  <c r="Z1552" i="4"/>
  <c r="AB1584" i="4"/>
  <c r="AA1584" i="4"/>
  <c r="Z1584" i="4"/>
  <c r="AB1602" i="4"/>
  <c r="AA1602" i="4"/>
  <c r="Z1602" i="4"/>
  <c r="AB1634" i="4"/>
  <c r="AA1634" i="4"/>
  <c r="Z1634" i="4"/>
  <c r="AB1666" i="4"/>
  <c r="AA1666" i="4"/>
  <c r="Z1666" i="4"/>
  <c r="AA1600" i="4"/>
  <c r="Z1600" i="4"/>
  <c r="AB1600" i="4"/>
  <c r="AA1632" i="4"/>
  <c r="Z1632" i="4"/>
  <c r="AB1632" i="4"/>
  <c r="AA1664" i="4"/>
  <c r="Z1664" i="4"/>
  <c r="AB1664" i="4"/>
  <c r="Z1599" i="4"/>
  <c r="AA1599" i="4"/>
  <c r="AB1599" i="4"/>
  <c r="Z1631" i="4"/>
  <c r="AA1631" i="4"/>
  <c r="AB1631" i="4"/>
  <c r="Z1663" i="4"/>
  <c r="AA1663" i="4"/>
  <c r="AB1663" i="4"/>
  <c r="AB1693" i="4"/>
  <c r="Z1693" i="4"/>
  <c r="AA1693" i="4"/>
  <c r="AB1630" i="4"/>
  <c r="Z1630" i="4"/>
  <c r="AA1630" i="4"/>
  <c r="AB1662" i="4"/>
  <c r="Z1662" i="4"/>
  <c r="AA1662" i="4"/>
  <c r="AB1692" i="4"/>
  <c r="AA1692" i="4"/>
  <c r="Z1692" i="4"/>
  <c r="AB1621" i="4"/>
  <c r="AA1621" i="4"/>
  <c r="Z1621" i="4"/>
  <c r="AB1653" i="4"/>
  <c r="AA1653" i="4"/>
  <c r="Z1653" i="4"/>
  <c r="AB1685" i="4"/>
  <c r="AA1685" i="4"/>
  <c r="Z1685" i="4"/>
  <c r="AB1628" i="4"/>
  <c r="AA1628" i="4"/>
  <c r="Z1628" i="4"/>
  <c r="AB1660" i="4"/>
  <c r="AA1660" i="4"/>
  <c r="Z1660" i="4"/>
  <c r="AB1698" i="4"/>
  <c r="AA1698" i="4"/>
  <c r="Z1698" i="4"/>
  <c r="AB1730" i="4"/>
  <c r="AA1730" i="4"/>
  <c r="Z1730" i="4"/>
  <c r="AB1713" i="4"/>
  <c r="AA1713" i="4"/>
  <c r="Z1713" i="4"/>
  <c r="AA1696" i="4"/>
  <c r="Z1696" i="4"/>
  <c r="AB1696" i="4"/>
  <c r="AA1728" i="4"/>
  <c r="Z1728" i="4"/>
  <c r="AB1728" i="4"/>
  <c r="AB1710" i="4"/>
  <c r="AA1710" i="4"/>
  <c r="Z1710" i="4"/>
  <c r="Z1746" i="4"/>
  <c r="AA1746" i="4"/>
  <c r="AB1746" i="4"/>
  <c r="AB1725" i="4"/>
  <c r="AA1725" i="4"/>
  <c r="Z1725" i="4"/>
  <c r="AB1723" i="4"/>
  <c r="AA1723" i="4"/>
  <c r="Z1723" i="4"/>
  <c r="AB1757" i="4"/>
  <c r="AA1757" i="4"/>
  <c r="Z1757" i="4"/>
  <c r="AB1772" i="4"/>
  <c r="AA1772" i="4"/>
  <c r="Z1772" i="4"/>
  <c r="AB1769" i="4"/>
  <c r="AA1769" i="4"/>
  <c r="Z1769" i="4"/>
  <c r="AB1775" i="4"/>
  <c r="AA1775" i="4"/>
  <c r="Z1775" i="4"/>
  <c r="AB1750" i="4"/>
  <c r="AA1750" i="4"/>
  <c r="Z1750" i="4"/>
  <c r="AB1782" i="4"/>
  <c r="AA1782" i="4"/>
  <c r="Z1782" i="4"/>
  <c r="AB1802" i="4"/>
  <c r="AA1802" i="4"/>
  <c r="Z1802" i="4"/>
  <c r="AB1831" i="4"/>
  <c r="Z1831" i="4"/>
  <c r="AA1831" i="4"/>
  <c r="AA1816" i="4"/>
  <c r="Z1816" i="4"/>
  <c r="AB1816" i="4"/>
  <c r="Z1807" i="4"/>
  <c r="AA1807" i="4"/>
  <c r="AB1807" i="4"/>
  <c r="AB1839" i="4"/>
  <c r="AA1839" i="4"/>
  <c r="Z1839" i="4"/>
  <c r="AB1871" i="4"/>
  <c r="AA1871" i="4"/>
  <c r="Z1871" i="4"/>
  <c r="AA1845" i="4"/>
  <c r="Z1845" i="4"/>
  <c r="AB1845" i="4"/>
  <c r="AA1877" i="4"/>
  <c r="Z1877" i="4"/>
  <c r="AB1877" i="4"/>
  <c r="Z1868" i="4"/>
  <c r="AB1868" i="4"/>
  <c r="AA1868" i="4"/>
  <c r="AB1851" i="4"/>
  <c r="AA1851" i="4"/>
  <c r="Z1851" i="4"/>
  <c r="AB1866" i="4"/>
  <c r="AA1866" i="4"/>
  <c r="Z1866" i="4"/>
  <c r="AB1849" i="4"/>
  <c r="AA1849" i="4"/>
  <c r="Z1849" i="4"/>
  <c r="AA1832" i="4"/>
  <c r="AB1832" i="4"/>
  <c r="Z1832" i="4"/>
  <c r="AB1864" i="4"/>
  <c r="AA1864" i="4"/>
  <c r="Z1864" i="4"/>
  <c r="AB1897" i="4"/>
  <c r="AA1897" i="4"/>
  <c r="Z1897" i="4"/>
  <c r="Z1910" i="4"/>
  <c r="AB1910" i="4"/>
  <c r="AA1910" i="4"/>
  <c r="AB1901" i="4"/>
  <c r="AA1901" i="4"/>
  <c r="Z1901" i="4"/>
  <c r="AA1966" i="4"/>
  <c r="AB1966" i="4"/>
  <c r="Z1966" i="4"/>
  <c r="AB1922" i="4"/>
  <c r="AA1922" i="4"/>
  <c r="Z1922" i="4"/>
  <c r="AB1931" i="4"/>
  <c r="AA1931" i="4"/>
  <c r="Z1931" i="4"/>
  <c r="AA1964" i="4"/>
  <c r="AB1964" i="4"/>
  <c r="Z1964" i="4"/>
  <c r="AA1988" i="4"/>
  <c r="AB1988" i="4"/>
  <c r="Z1988" i="4"/>
  <c r="AB1977" i="4"/>
  <c r="Z1977" i="4"/>
  <c r="AA1977" i="4"/>
  <c r="AB2000" i="4"/>
  <c r="AA2000" i="4"/>
  <c r="Z2000" i="4"/>
  <c r="K8" i="4"/>
  <c r="AA3" i="4"/>
  <c r="L32" i="1" s="1"/>
  <c r="Z3" i="4"/>
  <c r="G32" i="1" s="1"/>
  <c r="AB3" i="4"/>
  <c r="M32" i="1" s="1"/>
  <c r="C32" i="1"/>
  <c r="AB14" i="4"/>
  <c r="M43" i="1" s="1"/>
  <c r="AA14" i="4"/>
  <c r="L43" i="1" s="1"/>
  <c r="Z14" i="4"/>
  <c r="G43" i="1" s="1"/>
  <c r="C43" i="1"/>
  <c r="AA235" i="4"/>
  <c r="L264" i="1" s="1"/>
  <c r="Z235" i="4"/>
  <c r="G264" i="1" s="1"/>
  <c r="AB235" i="4"/>
  <c r="M264" i="1" s="1"/>
  <c r="C264" i="1"/>
  <c r="Z74" i="4"/>
  <c r="G103" i="1" s="1"/>
  <c r="AB74" i="4"/>
  <c r="M103" i="1" s="1"/>
  <c r="AA74" i="4"/>
  <c r="L103" i="1" s="1"/>
  <c r="C103" i="1"/>
  <c r="AB209" i="4"/>
  <c r="M238" i="1" s="1"/>
  <c r="AA209" i="4"/>
  <c r="L238" i="1" s="1"/>
  <c r="Z209" i="4"/>
  <c r="G238" i="1" s="1"/>
  <c r="C238" i="1"/>
  <c r="AB8" i="4"/>
  <c r="M37" i="1" s="1"/>
  <c r="AA8" i="4"/>
  <c r="L37" i="1" s="1"/>
  <c r="Z8" i="4"/>
  <c r="G37" i="1" s="1"/>
  <c r="C37" i="1"/>
  <c r="AB36" i="4"/>
  <c r="M65" i="1" s="1"/>
  <c r="AA36" i="4"/>
  <c r="L65" i="1" s="1"/>
  <c r="Z36" i="4"/>
  <c r="G65" i="1" s="1"/>
  <c r="C65" i="1"/>
  <c r="AB69" i="4"/>
  <c r="M98" i="1" s="1"/>
  <c r="AA69" i="4"/>
  <c r="L98" i="1" s="1"/>
  <c r="Z69" i="4"/>
  <c r="G98" i="1" s="1"/>
  <c r="C98" i="1"/>
  <c r="AB210" i="4"/>
  <c r="M239" i="1" s="1"/>
  <c r="AA210" i="4"/>
  <c r="L239" i="1" s="1"/>
  <c r="Z210" i="4"/>
  <c r="G239" i="1" s="1"/>
  <c r="C239" i="1"/>
  <c r="AB76" i="4"/>
  <c r="M105" i="1" s="1"/>
  <c r="AA76" i="4"/>
  <c r="L105" i="1" s="1"/>
  <c r="Z76" i="4"/>
  <c r="G105" i="1" s="1"/>
  <c r="C105" i="1"/>
  <c r="AB146" i="4"/>
  <c r="M175" i="1" s="1"/>
  <c r="AA146" i="4"/>
  <c r="L175" i="1" s="1"/>
  <c r="Z146" i="4"/>
  <c r="G175" i="1" s="1"/>
  <c r="C175" i="1"/>
  <c r="AB169" i="4"/>
  <c r="M198" i="1" s="1"/>
  <c r="AA169" i="4"/>
  <c r="L198" i="1" s="1"/>
  <c r="Z169" i="4"/>
  <c r="G198" i="1" s="1"/>
  <c r="C198" i="1"/>
  <c r="AB18" i="4"/>
  <c r="M47" i="1" s="1"/>
  <c r="AA18" i="4"/>
  <c r="L47" i="1" s="1"/>
  <c r="Z18" i="4"/>
  <c r="G47" i="1" s="1"/>
  <c r="C47" i="1"/>
  <c r="Z58" i="4"/>
  <c r="G87" i="1" s="1"/>
  <c r="AB58" i="4"/>
  <c r="M87" i="1" s="1"/>
  <c r="AA58" i="4"/>
  <c r="L87" i="1" s="1"/>
  <c r="C87" i="1"/>
  <c r="AA96" i="4"/>
  <c r="L125" i="1" s="1"/>
  <c r="Z96" i="4"/>
  <c r="G125" i="1" s="1"/>
  <c r="AB96" i="4"/>
  <c r="M125" i="1" s="1"/>
  <c r="C125" i="1"/>
  <c r="AB57" i="4"/>
  <c r="M86" i="1" s="1"/>
  <c r="AA57" i="4"/>
  <c r="L86" i="1" s="1"/>
  <c r="Z57" i="4"/>
  <c r="G86" i="1" s="1"/>
  <c r="C86" i="1"/>
  <c r="Z89" i="4"/>
  <c r="G118" i="1" s="1"/>
  <c r="AB89" i="4"/>
  <c r="M118" i="1" s="1"/>
  <c r="AA89" i="4"/>
  <c r="L118" i="1" s="1"/>
  <c r="C118" i="1"/>
  <c r="AB114" i="4"/>
  <c r="M143" i="1" s="1"/>
  <c r="AA114" i="4"/>
  <c r="L143" i="1" s="1"/>
  <c r="Z114" i="4"/>
  <c r="G143" i="1" s="1"/>
  <c r="C143" i="1"/>
  <c r="AA275" i="4"/>
  <c r="L304" i="1" s="1"/>
  <c r="Z275" i="4"/>
  <c r="G304" i="1" s="1"/>
  <c r="AB275" i="4"/>
  <c r="M304" i="1" s="1"/>
  <c r="C304" i="1"/>
  <c r="AB27" i="4"/>
  <c r="M56" i="1" s="1"/>
  <c r="AA27" i="4"/>
  <c r="L56" i="1" s="1"/>
  <c r="Z27" i="4"/>
  <c r="G56" i="1" s="1"/>
  <c r="C56" i="1"/>
  <c r="AB47" i="4"/>
  <c r="M76" i="1" s="1"/>
  <c r="AA47" i="4"/>
  <c r="L76" i="1" s="1"/>
  <c r="Z47" i="4"/>
  <c r="G76" i="1" s="1"/>
  <c r="C76" i="1"/>
  <c r="AB79" i="4"/>
  <c r="M108" i="1" s="1"/>
  <c r="AA79" i="4"/>
  <c r="L108" i="1" s="1"/>
  <c r="Z79" i="4"/>
  <c r="G108" i="1" s="1"/>
  <c r="C108" i="1"/>
  <c r="AB121" i="4"/>
  <c r="M150" i="1" s="1"/>
  <c r="AA121" i="4"/>
  <c r="L150" i="1" s="1"/>
  <c r="Z121" i="4"/>
  <c r="G150" i="1" s="1"/>
  <c r="C150" i="1"/>
  <c r="AB217" i="4"/>
  <c r="M246" i="1" s="1"/>
  <c r="AA217" i="4"/>
  <c r="L246" i="1" s="1"/>
  <c r="Z217" i="4"/>
  <c r="G246" i="1" s="1"/>
  <c r="C246" i="1"/>
  <c r="AA184" i="4"/>
  <c r="L213" i="1" s="1"/>
  <c r="Z184" i="4"/>
  <c r="G213" i="1" s="1"/>
  <c r="AB184" i="4"/>
  <c r="M213" i="1" s="1"/>
  <c r="C213" i="1"/>
  <c r="AA216" i="4"/>
  <c r="L245" i="1" s="1"/>
  <c r="Z216" i="4"/>
  <c r="G245" i="1" s="1"/>
  <c r="AB216" i="4"/>
  <c r="M245" i="1" s="1"/>
  <c r="C245" i="1"/>
  <c r="AA315" i="4"/>
  <c r="L344" i="1" s="1"/>
  <c r="Z315" i="4"/>
  <c r="G344" i="1" s="1"/>
  <c r="AB315" i="4"/>
  <c r="M344" i="1" s="1"/>
  <c r="C344" i="1"/>
  <c r="AB519" i="4"/>
  <c r="M548" i="1" s="1"/>
  <c r="AA519" i="4"/>
  <c r="L548" i="1" s="1"/>
  <c r="Z519" i="4"/>
  <c r="G548" i="1" s="1"/>
  <c r="C548" i="1"/>
  <c r="AB118" i="4"/>
  <c r="M147" i="1" s="1"/>
  <c r="AA118" i="4"/>
  <c r="L147" i="1" s="1"/>
  <c r="Z118" i="4"/>
  <c r="G147" i="1" s="1"/>
  <c r="C147" i="1"/>
  <c r="Z150" i="4"/>
  <c r="G179" i="1" s="1"/>
  <c r="AB150" i="4"/>
  <c r="M179" i="1" s="1"/>
  <c r="AA150" i="4"/>
  <c r="L179" i="1" s="1"/>
  <c r="C179" i="1"/>
  <c r="AB182" i="4"/>
  <c r="M211" i="1" s="1"/>
  <c r="Z182" i="4"/>
  <c r="G211" i="1" s="1"/>
  <c r="AA182" i="4"/>
  <c r="L211" i="1" s="1"/>
  <c r="C211" i="1"/>
  <c r="AB214" i="4"/>
  <c r="M243" i="1" s="1"/>
  <c r="Z214" i="4"/>
  <c r="G243" i="1" s="1"/>
  <c r="AA214" i="4"/>
  <c r="L243" i="1" s="1"/>
  <c r="C243" i="1"/>
  <c r="AB340" i="4"/>
  <c r="M369" i="1" s="1"/>
  <c r="AA340" i="4"/>
  <c r="L369" i="1" s="1"/>
  <c r="Z340" i="4"/>
  <c r="G369" i="1" s="1"/>
  <c r="C369" i="1"/>
  <c r="AB100" i="4"/>
  <c r="M129" i="1" s="1"/>
  <c r="AA100" i="4"/>
  <c r="L129" i="1" s="1"/>
  <c r="Z100" i="4"/>
  <c r="G129" i="1" s="1"/>
  <c r="C129" i="1"/>
  <c r="AB132" i="4"/>
  <c r="M161" i="1" s="1"/>
  <c r="AA132" i="4"/>
  <c r="L161" i="1" s="1"/>
  <c r="Z132" i="4"/>
  <c r="G161" i="1" s="1"/>
  <c r="C161" i="1"/>
  <c r="AB164" i="4"/>
  <c r="M193" i="1" s="1"/>
  <c r="AA164" i="4"/>
  <c r="L193" i="1" s="1"/>
  <c r="Z164" i="4"/>
  <c r="G193" i="1" s="1"/>
  <c r="C193" i="1"/>
  <c r="AB196" i="4"/>
  <c r="M225" i="1" s="1"/>
  <c r="AA196" i="4"/>
  <c r="L225" i="1" s="1"/>
  <c r="Z196" i="4"/>
  <c r="G225" i="1" s="1"/>
  <c r="C225" i="1"/>
  <c r="AB228" i="4"/>
  <c r="M257" i="1" s="1"/>
  <c r="AA228" i="4"/>
  <c r="L257" i="1" s="1"/>
  <c r="Z228" i="4"/>
  <c r="G257" i="1" s="1"/>
  <c r="C257" i="1"/>
  <c r="AA243" i="4"/>
  <c r="L272" i="1" s="1"/>
  <c r="Z243" i="4"/>
  <c r="G272" i="1" s="1"/>
  <c r="AB243" i="4"/>
  <c r="M272" i="1" s="1"/>
  <c r="C272" i="1"/>
  <c r="AB431" i="4"/>
  <c r="M460" i="1" s="1"/>
  <c r="AA431" i="4"/>
  <c r="L460" i="1" s="1"/>
  <c r="Z431" i="4"/>
  <c r="G460" i="1" s="1"/>
  <c r="C460" i="1"/>
  <c r="AB479" i="4"/>
  <c r="M508" i="1" s="1"/>
  <c r="AA479" i="4"/>
  <c r="L508" i="1" s="1"/>
  <c r="Z479" i="4"/>
  <c r="G508" i="1" s="1"/>
  <c r="C508" i="1"/>
  <c r="Z242" i="4"/>
  <c r="G271" i="1" s="1"/>
  <c r="AA242" i="4"/>
  <c r="L271" i="1" s="1"/>
  <c r="AB242" i="4"/>
  <c r="M271" i="1" s="1"/>
  <c r="C271" i="1"/>
  <c r="Z274" i="4"/>
  <c r="G303" i="1" s="1"/>
  <c r="AA274" i="4"/>
  <c r="L303" i="1" s="1"/>
  <c r="AB274" i="4"/>
  <c r="M303" i="1" s="1"/>
  <c r="C303" i="1"/>
  <c r="Z306" i="4"/>
  <c r="G335" i="1" s="1"/>
  <c r="AA306" i="4"/>
  <c r="L335" i="1" s="1"/>
  <c r="AB306" i="4"/>
  <c r="M335" i="1" s="1"/>
  <c r="C335" i="1"/>
  <c r="Z338" i="4"/>
  <c r="G367" i="1" s="1"/>
  <c r="AA338" i="4"/>
  <c r="L367" i="1" s="1"/>
  <c r="AB338" i="4"/>
  <c r="M367" i="1" s="1"/>
  <c r="C367" i="1"/>
  <c r="Z370" i="4"/>
  <c r="G399" i="1" s="1"/>
  <c r="AA370" i="4"/>
  <c r="L399" i="1" s="1"/>
  <c r="AB370" i="4"/>
  <c r="M399" i="1" s="1"/>
  <c r="C399" i="1"/>
  <c r="Z402" i="4"/>
  <c r="G431" i="1" s="1"/>
  <c r="AA402" i="4"/>
  <c r="L431" i="1" s="1"/>
  <c r="AB402" i="4"/>
  <c r="M431" i="1" s="1"/>
  <c r="C431" i="1"/>
  <c r="AA684" i="4"/>
  <c r="L713" i="1" s="1"/>
  <c r="Z684" i="4"/>
  <c r="G713" i="1" s="1"/>
  <c r="AB684" i="4"/>
  <c r="M713" i="1" s="1"/>
  <c r="C713" i="1"/>
  <c r="AB262" i="4"/>
  <c r="M291" i="1" s="1"/>
  <c r="AA262" i="4"/>
  <c r="L291" i="1" s="1"/>
  <c r="Z262" i="4"/>
  <c r="G291" i="1" s="1"/>
  <c r="C291" i="1"/>
  <c r="AB294" i="4"/>
  <c r="M323" i="1" s="1"/>
  <c r="AA294" i="4"/>
  <c r="L323" i="1" s="1"/>
  <c r="Z294" i="4"/>
  <c r="G323" i="1" s="1"/>
  <c r="C323" i="1"/>
  <c r="AB326" i="4"/>
  <c r="M355" i="1" s="1"/>
  <c r="AA326" i="4"/>
  <c r="L355" i="1" s="1"/>
  <c r="Z326" i="4"/>
  <c r="G355" i="1" s="1"/>
  <c r="C355" i="1"/>
  <c r="AB358" i="4"/>
  <c r="M387" i="1" s="1"/>
  <c r="AA358" i="4"/>
  <c r="L387" i="1" s="1"/>
  <c r="Z358" i="4"/>
  <c r="G387" i="1" s="1"/>
  <c r="C387" i="1"/>
  <c r="AB390" i="4"/>
  <c r="M419" i="1" s="1"/>
  <c r="AA390" i="4"/>
  <c r="L419" i="1" s="1"/>
  <c r="Z390" i="4"/>
  <c r="G419" i="1" s="1"/>
  <c r="C419" i="1"/>
  <c r="AB432" i="4"/>
  <c r="M461" i="1" s="1"/>
  <c r="AA432" i="4"/>
  <c r="L461" i="1" s="1"/>
  <c r="Z432" i="4"/>
  <c r="G461" i="1" s="1"/>
  <c r="C461" i="1"/>
  <c r="AB464" i="4"/>
  <c r="M493" i="1" s="1"/>
  <c r="AA464" i="4"/>
  <c r="L493" i="1" s="1"/>
  <c r="Z464" i="4"/>
  <c r="G493" i="1" s="1"/>
  <c r="C493" i="1"/>
  <c r="AB496" i="4"/>
  <c r="M525" i="1" s="1"/>
  <c r="AA496" i="4"/>
  <c r="L525" i="1" s="1"/>
  <c r="Z496" i="4"/>
  <c r="G525" i="1" s="1"/>
  <c r="C525" i="1"/>
  <c r="AB528" i="4"/>
  <c r="M557" i="1" s="1"/>
  <c r="AA528" i="4"/>
  <c r="L557" i="1" s="1"/>
  <c r="Z528" i="4"/>
  <c r="G557" i="1" s="1"/>
  <c r="C557" i="1"/>
  <c r="AB613" i="4"/>
  <c r="M642" i="1" s="1"/>
  <c r="AA613" i="4"/>
  <c r="L642" i="1" s="1"/>
  <c r="Z613" i="4"/>
  <c r="G642" i="1" s="1"/>
  <c r="C642" i="1"/>
  <c r="AA692" i="4"/>
  <c r="L721" i="1" s="1"/>
  <c r="Z692" i="4"/>
  <c r="G721" i="1" s="1"/>
  <c r="AB692" i="4"/>
  <c r="M721" i="1" s="1"/>
  <c r="C721" i="1"/>
  <c r="AB420" i="4"/>
  <c r="M449" i="1" s="1"/>
  <c r="Z420" i="4"/>
  <c r="G449" i="1" s="1"/>
  <c r="AA420" i="4"/>
  <c r="L449" i="1" s="1"/>
  <c r="C449" i="1"/>
  <c r="AB452" i="4"/>
  <c r="M481" i="1" s="1"/>
  <c r="Z452" i="4"/>
  <c r="G481" i="1" s="1"/>
  <c r="AA452" i="4"/>
  <c r="L481" i="1" s="1"/>
  <c r="C481" i="1"/>
  <c r="AB484" i="4"/>
  <c r="M513" i="1" s="1"/>
  <c r="Z484" i="4"/>
  <c r="G513" i="1" s="1"/>
  <c r="AA484" i="4"/>
  <c r="L513" i="1" s="1"/>
  <c r="C513" i="1"/>
  <c r="AB516" i="4"/>
  <c r="M545" i="1" s="1"/>
  <c r="Z516" i="4"/>
  <c r="G545" i="1" s="1"/>
  <c r="AA516" i="4"/>
  <c r="L545" i="1" s="1"/>
  <c r="C545" i="1"/>
  <c r="AB548" i="4"/>
  <c r="M577" i="1" s="1"/>
  <c r="Z548" i="4"/>
  <c r="G577" i="1" s="1"/>
  <c r="AA548" i="4"/>
  <c r="L577" i="1" s="1"/>
  <c r="C577" i="1"/>
  <c r="AB890" i="4"/>
  <c r="M919" i="1" s="1"/>
  <c r="AA890" i="4"/>
  <c r="L919" i="1" s="1"/>
  <c r="Z890" i="4"/>
  <c r="G919" i="1" s="1"/>
  <c r="C919" i="1"/>
  <c r="AB557" i="4"/>
  <c r="M586" i="1" s="1"/>
  <c r="AA557" i="4"/>
  <c r="L586" i="1" s="1"/>
  <c r="Z557" i="4"/>
  <c r="G586" i="1" s="1"/>
  <c r="C586" i="1"/>
  <c r="AA636" i="4"/>
  <c r="L665" i="1" s="1"/>
  <c r="Z636" i="4"/>
  <c r="G665" i="1" s="1"/>
  <c r="AB636" i="4"/>
  <c r="M665" i="1" s="1"/>
  <c r="C665" i="1"/>
  <c r="AB410" i="4"/>
  <c r="M439" i="1" s="1"/>
  <c r="AA410" i="4"/>
  <c r="L439" i="1" s="1"/>
  <c r="Z410" i="4"/>
  <c r="G439" i="1" s="1"/>
  <c r="C439" i="1"/>
  <c r="AB442" i="4"/>
  <c r="M471" i="1" s="1"/>
  <c r="AA442" i="4"/>
  <c r="L471" i="1" s="1"/>
  <c r="Z442" i="4"/>
  <c r="G471" i="1" s="1"/>
  <c r="C471" i="1"/>
  <c r="AB474" i="4"/>
  <c r="M503" i="1" s="1"/>
  <c r="AA474" i="4"/>
  <c r="L503" i="1" s="1"/>
  <c r="Z474" i="4"/>
  <c r="G503" i="1" s="1"/>
  <c r="C503" i="1"/>
  <c r="AB506" i="4"/>
  <c r="M535" i="1" s="1"/>
  <c r="AA506" i="4"/>
  <c r="L535" i="1" s="1"/>
  <c r="Z506" i="4"/>
  <c r="G535" i="1" s="1"/>
  <c r="C535" i="1"/>
  <c r="AB538" i="4"/>
  <c r="M567" i="1" s="1"/>
  <c r="AA538" i="4"/>
  <c r="L567" i="1" s="1"/>
  <c r="Z538" i="4"/>
  <c r="G567" i="1" s="1"/>
  <c r="C567" i="1"/>
  <c r="AB425" i="4"/>
  <c r="M454" i="1" s="1"/>
  <c r="AA425" i="4"/>
  <c r="L454" i="1" s="1"/>
  <c r="Z425" i="4"/>
  <c r="G454" i="1" s="1"/>
  <c r="C454" i="1"/>
  <c r="AB457" i="4"/>
  <c r="M486" i="1" s="1"/>
  <c r="AA457" i="4"/>
  <c r="L486" i="1" s="1"/>
  <c r="Z457" i="4"/>
  <c r="G486" i="1" s="1"/>
  <c r="C486" i="1"/>
  <c r="AB489" i="4"/>
  <c r="M518" i="1" s="1"/>
  <c r="AA489" i="4"/>
  <c r="L518" i="1" s="1"/>
  <c r="Z489" i="4"/>
  <c r="G518" i="1" s="1"/>
  <c r="C518" i="1"/>
  <c r="AB521" i="4"/>
  <c r="M550" i="1" s="1"/>
  <c r="AA521" i="4"/>
  <c r="L550" i="1" s="1"/>
  <c r="Z521" i="4"/>
  <c r="G550" i="1" s="1"/>
  <c r="C550" i="1"/>
  <c r="AB565" i="4"/>
  <c r="M594" i="1" s="1"/>
  <c r="AA565" i="4"/>
  <c r="L594" i="1" s="1"/>
  <c r="Z565" i="4"/>
  <c r="G594" i="1" s="1"/>
  <c r="C594" i="1"/>
  <c r="AA644" i="4"/>
  <c r="L673" i="1" s="1"/>
  <c r="Z644" i="4"/>
  <c r="G673" i="1" s="1"/>
  <c r="AB644" i="4"/>
  <c r="M673" i="1" s="1"/>
  <c r="C673" i="1"/>
  <c r="Z901" i="4"/>
  <c r="G930" i="1" s="1"/>
  <c r="AB901" i="4"/>
  <c r="M930" i="1" s="1"/>
  <c r="AA901" i="4"/>
  <c r="L930" i="1" s="1"/>
  <c r="C930" i="1"/>
  <c r="AB560" i="4"/>
  <c r="M589" i="1" s="1"/>
  <c r="AA560" i="4"/>
  <c r="L589" i="1" s="1"/>
  <c r="Z560" i="4"/>
  <c r="G589" i="1" s="1"/>
  <c r="C589" i="1"/>
  <c r="AB592" i="4"/>
  <c r="M621" i="1" s="1"/>
  <c r="AA592" i="4"/>
  <c r="L621" i="1" s="1"/>
  <c r="Z592" i="4"/>
  <c r="G621" i="1" s="1"/>
  <c r="C621" i="1"/>
  <c r="AB624" i="4"/>
  <c r="M653" i="1" s="1"/>
  <c r="AA624" i="4"/>
  <c r="L653" i="1" s="1"/>
  <c r="Z624" i="4"/>
  <c r="G653" i="1" s="1"/>
  <c r="C653" i="1"/>
  <c r="AB656" i="4"/>
  <c r="M685" i="1" s="1"/>
  <c r="AA656" i="4"/>
  <c r="L685" i="1" s="1"/>
  <c r="Z656" i="4"/>
  <c r="G685" i="1" s="1"/>
  <c r="C685" i="1"/>
  <c r="AB688" i="4"/>
  <c r="M717" i="1" s="1"/>
  <c r="AA688" i="4"/>
  <c r="L717" i="1" s="1"/>
  <c r="Z688" i="4"/>
  <c r="G717" i="1" s="1"/>
  <c r="C717" i="1"/>
  <c r="AB720" i="4"/>
  <c r="M749" i="1" s="1"/>
  <c r="AA720" i="4"/>
  <c r="L749" i="1" s="1"/>
  <c r="Z720" i="4"/>
  <c r="G749" i="1" s="1"/>
  <c r="C749" i="1"/>
  <c r="AB567" i="4"/>
  <c r="M596" i="1" s="1"/>
  <c r="AA567" i="4"/>
  <c r="L596" i="1" s="1"/>
  <c r="Z567" i="4"/>
  <c r="G596" i="1" s="1"/>
  <c r="C596" i="1"/>
  <c r="AB599" i="4"/>
  <c r="M628" i="1" s="1"/>
  <c r="AA599" i="4"/>
  <c r="L628" i="1" s="1"/>
  <c r="Z599" i="4"/>
  <c r="G628" i="1" s="1"/>
  <c r="C628" i="1"/>
  <c r="AB631" i="4"/>
  <c r="M660" i="1" s="1"/>
  <c r="AA631" i="4"/>
  <c r="L660" i="1" s="1"/>
  <c r="Z631" i="4"/>
  <c r="G660" i="1" s="1"/>
  <c r="C660" i="1"/>
  <c r="AB663" i="4"/>
  <c r="M692" i="1" s="1"/>
  <c r="AA663" i="4"/>
  <c r="L692" i="1" s="1"/>
  <c r="Z663" i="4"/>
  <c r="G692" i="1" s="1"/>
  <c r="C692" i="1"/>
  <c r="AB695" i="4"/>
  <c r="M724" i="1" s="1"/>
  <c r="AA695" i="4"/>
  <c r="L724" i="1" s="1"/>
  <c r="Z695" i="4"/>
  <c r="G724" i="1" s="1"/>
  <c r="C724" i="1"/>
  <c r="AB739" i="4"/>
  <c r="M768" i="1" s="1"/>
  <c r="AA739" i="4"/>
  <c r="L768" i="1" s="1"/>
  <c r="Z739" i="4"/>
  <c r="G768" i="1" s="1"/>
  <c r="C768" i="1"/>
  <c r="AB771" i="4"/>
  <c r="M800" i="1" s="1"/>
  <c r="AA771" i="4"/>
  <c r="L800" i="1" s="1"/>
  <c r="Z771" i="4"/>
  <c r="G800" i="1" s="1"/>
  <c r="C800" i="1"/>
  <c r="AB803" i="4"/>
  <c r="M832" i="1" s="1"/>
  <c r="AA803" i="4"/>
  <c r="L832" i="1" s="1"/>
  <c r="Z803" i="4"/>
  <c r="G832" i="1" s="1"/>
  <c r="C832" i="1"/>
  <c r="AB835" i="4"/>
  <c r="M864" i="1" s="1"/>
  <c r="AA835" i="4"/>
  <c r="L864" i="1" s="1"/>
  <c r="Z835" i="4"/>
  <c r="G864" i="1" s="1"/>
  <c r="C864" i="1"/>
  <c r="AB867" i="4"/>
  <c r="M896" i="1" s="1"/>
  <c r="AA867" i="4"/>
  <c r="L896" i="1" s="1"/>
  <c r="Z867" i="4"/>
  <c r="G896" i="1" s="1"/>
  <c r="C896" i="1"/>
  <c r="AA899" i="4"/>
  <c r="L928" i="1" s="1"/>
  <c r="AB899" i="4"/>
  <c r="M928" i="1" s="1"/>
  <c r="Z899" i="4"/>
  <c r="G928" i="1" s="1"/>
  <c r="C928" i="1"/>
  <c r="AB999" i="4"/>
  <c r="AA999" i="4"/>
  <c r="Z999" i="4"/>
  <c r="AB734" i="4"/>
  <c r="M763" i="1" s="1"/>
  <c r="AA734" i="4"/>
  <c r="L763" i="1" s="1"/>
  <c r="Z734" i="4"/>
  <c r="G763" i="1" s="1"/>
  <c r="C763" i="1"/>
  <c r="AB766" i="4"/>
  <c r="M795" i="1" s="1"/>
  <c r="AA766" i="4"/>
  <c r="L795" i="1" s="1"/>
  <c r="Z766" i="4"/>
  <c r="G795" i="1" s="1"/>
  <c r="C795" i="1"/>
  <c r="AB798" i="4"/>
  <c r="M827" i="1" s="1"/>
  <c r="AA798" i="4"/>
  <c r="L827" i="1" s="1"/>
  <c r="Z798" i="4"/>
  <c r="G827" i="1" s="1"/>
  <c r="C827" i="1"/>
  <c r="AB830" i="4"/>
  <c r="M859" i="1" s="1"/>
  <c r="AA830" i="4"/>
  <c r="L859" i="1" s="1"/>
  <c r="Z830" i="4"/>
  <c r="G859" i="1" s="1"/>
  <c r="C859" i="1"/>
  <c r="AB862" i="4"/>
  <c r="M891" i="1" s="1"/>
  <c r="AA862" i="4"/>
  <c r="L891" i="1" s="1"/>
  <c r="Z862" i="4"/>
  <c r="G891" i="1" s="1"/>
  <c r="C891" i="1"/>
  <c r="AB894" i="4"/>
  <c r="M923" i="1" s="1"/>
  <c r="AA894" i="4"/>
  <c r="L923" i="1" s="1"/>
  <c r="Z894" i="4"/>
  <c r="G923" i="1" s="1"/>
  <c r="C923" i="1"/>
  <c r="AB1103" i="4"/>
  <c r="AA1103" i="4"/>
  <c r="Z1103" i="4"/>
  <c r="AA1150" i="4"/>
  <c r="Z1150" i="4"/>
  <c r="AB1150" i="4"/>
  <c r="AA918" i="4"/>
  <c r="L947" i="1" s="1"/>
  <c r="Z918" i="4"/>
  <c r="G947" i="1" s="1"/>
  <c r="AB918" i="4"/>
  <c r="M947" i="1" s="1"/>
  <c r="C947" i="1"/>
  <c r="AA950" i="4"/>
  <c r="L979" i="1" s="1"/>
  <c r="Z950" i="4"/>
  <c r="G979" i="1" s="1"/>
  <c r="AB950" i="4"/>
  <c r="M979" i="1" s="1"/>
  <c r="C979" i="1"/>
  <c r="AA982" i="4"/>
  <c r="Z982" i="4"/>
  <c r="AB982" i="4"/>
  <c r="AA1014" i="4"/>
  <c r="Z1014" i="4"/>
  <c r="AB1014" i="4"/>
  <c r="AA1046" i="4"/>
  <c r="Z1046" i="4"/>
  <c r="AB1046" i="4"/>
  <c r="Z925" i="4"/>
  <c r="G954" i="1" s="1"/>
  <c r="AA925" i="4"/>
  <c r="L954" i="1" s="1"/>
  <c r="AB925" i="4"/>
  <c r="M954" i="1" s="1"/>
  <c r="C954" i="1"/>
  <c r="Z957" i="4"/>
  <c r="G986" i="1" s="1"/>
  <c r="AA957" i="4"/>
  <c r="L986" i="1" s="1"/>
  <c r="AB957" i="4"/>
  <c r="M986" i="1" s="1"/>
  <c r="C986" i="1"/>
  <c r="Z989" i="4"/>
  <c r="AA989" i="4"/>
  <c r="AB989" i="4"/>
  <c r="Z1021" i="4"/>
  <c r="AA1021" i="4"/>
  <c r="AB1021" i="4"/>
  <c r="Z1053" i="4"/>
  <c r="AA1053" i="4"/>
  <c r="AB1053" i="4"/>
  <c r="AB1212" i="4"/>
  <c r="AA1212" i="4"/>
  <c r="Z1212" i="4"/>
  <c r="AB923" i="4"/>
  <c r="M952" i="1" s="1"/>
  <c r="AA923" i="4"/>
  <c r="L952" i="1" s="1"/>
  <c r="Z923" i="4"/>
  <c r="G952" i="1" s="1"/>
  <c r="C952" i="1"/>
  <c r="AB955" i="4"/>
  <c r="M984" i="1" s="1"/>
  <c r="AA955" i="4"/>
  <c r="L984" i="1" s="1"/>
  <c r="Z955" i="4"/>
  <c r="G984" i="1" s="1"/>
  <c r="C984" i="1"/>
  <c r="AB987" i="4"/>
  <c r="AA987" i="4"/>
  <c r="Z987" i="4"/>
  <c r="AB1019" i="4"/>
  <c r="AA1019" i="4"/>
  <c r="Z1019" i="4"/>
  <c r="AB1051" i="4"/>
  <c r="AA1051" i="4"/>
  <c r="Z1051" i="4"/>
  <c r="AB1087" i="4"/>
  <c r="AA1087" i="4"/>
  <c r="Z1087" i="4"/>
  <c r="Z898" i="4"/>
  <c r="G927" i="1" s="1"/>
  <c r="AB898" i="4"/>
  <c r="M927" i="1" s="1"/>
  <c r="AA898" i="4"/>
  <c r="L927" i="1" s="1"/>
  <c r="C927" i="1"/>
  <c r="AB930" i="4"/>
  <c r="M959" i="1" s="1"/>
  <c r="AA930" i="4"/>
  <c r="L959" i="1" s="1"/>
  <c r="Z930" i="4"/>
  <c r="G959" i="1" s="1"/>
  <c r="C959" i="1"/>
  <c r="AB962" i="4"/>
  <c r="M991" i="1" s="1"/>
  <c r="AA962" i="4"/>
  <c r="L991" i="1" s="1"/>
  <c r="Z962" i="4"/>
  <c r="G991" i="1" s="1"/>
  <c r="C991" i="1"/>
  <c r="AB994" i="4"/>
  <c r="AA994" i="4"/>
  <c r="Z994" i="4"/>
  <c r="AB1026" i="4"/>
  <c r="AA1026" i="4"/>
  <c r="Z1026" i="4"/>
  <c r="AB1058" i="4"/>
  <c r="AA1058" i="4"/>
  <c r="Z1058" i="4"/>
  <c r="Z1085" i="4"/>
  <c r="AA1085" i="4"/>
  <c r="AB1085" i="4"/>
  <c r="Z1117" i="4"/>
  <c r="AA1117" i="4"/>
  <c r="AB1117" i="4"/>
  <c r="Z1149" i="4"/>
  <c r="AA1149" i="4"/>
  <c r="AB1149" i="4"/>
  <c r="Z1084" i="4"/>
  <c r="AA1084" i="4"/>
  <c r="AB1084" i="4"/>
  <c r="Z1116" i="4"/>
  <c r="AA1116" i="4"/>
  <c r="AB1116" i="4"/>
  <c r="Z1148" i="4"/>
  <c r="AA1148" i="4"/>
  <c r="AB1148" i="4"/>
  <c r="AB1083" i="4"/>
  <c r="AA1083" i="4"/>
  <c r="Z1083" i="4"/>
  <c r="AB1115" i="4"/>
  <c r="AA1115" i="4"/>
  <c r="Z1115" i="4"/>
  <c r="AB1147" i="4"/>
  <c r="AA1147" i="4"/>
  <c r="Z1147" i="4"/>
  <c r="AB1322" i="4"/>
  <c r="AA1322" i="4"/>
  <c r="Z1322" i="4"/>
  <c r="AA1252" i="4"/>
  <c r="Z1252" i="4"/>
  <c r="AB1252" i="4"/>
  <c r="Z1170" i="4"/>
  <c r="AA1170" i="4"/>
  <c r="AB1170" i="4"/>
  <c r="Z1202" i="4"/>
  <c r="AA1202" i="4"/>
  <c r="AB1202" i="4"/>
  <c r="Z1234" i="4"/>
  <c r="AA1234" i="4"/>
  <c r="AB1234" i="4"/>
  <c r="AB1285" i="4"/>
  <c r="AA1285" i="4"/>
  <c r="Z1285" i="4"/>
  <c r="AB1182" i="4"/>
  <c r="AA1182" i="4"/>
  <c r="Z1182" i="4"/>
  <c r="AB1214" i="4"/>
  <c r="AA1214" i="4"/>
  <c r="Z1214" i="4"/>
  <c r="Z1259" i="4"/>
  <c r="AA1259" i="4"/>
  <c r="AB1259" i="4"/>
  <c r="Z1291" i="4"/>
  <c r="AA1291" i="4"/>
  <c r="AB1291" i="4"/>
  <c r="AB1257" i="4"/>
  <c r="AA1257" i="4"/>
  <c r="Z1257" i="4"/>
  <c r="AB1289" i="4"/>
  <c r="AA1289" i="4"/>
  <c r="Z1289" i="4"/>
  <c r="AA1321" i="4"/>
  <c r="AB1321" i="4"/>
  <c r="Z1321" i="4"/>
  <c r="AB1256" i="4"/>
  <c r="AA1256" i="4"/>
  <c r="Z1256" i="4"/>
  <c r="AB1288" i="4"/>
  <c r="AA1288" i="4"/>
  <c r="Z1288" i="4"/>
  <c r="AB1320" i="4"/>
  <c r="AA1320" i="4"/>
  <c r="Z1320" i="4"/>
  <c r="AB1247" i="4"/>
  <c r="AA1247" i="4"/>
  <c r="Z1247" i="4"/>
  <c r="AB1279" i="4"/>
  <c r="AA1279" i="4"/>
  <c r="Z1279" i="4"/>
  <c r="AB1311" i="4"/>
  <c r="AA1311" i="4"/>
  <c r="Z1311" i="4"/>
  <c r="AB1338" i="4"/>
  <c r="AA1338" i="4"/>
  <c r="Z1338" i="4"/>
  <c r="AB1370" i="4"/>
  <c r="AA1370" i="4"/>
  <c r="Z1370" i="4"/>
  <c r="AB1402" i="4"/>
  <c r="AA1402" i="4"/>
  <c r="Z1402" i="4"/>
  <c r="AA1360" i="4"/>
  <c r="Z1360" i="4"/>
  <c r="AB1360" i="4"/>
  <c r="AA1392" i="4"/>
  <c r="Z1392" i="4"/>
  <c r="AB1392" i="4"/>
  <c r="Z1335" i="4"/>
  <c r="AA1335" i="4"/>
  <c r="AB1335" i="4"/>
  <c r="Z1367" i="4"/>
  <c r="AA1367" i="4"/>
  <c r="AB1367" i="4"/>
  <c r="Z1399" i="4"/>
  <c r="AA1399" i="4"/>
  <c r="AB1399" i="4"/>
  <c r="AB1325" i="4"/>
  <c r="AA1325" i="4"/>
  <c r="Z1325" i="4"/>
  <c r="AB1357" i="4"/>
  <c r="AA1357" i="4"/>
  <c r="Z1357" i="4"/>
  <c r="AB1389" i="4"/>
  <c r="AA1389" i="4"/>
  <c r="Z1389" i="4"/>
  <c r="AA1324" i="4"/>
  <c r="AB1324" i="4"/>
  <c r="Z1324" i="4"/>
  <c r="AB1356" i="4"/>
  <c r="AA1356" i="4"/>
  <c r="Z1356" i="4"/>
  <c r="AB1388" i="4"/>
  <c r="AA1388" i="4"/>
  <c r="Z1388" i="4"/>
  <c r="AB1323" i="4"/>
  <c r="Z1323" i="4"/>
  <c r="AA1323" i="4"/>
  <c r="AB1355" i="4"/>
  <c r="AA1355" i="4"/>
  <c r="Z1355" i="4"/>
  <c r="AB1387" i="4"/>
  <c r="AA1387" i="4"/>
  <c r="Z1387" i="4"/>
  <c r="AB1449" i="4"/>
  <c r="AA1449" i="4"/>
  <c r="Z1449" i="4"/>
  <c r="AB1481" i="4"/>
  <c r="AA1481" i="4"/>
  <c r="Z1481" i="4"/>
  <c r="AB1525" i="4"/>
  <c r="AA1525" i="4"/>
  <c r="Z1525" i="4"/>
  <c r="AB1448" i="4"/>
  <c r="AA1448" i="4"/>
  <c r="Z1448" i="4"/>
  <c r="AB1480" i="4"/>
  <c r="AA1480" i="4"/>
  <c r="Z1480" i="4"/>
  <c r="AB1510" i="4"/>
  <c r="Z1510" i="4"/>
  <c r="AA1510" i="4"/>
  <c r="AA1439" i="4"/>
  <c r="Z1439" i="4"/>
  <c r="AB1439" i="4"/>
  <c r="AA1471" i="4"/>
  <c r="Z1471" i="4"/>
  <c r="AB1471" i="4"/>
  <c r="AA1503" i="4"/>
  <c r="Z1503" i="4"/>
  <c r="AB1503" i="4"/>
  <c r="Z1438" i="4"/>
  <c r="AB1438" i="4"/>
  <c r="AA1438" i="4"/>
  <c r="Z1470" i="4"/>
  <c r="AB1470" i="4"/>
  <c r="AA1470" i="4"/>
  <c r="Z1502" i="4"/>
  <c r="AB1502" i="4"/>
  <c r="AA1502" i="4"/>
  <c r="AB1437" i="4"/>
  <c r="AA1437" i="4"/>
  <c r="Z1437" i="4"/>
  <c r="AB1469" i="4"/>
  <c r="AA1469" i="4"/>
  <c r="Z1469" i="4"/>
  <c r="AB1501" i="4"/>
  <c r="AA1501" i="4"/>
  <c r="Z1501" i="4"/>
  <c r="AB1573" i="4"/>
  <c r="AA1573" i="4"/>
  <c r="Z1573" i="4"/>
  <c r="AA1540" i="4"/>
  <c r="Z1540" i="4"/>
  <c r="AB1540" i="4"/>
  <c r="AA1572" i="4"/>
  <c r="Z1572" i="4"/>
  <c r="AB1572" i="4"/>
  <c r="AA1596" i="4"/>
  <c r="Z1596" i="4"/>
  <c r="AB1596" i="4"/>
  <c r="AB1530" i="4"/>
  <c r="Z1530" i="4"/>
  <c r="AA1530" i="4"/>
  <c r="AB1562" i="4"/>
  <c r="Z1562" i="4"/>
  <c r="AA1562" i="4"/>
  <c r="AB1594" i="4"/>
  <c r="AA1594" i="4"/>
  <c r="Z1594" i="4"/>
  <c r="AB1529" i="4"/>
  <c r="AA1529" i="4"/>
  <c r="Z1529" i="4"/>
  <c r="AB1561" i="4"/>
  <c r="AA1561" i="4"/>
  <c r="Z1561" i="4"/>
  <c r="AB1593" i="4"/>
  <c r="AA1593" i="4"/>
  <c r="Z1593" i="4"/>
  <c r="AB1519" i="4"/>
  <c r="AA1519" i="4"/>
  <c r="Z1519" i="4"/>
  <c r="AB1551" i="4"/>
  <c r="AA1551" i="4"/>
  <c r="Z1551" i="4"/>
  <c r="AB1583" i="4"/>
  <c r="AA1583" i="4"/>
  <c r="Z1583" i="4"/>
  <c r="AB1603" i="4"/>
  <c r="AA1603" i="4"/>
  <c r="Z1603" i="4"/>
  <c r="AB1635" i="4"/>
  <c r="AA1635" i="4"/>
  <c r="Z1635" i="4"/>
  <c r="AB1667" i="4"/>
  <c r="AA1667" i="4"/>
  <c r="Z1667" i="4"/>
  <c r="Z1703" i="4"/>
  <c r="AB1703" i="4"/>
  <c r="AA1703" i="4"/>
  <c r="Z1735" i="4"/>
  <c r="AB1735" i="4"/>
  <c r="AA1735" i="4"/>
  <c r="AB1716" i="4"/>
  <c r="AA1716" i="4"/>
  <c r="Z1716" i="4"/>
  <c r="AA1763" i="4"/>
  <c r="Z1763" i="4"/>
  <c r="AB1763" i="4"/>
  <c r="Z1754" i="4"/>
  <c r="AB1754" i="4"/>
  <c r="AA1754" i="4"/>
  <c r="AB1760" i="4"/>
  <c r="AA1760" i="4"/>
  <c r="Z1760" i="4"/>
  <c r="AB1798" i="4"/>
  <c r="Z1798" i="4"/>
  <c r="AA1798" i="4"/>
  <c r="Z1830" i="4"/>
  <c r="AA1830" i="4"/>
  <c r="AB1830" i="4"/>
  <c r="AB1813" i="4"/>
  <c r="AA1813" i="4"/>
  <c r="Z1813" i="4"/>
  <c r="AB1796" i="4"/>
  <c r="AA1796" i="4"/>
  <c r="Z1796" i="4"/>
  <c r="AB1828" i="4"/>
  <c r="AA1828" i="4"/>
  <c r="Z1828" i="4"/>
  <c r="AB1811" i="4"/>
  <c r="AA1811" i="4"/>
  <c r="Z1811" i="4"/>
  <c r="AB1862" i="4"/>
  <c r="AA1862" i="4"/>
  <c r="Z1862" i="4"/>
  <c r="AB1888" i="4"/>
  <c r="AA1888" i="4"/>
  <c r="Z1888" i="4"/>
  <c r="AB1920" i="4"/>
  <c r="AA1920" i="4"/>
  <c r="Z1920" i="4"/>
  <c r="AA1895" i="4"/>
  <c r="Z1895" i="4"/>
  <c r="AB1895" i="4"/>
  <c r="AB1946" i="4"/>
  <c r="AA1946" i="4"/>
  <c r="Z1946" i="4"/>
  <c r="AB1884" i="4"/>
  <c r="AA1884" i="4"/>
  <c r="Z1884" i="4"/>
  <c r="AB1916" i="4"/>
  <c r="AA1916" i="4"/>
  <c r="Z1916" i="4"/>
  <c r="AB1899" i="4"/>
  <c r="AA1899" i="4"/>
  <c r="Z1899" i="4"/>
  <c r="AB1906" i="4"/>
  <c r="AA1906" i="4"/>
  <c r="Z1906" i="4"/>
  <c r="AA1952" i="4"/>
  <c r="AB1952" i="4"/>
  <c r="Z1952" i="4"/>
  <c r="Z1936" i="4"/>
  <c r="AA1936" i="4"/>
  <c r="AB1936" i="4"/>
  <c r="AA1970" i="4"/>
  <c r="AB1970" i="4"/>
  <c r="Z1970" i="4"/>
  <c r="AB1943" i="4"/>
  <c r="Z1943" i="4"/>
  <c r="AA1943" i="4"/>
  <c r="AB1926" i="4"/>
  <c r="AA1926" i="4"/>
  <c r="Z1926" i="4"/>
  <c r="AA1958" i="4"/>
  <c r="Z1958" i="4"/>
  <c r="AB1958" i="4"/>
  <c r="AB1941" i="4"/>
  <c r="AA1941" i="4"/>
  <c r="Z1941" i="4"/>
  <c r="AB1932" i="4"/>
  <c r="AA1932" i="4"/>
  <c r="Z1932" i="4"/>
  <c r="AA1978" i="4"/>
  <c r="AB1978" i="4"/>
  <c r="Z1978" i="4"/>
  <c r="Z1951" i="4"/>
  <c r="AB1951" i="4"/>
  <c r="AA1951" i="4"/>
  <c r="Z1983" i="4"/>
  <c r="AB1983" i="4"/>
  <c r="AA1983" i="4"/>
  <c r="AB1949" i="4"/>
  <c r="AA1949" i="4"/>
  <c r="Z1949" i="4"/>
  <c r="AB1981" i="4"/>
  <c r="Z1981" i="4"/>
  <c r="AA1981" i="4"/>
  <c r="AB1955" i="4"/>
  <c r="Z1955" i="4"/>
  <c r="AA1955" i="4"/>
  <c r="AB1987" i="4"/>
  <c r="Z1987" i="4"/>
  <c r="AA1987" i="4"/>
  <c r="AB37" i="4"/>
  <c r="M66" i="1" s="1"/>
  <c r="AA37" i="4"/>
  <c r="L66" i="1" s="1"/>
  <c r="Z37" i="4"/>
  <c r="G66" i="1" s="1"/>
  <c r="C66" i="1"/>
  <c r="AB85" i="4"/>
  <c r="M114" i="1" s="1"/>
  <c r="AA85" i="4"/>
  <c r="L114" i="1" s="1"/>
  <c r="Z85" i="4"/>
  <c r="G114" i="1" s="1"/>
  <c r="C114" i="1"/>
  <c r="AB41" i="4"/>
  <c r="M70" i="1" s="1"/>
  <c r="AA41" i="4"/>
  <c r="L70" i="1" s="1"/>
  <c r="Z41" i="4"/>
  <c r="G70" i="1" s="1"/>
  <c r="C70" i="1"/>
  <c r="AB4" i="4"/>
  <c r="M33" i="1" s="1"/>
  <c r="AA4" i="4"/>
  <c r="L33" i="1" s="1"/>
  <c r="Z4" i="4"/>
  <c r="G33" i="1" s="1"/>
  <c r="C33" i="1"/>
  <c r="AB16" i="4"/>
  <c r="M45" i="1" s="1"/>
  <c r="AA16" i="4"/>
  <c r="L45" i="1" s="1"/>
  <c r="Z16" i="4"/>
  <c r="G45" i="1" s="1"/>
  <c r="C45" i="1"/>
  <c r="AB53" i="4"/>
  <c r="M82" i="1" s="1"/>
  <c r="AA53" i="4"/>
  <c r="L82" i="1" s="1"/>
  <c r="Z53" i="4"/>
  <c r="G82" i="1" s="1"/>
  <c r="C82" i="1"/>
  <c r="AA120" i="4"/>
  <c r="L149" i="1" s="1"/>
  <c r="Z120" i="4"/>
  <c r="G149" i="1" s="1"/>
  <c r="AB120" i="4"/>
  <c r="M149" i="1" s="1"/>
  <c r="C149" i="1"/>
  <c r="AA59" i="4"/>
  <c r="L88" i="1" s="1"/>
  <c r="Z59" i="4"/>
  <c r="G88" i="1" s="1"/>
  <c r="AB59" i="4"/>
  <c r="M88" i="1" s="1"/>
  <c r="C88" i="1"/>
  <c r="AB186" i="4"/>
  <c r="M215" i="1" s="1"/>
  <c r="AA186" i="4"/>
  <c r="L215" i="1" s="1"/>
  <c r="Z186" i="4"/>
  <c r="G215" i="1" s="1"/>
  <c r="C215" i="1"/>
  <c r="Z22" i="4"/>
  <c r="G51" i="1" s="1"/>
  <c r="AB22" i="4"/>
  <c r="M51" i="1" s="1"/>
  <c r="AA22" i="4"/>
  <c r="L51" i="1" s="1"/>
  <c r="C51" i="1"/>
  <c r="AB25" i="4"/>
  <c r="M54" i="1" s="1"/>
  <c r="AA25" i="4"/>
  <c r="L54" i="1" s="1"/>
  <c r="Z25" i="4"/>
  <c r="G54" i="1" s="1"/>
  <c r="C54" i="1"/>
  <c r="AB177" i="4"/>
  <c r="M206" i="1" s="1"/>
  <c r="AA177" i="4"/>
  <c r="L206" i="1" s="1"/>
  <c r="Z177" i="4"/>
  <c r="G206" i="1" s="1"/>
  <c r="C206" i="1"/>
  <c r="AB40" i="4"/>
  <c r="M69" i="1" s="1"/>
  <c r="AA40" i="4"/>
  <c r="L69" i="1" s="1"/>
  <c r="Z40" i="4"/>
  <c r="G69" i="1" s="1"/>
  <c r="C69" i="1"/>
  <c r="AB72" i="4"/>
  <c r="M101" i="1" s="1"/>
  <c r="AA72" i="4"/>
  <c r="L101" i="1" s="1"/>
  <c r="Z72" i="4"/>
  <c r="G101" i="1" s="1"/>
  <c r="C101" i="1"/>
  <c r="AB46" i="4"/>
  <c r="M75" i="1" s="1"/>
  <c r="AA46" i="4"/>
  <c r="L75" i="1" s="1"/>
  <c r="Z46" i="4"/>
  <c r="G75" i="1" s="1"/>
  <c r="C75" i="1"/>
  <c r="AB78" i="4"/>
  <c r="M107" i="1" s="1"/>
  <c r="AA78" i="4"/>
  <c r="L107" i="1" s="1"/>
  <c r="Z78" i="4"/>
  <c r="G107" i="1" s="1"/>
  <c r="C107" i="1"/>
  <c r="AB113" i="4"/>
  <c r="M142" i="1" s="1"/>
  <c r="AA113" i="4"/>
  <c r="L142" i="1" s="1"/>
  <c r="Z113" i="4"/>
  <c r="G142" i="1" s="1"/>
  <c r="C142" i="1"/>
  <c r="AB324" i="4"/>
  <c r="M353" i="1" s="1"/>
  <c r="AA324" i="4"/>
  <c r="L353" i="1" s="1"/>
  <c r="Z324" i="4"/>
  <c r="G353" i="1" s="1"/>
  <c r="C353" i="1"/>
  <c r="Z111" i="4"/>
  <c r="G140" i="1" s="1"/>
  <c r="AB111" i="4"/>
  <c r="M140" i="1" s="1"/>
  <c r="AA111" i="4"/>
  <c r="L140" i="1" s="1"/>
  <c r="C140" i="1"/>
  <c r="Z143" i="4"/>
  <c r="G172" i="1" s="1"/>
  <c r="AB143" i="4"/>
  <c r="M172" i="1" s="1"/>
  <c r="AA143" i="4"/>
  <c r="L172" i="1" s="1"/>
  <c r="C172" i="1"/>
  <c r="Z175" i="4"/>
  <c r="G204" i="1" s="1"/>
  <c r="AB175" i="4"/>
  <c r="M204" i="1" s="1"/>
  <c r="AA175" i="4"/>
  <c r="L204" i="1" s="1"/>
  <c r="C204" i="1"/>
  <c r="Z207" i="4"/>
  <c r="G236" i="1" s="1"/>
  <c r="AB207" i="4"/>
  <c r="M236" i="1" s="1"/>
  <c r="AA207" i="4"/>
  <c r="L236" i="1" s="1"/>
  <c r="C236" i="1"/>
  <c r="AB332" i="4"/>
  <c r="M361" i="1" s="1"/>
  <c r="AA332" i="4"/>
  <c r="L361" i="1" s="1"/>
  <c r="Z332" i="4"/>
  <c r="G361" i="1" s="1"/>
  <c r="C361" i="1"/>
  <c r="AA716" i="4"/>
  <c r="L745" i="1" s="1"/>
  <c r="Z716" i="4"/>
  <c r="G745" i="1" s="1"/>
  <c r="AB716" i="4"/>
  <c r="M745" i="1" s="1"/>
  <c r="C745" i="1"/>
  <c r="AB117" i="4"/>
  <c r="M146" i="1" s="1"/>
  <c r="AA117" i="4"/>
  <c r="L146" i="1" s="1"/>
  <c r="Z117" i="4"/>
  <c r="G146" i="1" s="1"/>
  <c r="C146" i="1"/>
  <c r="AB149" i="4"/>
  <c r="M178" i="1" s="1"/>
  <c r="AA149" i="4"/>
  <c r="L178" i="1" s="1"/>
  <c r="Z149" i="4"/>
  <c r="G178" i="1" s="1"/>
  <c r="C178" i="1"/>
  <c r="AB181" i="4"/>
  <c r="M210" i="1" s="1"/>
  <c r="AA181" i="4"/>
  <c r="L210" i="1" s="1"/>
  <c r="Z181" i="4"/>
  <c r="G210" i="1" s="1"/>
  <c r="C210" i="1"/>
  <c r="AB213" i="4"/>
  <c r="M242" i="1" s="1"/>
  <c r="AA213" i="4"/>
  <c r="L242" i="1" s="1"/>
  <c r="Z213" i="4"/>
  <c r="G242" i="1" s="1"/>
  <c r="C242" i="1"/>
  <c r="AA259" i="4"/>
  <c r="L288" i="1" s="1"/>
  <c r="Z259" i="4"/>
  <c r="G288" i="1" s="1"/>
  <c r="AB259" i="4"/>
  <c r="M288" i="1" s="1"/>
  <c r="C288" i="1"/>
  <c r="AB115" i="4"/>
  <c r="M144" i="1" s="1"/>
  <c r="AA115" i="4"/>
  <c r="L144" i="1" s="1"/>
  <c r="Z115" i="4"/>
  <c r="G144" i="1" s="1"/>
  <c r="C144" i="1"/>
  <c r="AB147" i="4"/>
  <c r="M176" i="1" s="1"/>
  <c r="AA147" i="4"/>
  <c r="L176" i="1" s="1"/>
  <c r="Z147" i="4"/>
  <c r="G176" i="1" s="1"/>
  <c r="C176" i="1"/>
  <c r="AB179" i="4"/>
  <c r="M208" i="1" s="1"/>
  <c r="AA179" i="4"/>
  <c r="L208" i="1" s="1"/>
  <c r="Z179" i="4"/>
  <c r="G208" i="1" s="1"/>
  <c r="C208" i="1"/>
  <c r="AB211" i="4"/>
  <c r="M240" i="1" s="1"/>
  <c r="AA211" i="4"/>
  <c r="L240" i="1" s="1"/>
  <c r="Z211" i="4"/>
  <c r="G240" i="1" s="1"/>
  <c r="C240" i="1"/>
  <c r="AB252" i="4"/>
  <c r="M281" i="1" s="1"/>
  <c r="AA252" i="4"/>
  <c r="L281" i="1" s="1"/>
  <c r="Z252" i="4"/>
  <c r="G281" i="1" s="1"/>
  <c r="C281" i="1"/>
  <c r="AA331" i="4"/>
  <c r="L360" i="1" s="1"/>
  <c r="Z331" i="4"/>
  <c r="G360" i="1" s="1"/>
  <c r="AB331" i="4"/>
  <c r="M360" i="1" s="1"/>
  <c r="C360" i="1"/>
  <c r="AB261" i="4"/>
  <c r="M290" i="1" s="1"/>
  <c r="AA261" i="4"/>
  <c r="L290" i="1" s="1"/>
  <c r="Z261" i="4"/>
  <c r="G290" i="1" s="1"/>
  <c r="C290" i="1"/>
  <c r="AB293" i="4"/>
  <c r="M322" i="1" s="1"/>
  <c r="AA293" i="4"/>
  <c r="L322" i="1" s="1"/>
  <c r="Z293" i="4"/>
  <c r="G322" i="1" s="1"/>
  <c r="C322" i="1"/>
  <c r="AB325" i="4"/>
  <c r="M354" i="1" s="1"/>
  <c r="AA325" i="4"/>
  <c r="L354" i="1" s="1"/>
  <c r="Z325" i="4"/>
  <c r="G354" i="1" s="1"/>
  <c r="C354" i="1"/>
  <c r="AB357" i="4"/>
  <c r="M386" i="1" s="1"/>
  <c r="AA357" i="4"/>
  <c r="L386" i="1" s="1"/>
  <c r="Z357" i="4"/>
  <c r="G386" i="1" s="1"/>
  <c r="C386" i="1"/>
  <c r="AB389" i="4"/>
  <c r="M418" i="1" s="1"/>
  <c r="AA389" i="4"/>
  <c r="L418" i="1" s="1"/>
  <c r="Z389" i="4"/>
  <c r="G418" i="1" s="1"/>
  <c r="C418" i="1"/>
  <c r="Z241" i="4"/>
  <c r="G270" i="1" s="1"/>
  <c r="AB241" i="4"/>
  <c r="M270" i="1" s="1"/>
  <c r="AA241" i="4"/>
  <c r="L270" i="1" s="1"/>
  <c r="C270" i="1"/>
  <c r="Z273" i="4"/>
  <c r="G302" i="1" s="1"/>
  <c r="AA273" i="4"/>
  <c r="L302" i="1" s="1"/>
  <c r="AB273" i="4"/>
  <c r="M302" i="1" s="1"/>
  <c r="C302" i="1"/>
  <c r="Z305" i="4"/>
  <c r="G334" i="1" s="1"/>
  <c r="AB305" i="4"/>
  <c r="M334" i="1" s="1"/>
  <c r="AA305" i="4"/>
  <c r="L334" i="1" s="1"/>
  <c r="C334" i="1"/>
  <c r="Z337" i="4"/>
  <c r="G366" i="1" s="1"/>
  <c r="AB337" i="4"/>
  <c r="M366" i="1" s="1"/>
  <c r="AA337" i="4"/>
  <c r="L366" i="1" s="1"/>
  <c r="C366" i="1"/>
  <c r="Z369" i="4"/>
  <c r="G398" i="1" s="1"/>
  <c r="AB369" i="4"/>
  <c r="M398" i="1" s="1"/>
  <c r="AA369" i="4"/>
  <c r="L398" i="1" s="1"/>
  <c r="C398" i="1"/>
  <c r="Z401" i="4"/>
  <c r="G430" i="1" s="1"/>
  <c r="AA401" i="4"/>
  <c r="L430" i="1" s="1"/>
  <c r="AB401" i="4"/>
  <c r="M430" i="1" s="1"/>
  <c r="C430" i="1"/>
  <c r="AB248" i="4"/>
  <c r="M277" i="1" s="1"/>
  <c r="AA248" i="4"/>
  <c r="L277" i="1" s="1"/>
  <c r="Z248" i="4"/>
  <c r="G277" i="1" s="1"/>
  <c r="C277" i="1"/>
  <c r="AB280" i="4"/>
  <c r="M309" i="1" s="1"/>
  <c r="AA280" i="4"/>
  <c r="L309" i="1" s="1"/>
  <c r="Z280" i="4"/>
  <c r="G309" i="1" s="1"/>
  <c r="C309" i="1"/>
  <c r="AB312" i="4"/>
  <c r="M341" i="1" s="1"/>
  <c r="AA312" i="4"/>
  <c r="L341" i="1" s="1"/>
  <c r="Z312" i="4"/>
  <c r="G341" i="1" s="1"/>
  <c r="C341" i="1"/>
  <c r="AB344" i="4"/>
  <c r="M373" i="1" s="1"/>
  <c r="AA344" i="4"/>
  <c r="L373" i="1" s="1"/>
  <c r="Z344" i="4"/>
  <c r="G373" i="1" s="1"/>
  <c r="C373" i="1"/>
  <c r="AB376" i="4"/>
  <c r="M405" i="1" s="1"/>
  <c r="AA376" i="4"/>
  <c r="L405" i="1" s="1"/>
  <c r="Z376" i="4"/>
  <c r="G405" i="1" s="1"/>
  <c r="C405" i="1"/>
  <c r="AB423" i="4"/>
  <c r="M452" i="1" s="1"/>
  <c r="AA423" i="4"/>
  <c r="L452" i="1" s="1"/>
  <c r="Z423" i="4"/>
  <c r="G452" i="1" s="1"/>
  <c r="C452" i="1"/>
  <c r="AB239" i="4"/>
  <c r="M268" i="1" s="1"/>
  <c r="AA239" i="4"/>
  <c r="L268" i="1" s="1"/>
  <c r="Z239" i="4"/>
  <c r="G268" i="1" s="1"/>
  <c r="C268" i="1"/>
  <c r="AB271" i="4"/>
  <c r="M300" i="1" s="1"/>
  <c r="AA271" i="4"/>
  <c r="L300" i="1" s="1"/>
  <c r="Z271" i="4"/>
  <c r="G300" i="1" s="1"/>
  <c r="C300" i="1"/>
  <c r="AB303" i="4"/>
  <c r="M332" i="1" s="1"/>
  <c r="AA303" i="4"/>
  <c r="L332" i="1" s="1"/>
  <c r="Z303" i="4"/>
  <c r="G332" i="1" s="1"/>
  <c r="C332" i="1"/>
  <c r="AB335" i="4"/>
  <c r="M364" i="1" s="1"/>
  <c r="AA335" i="4"/>
  <c r="L364" i="1" s="1"/>
  <c r="Z335" i="4"/>
  <c r="G364" i="1" s="1"/>
  <c r="C364" i="1"/>
  <c r="AB367" i="4"/>
  <c r="M396" i="1" s="1"/>
  <c r="AA367" i="4"/>
  <c r="L396" i="1" s="1"/>
  <c r="Z367" i="4"/>
  <c r="G396" i="1" s="1"/>
  <c r="C396" i="1"/>
  <c r="AB399" i="4"/>
  <c r="M428" i="1" s="1"/>
  <c r="AA399" i="4"/>
  <c r="L428" i="1" s="1"/>
  <c r="Z399" i="4"/>
  <c r="G428" i="1" s="1"/>
  <c r="C428" i="1"/>
  <c r="AB605" i="4"/>
  <c r="M634" i="1" s="1"/>
  <c r="AA605" i="4"/>
  <c r="L634" i="1" s="1"/>
  <c r="Z605" i="4"/>
  <c r="G634" i="1" s="1"/>
  <c r="C634" i="1"/>
  <c r="AA652" i="4"/>
  <c r="L681" i="1" s="1"/>
  <c r="Z652" i="4"/>
  <c r="G681" i="1" s="1"/>
  <c r="AB652" i="4"/>
  <c r="M681" i="1" s="1"/>
  <c r="C681" i="1"/>
  <c r="AA414" i="4"/>
  <c r="L443" i="1" s="1"/>
  <c r="Z414" i="4"/>
  <c r="G443" i="1" s="1"/>
  <c r="AB414" i="4"/>
  <c r="M443" i="1" s="1"/>
  <c r="C443" i="1"/>
  <c r="AA446" i="4"/>
  <c r="L475" i="1" s="1"/>
  <c r="Z446" i="4"/>
  <c r="G475" i="1" s="1"/>
  <c r="AB446" i="4"/>
  <c r="M475" i="1" s="1"/>
  <c r="C475" i="1"/>
  <c r="AA478" i="4"/>
  <c r="L507" i="1" s="1"/>
  <c r="Z478" i="4"/>
  <c r="G507" i="1" s="1"/>
  <c r="AB478" i="4"/>
  <c r="M507" i="1" s="1"/>
  <c r="C507" i="1"/>
  <c r="AA510" i="4"/>
  <c r="L539" i="1" s="1"/>
  <c r="Z510" i="4"/>
  <c r="G539" i="1" s="1"/>
  <c r="AB510" i="4"/>
  <c r="M539" i="1" s="1"/>
  <c r="C539" i="1"/>
  <c r="AA542" i="4"/>
  <c r="L571" i="1" s="1"/>
  <c r="Z542" i="4"/>
  <c r="G571" i="1" s="1"/>
  <c r="AB542" i="4"/>
  <c r="M571" i="1" s="1"/>
  <c r="C571" i="1"/>
  <c r="AB786" i="4"/>
  <c r="M815" i="1" s="1"/>
  <c r="AA786" i="4"/>
  <c r="L815" i="1" s="1"/>
  <c r="Z786" i="4"/>
  <c r="G815" i="1" s="1"/>
  <c r="C815" i="1"/>
  <c r="Z421" i="4"/>
  <c r="G450" i="1" s="1"/>
  <c r="AA421" i="4"/>
  <c r="L450" i="1" s="1"/>
  <c r="AB421" i="4"/>
  <c r="M450" i="1" s="1"/>
  <c r="C450" i="1"/>
  <c r="Z453" i="4"/>
  <c r="G482" i="1" s="1"/>
  <c r="AA453" i="4"/>
  <c r="L482" i="1" s="1"/>
  <c r="AB453" i="4"/>
  <c r="M482" i="1" s="1"/>
  <c r="C482" i="1"/>
  <c r="Z485" i="4"/>
  <c r="G514" i="1" s="1"/>
  <c r="AA485" i="4"/>
  <c r="L514" i="1" s="1"/>
  <c r="AB485" i="4"/>
  <c r="M514" i="1" s="1"/>
  <c r="C514" i="1"/>
  <c r="Z517" i="4"/>
  <c r="G546" i="1" s="1"/>
  <c r="AA517" i="4"/>
  <c r="L546" i="1" s="1"/>
  <c r="AB517" i="4"/>
  <c r="M546" i="1" s="1"/>
  <c r="C546" i="1"/>
  <c r="Z549" i="4"/>
  <c r="G578" i="1" s="1"/>
  <c r="AA549" i="4"/>
  <c r="L578" i="1" s="1"/>
  <c r="AB549" i="4"/>
  <c r="M578" i="1" s="1"/>
  <c r="C578" i="1"/>
  <c r="AB709" i="4"/>
  <c r="M738" i="1" s="1"/>
  <c r="AA709" i="4"/>
  <c r="L738" i="1" s="1"/>
  <c r="Z709" i="4"/>
  <c r="G738" i="1" s="1"/>
  <c r="C738" i="1"/>
  <c r="AB919" i="4"/>
  <c r="M948" i="1" s="1"/>
  <c r="AA919" i="4"/>
  <c r="L948" i="1" s="1"/>
  <c r="Z919" i="4"/>
  <c r="G948" i="1" s="1"/>
  <c r="C948" i="1"/>
  <c r="AB435" i="4"/>
  <c r="M464" i="1" s="1"/>
  <c r="AA435" i="4"/>
  <c r="L464" i="1" s="1"/>
  <c r="Z435" i="4"/>
  <c r="G464" i="1" s="1"/>
  <c r="C464" i="1"/>
  <c r="AB467" i="4"/>
  <c r="M496" i="1" s="1"/>
  <c r="AA467" i="4"/>
  <c r="L496" i="1" s="1"/>
  <c r="Z467" i="4"/>
  <c r="G496" i="1" s="1"/>
  <c r="C496" i="1"/>
  <c r="AB499" i="4"/>
  <c r="M528" i="1" s="1"/>
  <c r="AA499" i="4"/>
  <c r="L528" i="1" s="1"/>
  <c r="Z499" i="4"/>
  <c r="G528" i="1" s="1"/>
  <c r="C528" i="1"/>
  <c r="AB531" i="4"/>
  <c r="M560" i="1" s="1"/>
  <c r="AA531" i="4"/>
  <c r="L560" i="1" s="1"/>
  <c r="Z531" i="4"/>
  <c r="G560" i="1" s="1"/>
  <c r="C560" i="1"/>
  <c r="AB653" i="4"/>
  <c r="M682" i="1" s="1"/>
  <c r="AA653" i="4"/>
  <c r="L682" i="1" s="1"/>
  <c r="Z653" i="4"/>
  <c r="G682" i="1" s="1"/>
  <c r="C682" i="1"/>
  <c r="AB661" i="4"/>
  <c r="M690" i="1" s="1"/>
  <c r="AA661" i="4"/>
  <c r="L690" i="1" s="1"/>
  <c r="Z661" i="4"/>
  <c r="G690" i="1" s="1"/>
  <c r="C690" i="1"/>
  <c r="AB558" i="4"/>
  <c r="M587" i="1" s="1"/>
  <c r="AA558" i="4"/>
  <c r="L587" i="1" s="1"/>
  <c r="Z558" i="4"/>
  <c r="G587" i="1" s="1"/>
  <c r="C587" i="1"/>
  <c r="AB590" i="4"/>
  <c r="M619" i="1" s="1"/>
  <c r="AA590" i="4"/>
  <c r="L619" i="1" s="1"/>
  <c r="Z590" i="4"/>
  <c r="G619" i="1" s="1"/>
  <c r="C619" i="1"/>
  <c r="AB622" i="4"/>
  <c r="M651" i="1" s="1"/>
  <c r="AA622" i="4"/>
  <c r="L651" i="1" s="1"/>
  <c r="Z622" i="4"/>
  <c r="G651" i="1" s="1"/>
  <c r="C651" i="1"/>
  <c r="AB654" i="4"/>
  <c r="M683" i="1" s="1"/>
  <c r="AA654" i="4"/>
  <c r="L683" i="1" s="1"/>
  <c r="Z654" i="4"/>
  <c r="G683" i="1" s="1"/>
  <c r="C683" i="1"/>
  <c r="AB686" i="4"/>
  <c r="M715" i="1" s="1"/>
  <c r="AA686" i="4"/>
  <c r="L715" i="1" s="1"/>
  <c r="Z686" i="4"/>
  <c r="G715" i="1" s="1"/>
  <c r="C715" i="1"/>
  <c r="AB718" i="4"/>
  <c r="M747" i="1" s="1"/>
  <c r="AA718" i="4"/>
  <c r="L747" i="1" s="1"/>
  <c r="Z718" i="4"/>
  <c r="G747" i="1" s="1"/>
  <c r="C747" i="1"/>
  <c r="Z555" i="4"/>
  <c r="G584" i="1" s="1"/>
  <c r="AA555" i="4"/>
  <c r="L584" i="1" s="1"/>
  <c r="AB555" i="4"/>
  <c r="M584" i="1" s="1"/>
  <c r="C584" i="1"/>
  <c r="Z587" i="4"/>
  <c r="G616" i="1" s="1"/>
  <c r="AA587" i="4"/>
  <c r="L616" i="1" s="1"/>
  <c r="AB587" i="4"/>
  <c r="M616" i="1" s="1"/>
  <c r="C616" i="1"/>
  <c r="Z619" i="4"/>
  <c r="G648" i="1" s="1"/>
  <c r="AA619" i="4"/>
  <c r="L648" i="1" s="1"/>
  <c r="AB619" i="4"/>
  <c r="M648" i="1" s="1"/>
  <c r="C648" i="1"/>
  <c r="Z651" i="4"/>
  <c r="G680" i="1" s="1"/>
  <c r="AA651" i="4"/>
  <c r="L680" i="1" s="1"/>
  <c r="AB651" i="4"/>
  <c r="M680" i="1" s="1"/>
  <c r="C680" i="1"/>
  <c r="Z683" i="4"/>
  <c r="G712" i="1" s="1"/>
  <c r="AA683" i="4"/>
  <c r="L712" i="1" s="1"/>
  <c r="AB683" i="4"/>
  <c r="M712" i="1" s="1"/>
  <c r="C712" i="1"/>
  <c r="Z715" i="4"/>
  <c r="G744" i="1" s="1"/>
  <c r="AA715" i="4"/>
  <c r="L744" i="1" s="1"/>
  <c r="AB715" i="4"/>
  <c r="M744" i="1" s="1"/>
  <c r="C744" i="1"/>
  <c r="AB866" i="4"/>
  <c r="M895" i="1" s="1"/>
  <c r="AA866" i="4"/>
  <c r="L895" i="1" s="1"/>
  <c r="Z866" i="4"/>
  <c r="G895" i="1" s="1"/>
  <c r="C895" i="1"/>
  <c r="Z578" i="4"/>
  <c r="G607" i="1" s="1"/>
  <c r="AB578" i="4"/>
  <c r="M607" i="1" s="1"/>
  <c r="AA578" i="4"/>
  <c r="L607" i="1" s="1"/>
  <c r="C607" i="1"/>
  <c r="Z610" i="4"/>
  <c r="G639" i="1" s="1"/>
  <c r="AB610" i="4"/>
  <c r="M639" i="1" s="1"/>
  <c r="AA610" i="4"/>
  <c r="L639" i="1" s="1"/>
  <c r="C639" i="1"/>
  <c r="Z642" i="4"/>
  <c r="G671" i="1" s="1"/>
  <c r="AB642" i="4"/>
  <c r="M671" i="1" s="1"/>
  <c r="AA642" i="4"/>
  <c r="L671" i="1" s="1"/>
  <c r="C671" i="1"/>
  <c r="Z674" i="4"/>
  <c r="G703" i="1" s="1"/>
  <c r="AB674" i="4"/>
  <c r="M703" i="1" s="1"/>
  <c r="AA674" i="4"/>
  <c r="L703" i="1" s="1"/>
  <c r="C703" i="1"/>
  <c r="Z706" i="4"/>
  <c r="G735" i="1" s="1"/>
  <c r="AB706" i="4"/>
  <c r="M735" i="1" s="1"/>
  <c r="AA706" i="4"/>
  <c r="L735" i="1" s="1"/>
  <c r="C735" i="1"/>
  <c r="AB778" i="4"/>
  <c r="M807" i="1" s="1"/>
  <c r="AA778" i="4"/>
  <c r="L807" i="1" s="1"/>
  <c r="Z778" i="4"/>
  <c r="G807" i="1" s="1"/>
  <c r="C807" i="1"/>
  <c r="AB569" i="4"/>
  <c r="M598" i="1" s="1"/>
  <c r="AA569" i="4"/>
  <c r="L598" i="1" s="1"/>
  <c r="Z569" i="4"/>
  <c r="G598" i="1" s="1"/>
  <c r="C598" i="1"/>
  <c r="AB601" i="4"/>
  <c r="M630" i="1" s="1"/>
  <c r="AA601" i="4"/>
  <c r="L630" i="1" s="1"/>
  <c r="Z601" i="4"/>
  <c r="G630" i="1" s="1"/>
  <c r="C630" i="1"/>
  <c r="AB633" i="4"/>
  <c r="M662" i="1" s="1"/>
  <c r="AA633" i="4"/>
  <c r="L662" i="1" s="1"/>
  <c r="Z633" i="4"/>
  <c r="G662" i="1" s="1"/>
  <c r="C662" i="1"/>
  <c r="AB665" i="4"/>
  <c r="M694" i="1" s="1"/>
  <c r="AA665" i="4"/>
  <c r="L694" i="1" s="1"/>
  <c r="Z665" i="4"/>
  <c r="G694" i="1" s="1"/>
  <c r="C694" i="1"/>
  <c r="AB697" i="4"/>
  <c r="M726" i="1" s="1"/>
  <c r="AA697" i="4"/>
  <c r="L726" i="1" s="1"/>
  <c r="Z697" i="4"/>
  <c r="G726" i="1" s="1"/>
  <c r="C726" i="1"/>
  <c r="AB754" i="4"/>
  <c r="M783" i="1" s="1"/>
  <c r="AA754" i="4"/>
  <c r="L783" i="1" s="1"/>
  <c r="Z754" i="4"/>
  <c r="G783" i="1" s="1"/>
  <c r="C783" i="1"/>
  <c r="AB983" i="4"/>
  <c r="AA983" i="4"/>
  <c r="Z983" i="4"/>
  <c r="AA737" i="4"/>
  <c r="L766" i="1" s="1"/>
  <c r="Z737" i="4"/>
  <c r="G766" i="1" s="1"/>
  <c r="AB737" i="4"/>
  <c r="M766" i="1" s="1"/>
  <c r="C766" i="1"/>
  <c r="AA769" i="4"/>
  <c r="L798" i="1" s="1"/>
  <c r="Z769" i="4"/>
  <c r="G798" i="1" s="1"/>
  <c r="AB769" i="4"/>
  <c r="M798" i="1" s="1"/>
  <c r="C798" i="1"/>
  <c r="AA801" i="4"/>
  <c r="L830" i="1" s="1"/>
  <c r="Z801" i="4"/>
  <c r="G830" i="1" s="1"/>
  <c r="AB801" i="4"/>
  <c r="M830" i="1" s="1"/>
  <c r="C830" i="1"/>
  <c r="AA833" i="4"/>
  <c r="L862" i="1" s="1"/>
  <c r="Z833" i="4"/>
  <c r="G862" i="1" s="1"/>
  <c r="AB833" i="4"/>
  <c r="M862" i="1" s="1"/>
  <c r="C862" i="1"/>
  <c r="AA865" i="4"/>
  <c r="L894" i="1" s="1"/>
  <c r="Z865" i="4"/>
  <c r="G894" i="1" s="1"/>
  <c r="AB865" i="4"/>
  <c r="M894" i="1" s="1"/>
  <c r="C894" i="1"/>
  <c r="AB897" i="4"/>
  <c r="M926" i="1" s="1"/>
  <c r="AA897" i="4"/>
  <c r="L926" i="1" s="1"/>
  <c r="Z897" i="4"/>
  <c r="G926" i="1" s="1"/>
  <c r="C926" i="1"/>
  <c r="AB1135" i="4"/>
  <c r="AA1135" i="4"/>
  <c r="Z1135" i="4"/>
  <c r="Z760" i="4"/>
  <c r="G789" i="1" s="1"/>
  <c r="AA760" i="4"/>
  <c r="L789" i="1" s="1"/>
  <c r="AB760" i="4"/>
  <c r="M789" i="1" s="1"/>
  <c r="C789" i="1"/>
  <c r="Z792" i="4"/>
  <c r="G821" i="1" s="1"/>
  <c r="AA792" i="4"/>
  <c r="L821" i="1" s="1"/>
  <c r="AB792" i="4"/>
  <c r="M821" i="1" s="1"/>
  <c r="C821" i="1"/>
  <c r="Z824" i="4"/>
  <c r="G853" i="1" s="1"/>
  <c r="AA824" i="4"/>
  <c r="L853" i="1" s="1"/>
  <c r="AB824" i="4"/>
  <c r="M853" i="1" s="1"/>
  <c r="C853" i="1"/>
  <c r="Z856" i="4"/>
  <c r="G885" i="1" s="1"/>
  <c r="AA856" i="4"/>
  <c r="L885" i="1" s="1"/>
  <c r="AB856" i="4"/>
  <c r="M885" i="1" s="1"/>
  <c r="C885" i="1"/>
  <c r="Z888" i="4"/>
  <c r="G917" i="1" s="1"/>
  <c r="AA888" i="4"/>
  <c r="L917" i="1" s="1"/>
  <c r="AB888" i="4"/>
  <c r="M917" i="1" s="1"/>
  <c r="C917" i="1"/>
  <c r="AB751" i="4"/>
  <c r="M780" i="1" s="1"/>
  <c r="Z751" i="4"/>
  <c r="G780" i="1" s="1"/>
  <c r="AA751" i="4"/>
  <c r="L780" i="1" s="1"/>
  <c r="C780" i="1"/>
  <c r="AB783" i="4"/>
  <c r="M812" i="1" s="1"/>
  <c r="Z783" i="4"/>
  <c r="G812" i="1" s="1"/>
  <c r="AA783" i="4"/>
  <c r="L812" i="1" s="1"/>
  <c r="C812" i="1"/>
  <c r="AB815" i="4"/>
  <c r="M844" i="1" s="1"/>
  <c r="Z815" i="4"/>
  <c r="G844" i="1" s="1"/>
  <c r="AA815" i="4"/>
  <c r="L844" i="1" s="1"/>
  <c r="C844" i="1"/>
  <c r="AB847" i="4"/>
  <c r="M876" i="1" s="1"/>
  <c r="Z847" i="4"/>
  <c r="G876" i="1" s="1"/>
  <c r="AA847" i="4"/>
  <c r="L876" i="1" s="1"/>
  <c r="C876" i="1"/>
  <c r="AB879" i="4"/>
  <c r="M908" i="1" s="1"/>
  <c r="Z879" i="4"/>
  <c r="G908" i="1" s="1"/>
  <c r="AA879" i="4"/>
  <c r="L908" i="1" s="1"/>
  <c r="C908" i="1"/>
  <c r="AB975" i="4"/>
  <c r="AA975" i="4"/>
  <c r="Z975" i="4"/>
  <c r="AB733" i="4"/>
  <c r="M762" i="1" s="1"/>
  <c r="AA733" i="4"/>
  <c r="L762" i="1" s="1"/>
  <c r="Z733" i="4"/>
  <c r="G762" i="1" s="1"/>
  <c r="C762" i="1"/>
  <c r="AB765" i="4"/>
  <c r="M794" i="1" s="1"/>
  <c r="AA765" i="4"/>
  <c r="L794" i="1" s="1"/>
  <c r="Z765" i="4"/>
  <c r="G794" i="1" s="1"/>
  <c r="C794" i="1"/>
  <c r="AB797" i="4"/>
  <c r="M826" i="1" s="1"/>
  <c r="AA797" i="4"/>
  <c r="L826" i="1" s="1"/>
  <c r="Z797" i="4"/>
  <c r="G826" i="1" s="1"/>
  <c r="C826" i="1"/>
  <c r="AB829" i="4"/>
  <c r="M858" i="1" s="1"/>
  <c r="AA829" i="4"/>
  <c r="L858" i="1" s="1"/>
  <c r="Z829" i="4"/>
  <c r="G858" i="1" s="1"/>
  <c r="C858" i="1"/>
  <c r="AB861" i="4"/>
  <c r="M890" i="1" s="1"/>
  <c r="AA861" i="4"/>
  <c r="L890" i="1" s="1"/>
  <c r="Z861" i="4"/>
  <c r="G890" i="1" s="1"/>
  <c r="C890" i="1"/>
  <c r="AB893" i="4"/>
  <c r="M922" i="1" s="1"/>
  <c r="AA893" i="4"/>
  <c r="L922" i="1" s="1"/>
  <c r="Z893" i="4"/>
  <c r="G922" i="1" s="1"/>
  <c r="C922" i="1"/>
  <c r="AB732" i="4"/>
  <c r="M761" i="1" s="1"/>
  <c r="AA732" i="4"/>
  <c r="L761" i="1" s="1"/>
  <c r="Z732" i="4"/>
  <c r="G761" i="1" s="1"/>
  <c r="C761" i="1"/>
  <c r="AB764" i="4"/>
  <c r="M793" i="1" s="1"/>
  <c r="AA764" i="4"/>
  <c r="L793" i="1" s="1"/>
  <c r="Z764" i="4"/>
  <c r="G793" i="1" s="1"/>
  <c r="C793" i="1"/>
  <c r="AB796" i="4"/>
  <c r="M825" i="1" s="1"/>
  <c r="AA796" i="4"/>
  <c r="L825" i="1" s="1"/>
  <c r="Z796" i="4"/>
  <c r="G825" i="1" s="1"/>
  <c r="C825" i="1"/>
  <c r="AB828" i="4"/>
  <c r="M857" i="1" s="1"/>
  <c r="AA828" i="4"/>
  <c r="L857" i="1" s="1"/>
  <c r="Z828" i="4"/>
  <c r="G857" i="1" s="1"/>
  <c r="C857" i="1"/>
  <c r="AB860" i="4"/>
  <c r="M889" i="1" s="1"/>
  <c r="AA860" i="4"/>
  <c r="L889" i="1" s="1"/>
  <c r="Z860" i="4"/>
  <c r="G889" i="1" s="1"/>
  <c r="C889" i="1"/>
  <c r="AB892" i="4"/>
  <c r="M921" i="1" s="1"/>
  <c r="AA892" i="4"/>
  <c r="L921" i="1" s="1"/>
  <c r="Z892" i="4"/>
  <c r="G921" i="1" s="1"/>
  <c r="C921" i="1"/>
  <c r="AB928" i="4"/>
  <c r="M957" i="1" s="1"/>
  <c r="AA928" i="4"/>
  <c r="L957" i="1" s="1"/>
  <c r="Z928" i="4"/>
  <c r="G957" i="1" s="1"/>
  <c r="C957" i="1"/>
  <c r="AB960" i="4"/>
  <c r="M989" i="1" s="1"/>
  <c r="AA960" i="4"/>
  <c r="L989" i="1" s="1"/>
  <c r="Z960" i="4"/>
  <c r="G989" i="1" s="1"/>
  <c r="C989" i="1"/>
  <c r="AB992" i="4"/>
  <c r="AA992" i="4"/>
  <c r="Z992" i="4"/>
  <c r="AB1024" i="4"/>
  <c r="AA1024" i="4"/>
  <c r="Z1024" i="4"/>
  <c r="AB1056" i="4"/>
  <c r="AA1056" i="4"/>
  <c r="Z1056" i="4"/>
  <c r="AA1094" i="4"/>
  <c r="Z1094" i="4"/>
  <c r="AB1094" i="4"/>
  <c r="AB908" i="4"/>
  <c r="M937" i="1" s="1"/>
  <c r="Z908" i="4"/>
  <c r="G937" i="1" s="1"/>
  <c r="AA908" i="4"/>
  <c r="L937" i="1" s="1"/>
  <c r="C937" i="1"/>
  <c r="AB940" i="4"/>
  <c r="M969" i="1" s="1"/>
  <c r="Z940" i="4"/>
  <c r="G969" i="1" s="1"/>
  <c r="AA940" i="4"/>
  <c r="L969" i="1" s="1"/>
  <c r="C969" i="1"/>
  <c r="AB972" i="4"/>
  <c r="Z972" i="4"/>
  <c r="AA972" i="4"/>
  <c r="AB1004" i="4"/>
  <c r="Z1004" i="4"/>
  <c r="AA1004" i="4"/>
  <c r="AB1036" i="4"/>
  <c r="Z1036" i="4"/>
  <c r="AA1036" i="4"/>
  <c r="AB1068" i="4"/>
  <c r="Z1068" i="4"/>
  <c r="AA1068" i="4"/>
  <c r="AA1165" i="4"/>
  <c r="AB1165" i="4"/>
  <c r="Z1165" i="4"/>
  <c r="AB929" i="4"/>
  <c r="M958" i="1" s="1"/>
  <c r="AA929" i="4"/>
  <c r="L958" i="1" s="1"/>
  <c r="Z929" i="4"/>
  <c r="G958" i="1" s="1"/>
  <c r="C958" i="1"/>
  <c r="AB961" i="4"/>
  <c r="M990" i="1" s="1"/>
  <c r="AA961" i="4"/>
  <c r="L990" i="1" s="1"/>
  <c r="Z961" i="4"/>
  <c r="G990" i="1" s="1"/>
  <c r="C990" i="1"/>
  <c r="AB993" i="4"/>
  <c r="AA993" i="4"/>
  <c r="Z993" i="4"/>
  <c r="AB1025" i="4"/>
  <c r="AA1025" i="4"/>
  <c r="Z1025" i="4"/>
  <c r="AB1057" i="4"/>
  <c r="AA1057" i="4"/>
  <c r="Z1057" i="4"/>
  <c r="AA1110" i="4"/>
  <c r="Z1110" i="4"/>
  <c r="AB1110" i="4"/>
  <c r="AB1088" i="4"/>
  <c r="AA1088" i="4"/>
  <c r="Z1088" i="4"/>
  <c r="AB1120" i="4"/>
  <c r="AA1120" i="4"/>
  <c r="Z1120" i="4"/>
  <c r="AB1152" i="4"/>
  <c r="AA1152" i="4"/>
  <c r="Z1152" i="4"/>
  <c r="AB1090" i="4"/>
  <c r="AA1090" i="4"/>
  <c r="Z1090" i="4"/>
  <c r="AB1122" i="4"/>
  <c r="AA1122" i="4"/>
  <c r="Z1122" i="4"/>
  <c r="AB1154" i="4"/>
  <c r="AA1154" i="4"/>
  <c r="Z1154" i="4"/>
  <c r="AB1089" i="4"/>
  <c r="AA1089" i="4"/>
  <c r="Z1089" i="4"/>
  <c r="AB1121" i="4"/>
  <c r="AA1121" i="4"/>
  <c r="Z1121" i="4"/>
  <c r="AB1153" i="4"/>
  <c r="AA1153" i="4"/>
  <c r="Z1153" i="4"/>
  <c r="AB1181" i="4"/>
  <c r="AA1181" i="4"/>
  <c r="Z1181" i="4"/>
  <c r="AB1213" i="4"/>
  <c r="AA1213" i="4"/>
  <c r="Z1213" i="4"/>
  <c r="AA1244" i="4"/>
  <c r="Z1244" i="4"/>
  <c r="AB1244" i="4"/>
  <c r="AA1187" i="4"/>
  <c r="Z1187" i="4"/>
  <c r="AB1187" i="4"/>
  <c r="AA1219" i="4"/>
  <c r="Z1219" i="4"/>
  <c r="AB1219" i="4"/>
  <c r="AB1269" i="4"/>
  <c r="AA1269" i="4"/>
  <c r="Z1269" i="4"/>
  <c r="AB1185" i="4"/>
  <c r="Z1185" i="4"/>
  <c r="AA1185" i="4"/>
  <c r="AB1217" i="4"/>
  <c r="Z1217" i="4"/>
  <c r="AA1217" i="4"/>
  <c r="AA1260" i="4"/>
  <c r="Z1260" i="4"/>
  <c r="AB1260" i="4"/>
  <c r="AB1176" i="4"/>
  <c r="AA1176" i="4"/>
  <c r="Z1176" i="4"/>
  <c r="AB1208" i="4"/>
  <c r="AA1208" i="4"/>
  <c r="Z1208" i="4"/>
  <c r="AB1191" i="4"/>
  <c r="AA1191" i="4"/>
  <c r="Z1191" i="4"/>
  <c r="AB1223" i="4"/>
  <c r="AA1223" i="4"/>
  <c r="Z1223" i="4"/>
  <c r="AB1238" i="4"/>
  <c r="AA1238" i="4"/>
  <c r="Z1238" i="4"/>
  <c r="AB1270" i="4"/>
  <c r="AA1270" i="4"/>
  <c r="Z1270" i="4"/>
  <c r="AB1302" i="4"/>
  <c r="AA1302" i="4"/>
  <c r="Z1302" i="4"/>
  <c r="AB1369" i="4"/>
  <c r="AA1369" i="4"/>
  <c r="Z1369" i="4"/>
  <c r="Z1258" i="4"/>
  <c r="AB1258" i="4"/>
  <c r="AA1258" i="4"/>
  <c r="Z1290" i="4"/>
  <c r="AB1290" i="4"/>
  <c r="AA1290" i="4"/>
  <c r="AA1328" i="4"/>
  <c r="Z1328" i="4"/>
  <c r="AB1328" i="4"/>
  <c r="Z1334" i="4"/>
  <c r="AB1334" i="4"/>
  <c r="AA1334" i="4"/>
  <c r="AB1366" i="4"/>
  <c r="Z1366" i="4"/>
  <c r="AA1366" i="4"/>
  <c r="AB1398" i="4"/>
  <c r="Z1398" i="4"/>
  <c r="AA1398" i="4"/>
  <c r="AA1419" i="4"/>
  <c r="Z1419" i="4"/>
  <c r="AB1419" i="4"/>
  <c r="AB1513" i="4"/>
  <c r="AA1513" i="4"/>
  <c r="Z1513" i="4"/>
  <c r="AB1436" i="4"/>
  <c r="AA1436" i="4"/>
  <c r="Z1436" i="4"/>
  <c r="AB1468" i="4"/>
  <c r="AA1468" i="4"/>
  <c r="Z1468" i="4"/>
  <c r="AB1500" i="4"/>
  <c r="AA1500" i="4"/>
  <c r="Z1500" i="4"/>
  <c r="AB1443" i="4"/>
  <c r="AA1443" i="4"/>
  <c r="Z1443" i="4"/>
  <c r="AB1475" i="4"/>
  <c r="AA1475" i="4"/>
  <c r="Z1475" i="4"/>
  <c r="AB1507" i="4"/>
  <c r="AA1507" i="4"/>
  <c r="Z1507" i="4"/>
  <c r="AB1442" i="4"/>
  <c r="AA1442" i="4"/>
  <c r="Z1442" i="4"/>
  <c r="AB1474" i="4"/>
  <c r="AA1474" i="4"/>
  <c r="Z1474" i="4"/>
  <c r="AB1506" i="4"/>
  <c r="AA1506" i="4"/>
  <c r="Z1506" i="4"/>
  <c r="AB1526" i="4"/>
  <c r="AA1526" i="4"/>
  <c r="Z1526" i="4"/>
  <c r="AB1558" i="4"/>
  <c r="AA1558" i="4"/>
  <c r="Z1558" i="4"/>
  <c r="AB1590" i="4"/>
  <c r="AA1590" i="4"/>
  <c r="Z1590" i="4"/>
  <c r="AB1689" i="4"/>
  <c r="AA1689" i="4"/>
  <c r="Z1689" i="4"/>
  <c r="Z1539" i="4"/>
  <c r="AA1539" i="4"/>
  <c r="AB1539" i="4"/>
  <c r="Z1571" i="4"/>
  <c r="AB1571" i="4"/>
  <c r="AA1571" i="4"/>
  <c r="AB1601" i="4"/>
  <c r="AA1601" i="4"/>
  <c r="Z1601" i="4"/>
  <c r="AB1528" i="4"/>
  <c r="AA1528" i="4"/>
  <c r="Z1528" i="4"/>
  <c r="AB1560" i="4"/>
  <c r="AA1560" i="4"/>
  <c r="Z1560" i="4"/>
  <c r="AB1592" i="4"/>
  <c r="AA1592" i="4"/>
  <c r="Z1592" i="4"/>
  <c r="AB1610" i="4"/>
  <c r="AA1610" i="4"/>
  <c r="Z1610" i="4"/>
  <c r="AB1642" i="4"/>
  <c r="AA1642" i="4"/>
  <c r="Z1642" i="4"/>
  <c r="AB1674" i="4"/>
  <c r="AA1674" i="4"/>
  <c r="Z1674" i="4"/>
  <c r="AA1608" i="4"/>
  <c r="Z1608" i="4"/>
  <c r="AB1608" i="4"/>
  <c r="AA1640" i="4"/>
  <c r="Z1640" i="4"/>
  <c r="AB1640" i="4"/>
  <c r="AA1672" i="4"/>
  <c r="Z1672" i="4"/>
  <c r="AB1672" i="4"/>
  <c r="Z1607" i="4"/>
  <c r="AA1607" i="4"/>
  <c r="AB1607" i="4"/>
  <c r="Z1639" i="4"/>
  <c r="AA1639" i="4"/>
  <c r="AB1639" i="4"/>
  <c r="Z1671" i="4"/>
  <c r="AA1671" i="4"/>
  <c r="AB1671" i="4"/>
  <c r="AB1606" i="4"/>
  <c r="Z1606" i="4"/>
  <c r="AA1606" i="4"/>
  <c r="AB1638" i="4"/>
  <c r="Z1638" i="4"/>
  <c r="AA1638" i="4"/>
  <c r="AB1670" i="4"/>
  <c r="Z1670" i="4"/>
  <c r="AA1670" i="4"/>
  <c r="AB1597" i="4"/>
  <c r="AA1597" i="4"/>
  <c r="Z1597" i="4"/>
  <c r="AB1629" i="4"/>
  <c r="AA1629" i="4"/>
  <c r="Z1629" i="4"/>
  <c r="AB1661" i="4"/>
  <c r="AA1661" i="4"/>
  <c r="Z1661" i="4"/>
  <c r="AB1604" i="4"/>
  <c r="AA1604" i="4"/>
  <c r="Z1604" i="4"/>
  <c r="AB1636" i="4"/>
  <c r="AA1636" i="4"/>
  <c r="Z1636" i="4"/>
  <c r="AB1668" i="4"/>
  <c r="AA1668" i="4"/>
  <c r="Z1668" i="4"/>
  <c r="AB1706" i="4"/>
  <c r="AA1706" i="4"/>
  <c r="Z1706" i="4"/>
  <c r="AB1738" i="4"/>
  <c r="AA1738" i="4"/>
  <c r="Z1738" i="4"/>
  <c r="AB1721" i="4"/>
  <c r="AA1721" i="4"/>
  <c r="Z1721" i="4"/>
  <c r="AA1704" i="4"/>
  <c r="Z1704" i="4"/>
  <c r="AB1704" i="4"/>
  <c r="AA1736" i="4"/>
  <c r="Z1736" i="4"/>
  <c r="AB1736" i="4"/>
  <c r="AB1718" i="4"/>
  <c r="AA1718" i="4"/>
  <c r="Z1718" i="4"/>
  <c r="AB1701" i="4"/>
  <c r="AA1701" i="4"/>
  <c r="Z1701" i="4"/>
  <c r="AB1733" i="4"/>
  <c r="AA1733" i="4"/>
  <c r="Z1733" i="4"/>
  <c r="AB1699" i="4"/>
  <c r="AA1699" i="4"/>
  <c r="Z1699" i="4"/>
  <c r="AB1731" i="4"/>
  <c r="AA1731" i="4"/>
  <c r="Z1731" i="4"/>
  <c r="AB1765" i="4"/>
  <c r="AA1765" i="4"/>
  <c r="Z1765" i="4"/>
  <c r="AB1748" i="4"/>
  <c r="AA1748" i="4"/>
  <c r="Z1748" i="4"/>
  <c r="AB1780" i="4"/>
  <c r="AA1780" i="4"/>
  <c r="Z1780" i="4"/>
  <c r="AB1745" i="4"/>
  <c r="Z1745" i="4"/>
  <c r="AA1745" i="4"/>
  <c r="AB1777" i="4"/>
  <c r="AA1777" i="4"/>
  <c r="Z1777" i="4"/>
  <c r="AB1751" i="4"/>
  <c r="AA1751" i="4"/>
  <c r="Z1751" i="4"/>
  <c r="AB1783" i="4"/>
  <c r="AA1783" i="4"/>
  <c r="Z1783" i="4"/>
  <c r="AB1758" i="4"/>
  <c r="AA1758" i="4"/>
  <c r="Z1758" i="4"/>
  <c r="AB1810" i="4"/>
  <c r="AA1810" i="4"/>
  <c r="Z1810" i="4"/>
  <c r="AA1792" i="4"/>
  <c r="Z1792" i="4"/>
  <c r="AB1792" i="4"/>
  <c r="AA1824" i="4"/>
  <c r="Z1824" i="4"/>
  <c r="AB1824" i="4"/>
  <c r="Z1815" i="4"/>
  <c r="AA1815" i="4"/>
  <c r="AB1815" i="4"/>
  <c r="AA1834" i="4"/>
  <c r="Z1834" i="4"/>
  <c r="AB1834" i="4"/>
  <c r="AB1847" i="4"/>
  <c r="AA1847" i="4"/>
  <c r="Z1847" i="4"/>
  <c r="AA1853" i="4"/>
  <c r="Z1853" i="4"/>
  <c r="AB1853" i="4"/>
  <c r="Z1844" i="4"/>
  <c r="AB1844" i="4"/>
  <c r="AA1844" i="4"/>
  <c r="Z1876" i="4"/>
  <c r="AB1876" i="4"/>
  <c r="AA1876" i="4"/>
  <c r="AB1859" i="4"/>
  <c r="AA1859" i="4"/>
  <c r="Z1859" i="4"/>
  <c r="AB1842" i="4"/>
  <c r="AA1842" i="4"/>
  <c r="Z1842" i="4"/>
  <c r="AB1874" i="4"/>
  <c r="AA1874" i="4"/>
  <c r="Z1874" i="4"/>
  <c r="AB1857" i="4"/>
  <c r="AA1857" i="4"/>
  <c r="Z1857" i="4"/>
  <c r="AB1840" i="4"/>
  <c r="AA1840" i="4"/>
  <c r="Z1840" i="4"/>
  <c r="AB1872" i="4"/>
  <c r="AA1872" i="4"/>
  <c r="Z1872" i="4"/>
  <c r="AB1905" i="4"/>
  <c r="AA1905" i="4"/>
  <c r="Z1905" i="4"/>
  <c r="Z1886" i="4"/>
  <c r="AB1886" i="4"/>
  <c r="AA1886" i="4"/>
  <c r="Z1918" i="4"/>
  <c r="AB1918" i="4"/>
  <c r="AA1918" i="4"/>
  <c r="AB1909" i="4"/>
  <c r="AA1909" i="4"/>
  <c r="Z1909" i="4"/>
  <c r="AB1939" i="4"/>
  <c r="AA1939" i="4"/>
  <c r="Z1939" i="4"/>
  <c r="AA1980" i="4"/>
  <c r="AB1980" i="4"/>
  <c r="Z1980" i="4"/>
  <c r="AB1953" i="4"/>
  <c r="Z1953" i="4"/>
  <c r="AA1953" i="4"/>
  <c r="AB1985" i="4"/>
  <c r="Z1985" i="4"/>
  <c r="AA1985" i="4"/>
  <c r="AB7" i="4"/>
  <c r="M36" i="1" s="1"/>
  <c r="AA7" i="4"/>
  <c r="L36" i="1" s="1"/>
  <c r="Z7" i="4"/>
  <c r="G36" i="1" s="1"/>
  <c r="C36" i="1"/>
  <c r="AB17" i="4"/>
  <c r="M46" i="1" s="1"/>
  <c r="AA17" i="4"/>
  <c r="L46" i="1" s="1"/>
  <c r="Z17" i="4"/>
  <c r="G46" i="1" s="1"/>
  <c r="C46" i="1"/>
  <c r="AB61" i="4"/>
  <c r="M90" i="1" s="1"/>
  <c r="AA61" i="4"/>
  <c r="L90" i="1" s="1"/>
  <c r="Z61" i="4"/>
  <c r="G90" i="1" s="1"/>
  <c r="C90" i="1"/>
  <c r="AB13" i="4"/>
  <c r="M42" i="1" s="1"/>
  <c r="AA13" i="4"/>
  <c r="L42" i="1" s="1"/>
  <c r="Z13" i="4"/>
  <c r="G42" i="1" s="1"/>
  <c r="C42" i="1"/>
  <c r="AB77" i="4"/>
  <c r="M106" i="1" s="1"/>
  <c r="AA77" i="4"/>
  <c r="L106" i="1" s="1"/>
  <c r="Z77" i="4"/>
  <c r="G106" i="1" s="1"/>
  <c r="C106" i="1"/>
  <c r="AB225" i="4"/>
  <c r="M254" i="1" s="1"/>
  <c r="AA225" i="4"/>
  <c r="L254" i="1" s="1"/>
  <c r="Z225" i="4"/>
  <c r="G254" i="1" s="1"/>
  <c r="C254" i="1"/>
  <c r="AB84" i="4"/>
  <c r="M113" i="1" s="1"/>
  <c r="AA84" i="4"/>
  <c r="L113" i="1" s="1"/>
  <c r="Z84" i="4"/>
  <c r="G113" i="1" s="1"/>
  <c r="C113" i="1"/>
  <c r="AA104" i="4"/>
  <c r="L133" i="1" s="1"/>
  <c r="Z104" i="4"/>
  <c r="G133" i="1" s="1"/>
  <c r="AB104" i="4"/>
  <c r="M133" i="1" s="1"/>
  <c r="C133" i="1"/>
  <c r="Z34" i="4"/>
  <c r="G63" i="1" s="1"/>
  <c r="AB34" i="4"/>
  <c r="M63" i="1" s="1"/>
  <c r="AA34" i="4"/>
  <c r="L63" i="1" s="1"/>
  <c r="C63" i="1"/>
  <c r="Z66" i="4"/>
  <c r="G95" i="1" s="1"/>
  <c r="AB66" i="4"/>
  <c r="M95" i="1" s="1"/>
  <c r="AA66" i="4"/>
  <c r="L95" i="1" s="1"/>
  <c r="C95" i="1"/>
  <c r="AB130" i="4"/>
  <c r="M159" i="1" s="1"/>
  <c r="AA130" i="4"/>
  <c r="L159" i="1" s="1"/>
  <c r="Z130" i="4"/>
  <c r="G159" i="1" s="1"/>
  <c r="C159" i="1"/>
  <c r="AB260" i="4"/>
  <c r="M289" i="1" s="1"/>
  <c r="AA260" i="4"/>
  <c r="L289" i="1" s="1"/>
  <c r="Z260" i="4"/>
  <c r="G289" i="1" s="1"/>
  <c r="C289" i="1"/>
  <c r="AB33" i="4"/>
  <c r="M62" i="1" s="1"/>
  <c r="AA33" i="4"/>
  <c r="L62" i="1" s="1"/>
  <c r="Z33" i="4"/>
  <c r="G62" i="1" s="1"/>
  <c r="C62" i="1"/>
  <c r="AB65" i="4"/>
  <c r="M94" i="1" s="1"/>
  <c r="AA65" i="4"/>
  <c r="L94" i="1" s="1"/>
  <c r="Z65" i="4"/>
  <c r="G94" i="1" s="1"/>
  <c r="C94" i="1"/>
  <c r="AB122" i="4"/>
  <c r="M151" i="1" s="1"/>
  <c r="AA122" i="4"/>
  <c r="L151" i="1" s="1"/>
  <c r="Z122" i="4"/>
  <c r="G151" i="1" s="1"/>
  <c r="C151" i="1"/>
  <c r="AB194" i="4"/>
  <c r="M223" i="1" s="1"/>
  <c r="AA194" i="4"/>
  <c r="L223" i="1" s="1"/>
  <c r="Z194" i="4"/>
  <c r="G223" i="1" s="1"/>
  <c r="C223" i="1"/>
  <c r="AB129" i="4"/>
  <c r="M158" i="1" s="1"/>
  <c r="AA129" i="4"/>
  <c r="L158" i="1" s="1"/>
  <c r="Z129" i="4"/>
  <c r="G158" i="1" s="1"/>
  <c r="C158" i="1"/>
  <c r="AB292" i="4"/>
  <c r="M321" i="1" s="1"/>
  <c r="AA292" i="4"/>
  <c r="L321" i="1" s="1"/>
  <c r="Z292" i="4"/>
  <c r="G321" i="1" s="1"/>
  <c r="C321" i="1"/>
  <c r="AB29" i="4"/>
  <c r="M58" i="1" s="1"/>
  <c r="AA29" i="4"/>
  <c r="L58" i="1" s="1"/>
  <c r="Z29" i="4"/>
  <c r="G58" i="1" s="1"/>
  <c r="C58" i="1"/>
  <c r="AB55" i="4"/>
  <c r="M84" i="1" s="1"/>
  <c r="AA55" i="4"/>
  <c r="L84" i="1" s="1"/>
  <c r="Z55" i="4"/>
  <c r="G84" i="1" s="1"/>
  <c r="C84" i="1"/>
  <c r="AB87" i="4"/>
  <c r="M116" i="1" s="1"/>
  <c r="AA87" i="4"/>
  <c r="L116" i="1" s="1"/>
  <c r="Z87" i="4"/>
  <c r="G116" i="1" s="1"/>
  <c r="C116" i="1"/>
  <c r="AA136" i="4"/>
  <c r="L165" i="1" s="1"/>
  <c r="Z136" i="4"/>
  <c r="G165" i="1" s="1"/>
  <c r="AB136" i="4"/>
  <c r="M165" i="1" s="1"/>
  <c r="C165" i="1"/>
  <c r="AA192" i="4"/>
  <c r="L221" i="1" s="1"/>
  <c r="Z192" i="4"/>
  <c r="G221" i="1" s="1"/>
  <c r="AB192" i="4"/>
  <c r="M221" i="1" s="1"/>
  <c r="C221" i="1"/>
  <c r="AA224" i="4"/>
  <c r="L253" i="1" s="1"/>
  <c r="Z224" i="4"/>
  <c r="G253" i="1" s="1"/>
  <c r="AB224" i="4"/>
  <c r="M253" i="1" s="1"/>
  <c r="C253" i="1"/>
  <c r="AA251" i="4"/>
  <c r="L280" i="1" s="1"/>
  <c r="Z251" i="4"/>
  <c r="G280" i="1" s="1"/>
  <c r="AB251" i="4"/>
  <c r="M280" i="1" s="1"/>
  <c r="C280" i="1"/>
  <c r="AA94" i="4"/>
  <c r="L123" i="1" s="1"/>
  <c r="Z94" i="4"/>
  <c r="G123" i="1" s="1"/>
  <c r="AB94" i="4"/>
  <c r="M123" i="1" s="1"/>
  <c r="C123" i="1"/>
  <c r="AB126" i="4"/>
  <c r="M155" i="1" s="1"/>
  <c r="AA126" i="4"/>
  <c r="L155" i="1" s="1"/>
  <c r="Z126" i="4"/>
  <c r="G155" i="1" s="1"/>
  <c r="C155" i="1"/>
  <c r="AA158" i="4"/>
  <c r="L187" i="1" s="1"/>
  <c r="Z158" i="4"/>
  <c r="G187" i="1" s="1"/>
  <c r="AB158" i="4"/>
  <c r="M187" i="1" s="1"/>
  <c r="C187" i="1"/>
  <c r="AB190" i="4"/>
  <c r="M219" i="1" s="1"/>
  <c r="AA190" i="4"/>
  <c r="L219" i="1" s="1"/>
  <c r="Z190" i="4"/>
  <c r="G219" i="1" s="1"/>
  <c r="C219" i="1"/>
  <c r="AB222" i="4"/>
  <c r="M251" i="1" s="1"/>
  <c r="AA222" i="4"/>
  <c r="L251" i="1" s="1"/>
  <c r="Z222" i="4"/>
  <c r="G251" i="1" s="1"/>
  <c r="C251" i="1"/>
  <c r="AB276" i="4"/>
  <c r="M305" i="1" s="1"/>
  <c r="AA276" i="4"/>
  <c r="L305" i="1" s="1"/>
  <c r="Z276" i="4"/>
  <c r="G305" i="1" s="1"/>
  <c r="C305" i="1"/>
  <c r="AA355" i="4"/>
  <c r="L384" i="1" s="1"/>
  <c r="Z355" i="4"/>
  <c r="G384" i="1" s="1"/>
  <c r="AB355" i="4"/>
  <c r="M384" i="1" s="1"/>
  <c r="C384" i="1"/>
  <c r="AB108" i="4"/>
  <c r="M137" i="1" s="1"/>
  <c r="AA108" i="4"/>
  <c r="L137" i="1" s="1"/>
  <c r="Z108" i="4"/>
  <c r="G137" i="1" s="1"/>
  <c r="C137" i="1"/>
  <c r="AB140" i="4"/>
  <c r="M169" i="1" s="1"/>
  <c r="AA140" i="4"/>
  <c r="L169" i="1" s="1"/>
  <c r="Z140" i="4"/>
  <c r="G169" i="1" s="1"/>
  <c r="C169" i="1"/>
  <c r="AB172" i="4"/>
  <c r="M201" i="1" s="1"/>
  <c r="AA172" i="4"/>
  <c r="L201" i="1" s="1"/>
  <c r="Z172" i="4"/>
  <c r="G201" i="1" s="1"/>
  <c r="C201" i="1"/>
  <c r="AB204" i="4"/>
  <c r="M233" i="1" s="1"/>
  <c r="AA204" i="4"/>
  <c r="L233" i="1" s="1"/>
  <c r="Z204" i="4"/>
  <c r="G233" i="1" s="1"/>
  <c r="C233" i="1"/>
  <c r="AB236" i="4"/>
  <c r="M265" i="1" s="1"/>
  <c r="AA236" i="4"/>
  <c r="L265" i="1" s="1"/>
  <c r="Z236" i="4"/>
  <c r="G265" i="1" s="1"/>
  <c r="C265" i="1"/>
  <c r="AB348" i="4"/>
  <c r="M377" i="1" s="1"/>
  <c r="AA348" i="4"/>
  <c r="L377" i="1" s="1"/>
  <c r="Z348" i="4"/>
  <c r="G377" i="1" s="1"/>
  <c r="C377" i="1"/>
  <c r="AB573" i="4"/>
  <c r="M602" i="1" s="1"/>
  <c r="AA573" i="4"/>
  <c r="L602" i="1" s="1"/>
  <c r="Z573" i="4"/>
  <c r="G602" i="1" s="1"/>
  <c r="C602" i="1"/>
  <c r="AB543" i="4"/>
  <c r="M572" i="1" s="1"/>
  <c r="AA543" i="4"/>
  <c r="L572" i="1" s="1"/>
  <c r="Z543" i="4"/>
  <c r="G572" i="1" s="1"/>
  <c r="C572" i="1"/>
  <c r="Z250" i="4"/>
  <c r="G279" i="1" s="1"/>
  <c r="AA250" i="4"/>
  <c r="L279" i="1" s="1"/>
  <c r="AB250" i="4"/>
  <c r="M279" i="1" s="1"/>
  <c r="C279" i="1"/>
  <c r="Z282" i="4"/>
  <c r="G311" i="1" s="1"/>
  <c r="AA282" i="4"/>
  <c r="L311" i="1" s="1"/>
  <c r="AB282" i="4"/>
  <c r="M311" i="1" s="1"/>
  <c r="C311" i="1"/>
  <c r="Z314" i="4"/>
  <c r="G343" i="1" s="1"/>
  <c r="AA314" i="4"/>
  <c r="L343" i="1" s="1"/>
  <c r="AB314" i="4"/>
  <c r="M343" i="1" s="1"/>
  <c r="C343" i="1"/>
  <c r="Z346" i="4"/>
  <c r="G375" i="1" s="1"/>
  <c r="AA346" i="4"/>
  <c r="L375" i="1" s="1"/>
  <c r="AB346" i="4"/>
  <c r="M375" i="1" s="1"/>
  <c r="C375" i="1"/>
  <c r="Z378" i="4"/>
  <c r="G407" i="1" s="1"/>
  <c r="AA378" i="4"/>
  <c r="L407" i="1" s="1"/>
  <c r="AB378" i="4"/>
  <c r="M407" i="1" s="1"/>
  <c r="C407" i="1"/>
  <c r="AA238" i="4"/>
  <c r="L267" i="1" s="1"/>
  <c r="Z238" i="4"/>
  <c r="G267" i="1" s="1"/>
  <c r="AB238" i="4"/>
  <c r="M267" i="1" s="1"/>
  <c r="C267" i="1"/>
  <c r="AB270" i="4"/>
  <c r="M299" i="1" s="1"/>
  <c r="AA270" i="4"/>
  <c r="L299" i="1" s="1"/>
  <c r="Z270" i="4"/>
  <c r="G299" i="1" s="1"/>
  <c r="C299" i="1"/>
  <c r="AB302" i="4"/>
  <c r="M331" i="1" s="1"/>
  <c r="AA302" i="4"/>
  <c r="L331" i="1" s="1"/>
  <c r="Z302" i="4"/>
  <c r="G331" i="1" s="1"/>
  <c r="C331" i="1"/>
  <c r="AB334" i="4"/>
  <c r="M363" i="1" s="1"/>
  <c r="AA334" i="4"/>
  <c r="L363" i="1" s="1"/>
  <c r="Z334" i="4"/>
  <c r="G363" i="1" s="1"/>
  <c r="C363" i="1"/>
  <c r="AB366" i="4"/>
  <c r="M395" i="1" s="1"/>
  <c r="AA366" i="4"/>
  <c r="L395" i="1" s="1"/>
  <c r="Z366" i="4"/>
  <c r="G395" i="1" s="1"/>
  <c r="C395" i="1"/>
  <c r="AB398" i="4"/>
  <c r="M427" i="1" s="1"/>
  <c r="AA398" i="4"/>
  <c r="L427" i="1" s="1"/>
  <c r="Z398" i="4"/>
  <c r="G427" i="1" s="1"/>
  <c r="C427" i="1"/>
  <c r="AA408" i="4"/>
  <c r="L437" i="1" s="1"/>
  <c r="Z408" i="4"/>
  <c r="G437" i="1" s="1"/>
  <c r="AB408" i="4"/>
  <c r="M437" i="1" s="1"/>
  <c r="C437" i="1"/>
  <c r="AB440" i="4"/>
  <c r="M469" i="1" s="1"/>
  <c r="AA440" i="4"/>
  <c r="L469" i="1" s="1"/>
  <c r="Z440" i="4"/>
  <c r="G469" i="1" s="1"/>
  <c r="C469" i="1"/>
  <c r="AB472" i="4"/>
  <c r="M501" i="1" s="1"/>
  <c r="AA472" i="4"/>
  <c r="L501" i="1" s="1"/>
  <c r="Z472" i="4"/>
  <c r="G501" i="1" s="1"/>
  <c r="C501" i="1"/>
  <c r="AB504" i="4"/>
  <c r="M533" i="1" s="1"/>
  <c r="AA504" i="4"/>
  <c r="L533" i="1" s="1"/>
  <c r="Z504" i="4"/>
  <c r="G533" i="1" s="1"/>
  <c r="C533" i="1"/>
  <c r="AB536" i="4"/>
  <c r="M565" i="1" s="1"/>
  <c r="AA536" i="4"/>
  <c r="L565" i="1" s="1"/>
  <c r="Z536" i="4"/>
  <c r="G565" i="1" s="1"/>
  <c r="C565" i="1"/>
  <c r="AB826" i="4"/>
  <c r="M855" i="1" s="1"/>
  <c r="AA826" i="4"/>
  <c r="L855" i="1" s="1"/>
  <c r="Z826" i="4"/>
  <c r="G855" i="1" s="1"/>
  <c r="C855" i="1"/>
  <c r="AA628" i="4"/>
  <c r="L657" i="1" s="1"/>
  <c r="Z628" i="4"/>
  <c r="G657" i="1" s="1"/>
  <c r="AB628" i="4"/>
  <c r="M657" i="1" s="1"/>
  <c r="C657" i="1"/>
  <c r="AB428" i="4"/>
  <c r="M457" i="1" s="1"/>
  <c r="Z428" i="4"/>
  <c r="G457" i="1" s="1"/>
  <c r="AA428" i="4"/>
  <c r="L457" i="1" s="1"/>
  <c r="C457" i="1"/>
  <c r="AB460" i="4"/>
  <c r="M489" i="1" s="1"/>
  <c r="Z460" i="4"/>
  <c r="G489" i="1" s="1"/>
  <c r="AA460" i="4"/>
  <c r="L489" i="1" s="1"/>
  <c r="C489" i="1"/>
  <c r="AB492" i="4"/>
  <c r="M521" i="1" s="1"/>
  <c r="Z492" i="4"/>
  <c r="G521" i="1" s="1"/>
  <c r="AA492" i="4"/>
  <c r="L521" i="1" s="1"/>
  <c r="C521" i="1"/>
  <c r="AB524" i="4"/>
  <c r="M553" i="1" s="1"/>
  <c r="Z524" i="4"/>
  <c r="G553" i="1" s="1"/>
  <c r="AA524" i="4"/>
  <c r="L553" i="1" s="1"/>
  <c r="C553" i="1"/>
  <c r="AA572" i="4"/>
  <c r="L601" i="1" s="1"/>
  <c r="Z572" i="4"/>
  <c r="G601" i="1" s="1"/>
  <c r="AB572" i="4"/>
  <c r="M601" i="1" s="1"/>
  <c r="C601" i="1"/>
  <c r="AB418" i="4"/>
  <c r="M447" i="1" s="1"/>
  <c r="AA418" i="4"/>
  <c r="L447" i="1" s="1"/>
  <c r="Z418" i="4"/>
  <c r="G447" i="1" s="1"/>
  <c r="C447" i="1"/>
  <c r="AB450" i="4"/>
  <c r="M479" i="1" s="1"/>
  <c r="AA450" i="4"/>
  <c r="L479" i="1" s="1"/>
  <c r="Z450" i="4"/>
  <c r="G479" i="1" s="1"/>
  <c r="C479" i="1"/>
  <c r="AB482" i="4"/>
  <c r="M511" i="1" s="1"/>
  <c r="AA482" i="4"/>
  <c r="L511" i="1" s="1"/>
  <c r="Z482" i="4"/>
  <c r="G511" i="1" s="1"/>
  <c r="C511" i="1"/>
  <c r="AB514" i="4"/>
  <c r="M543" i="1" s="1"/>
  <c r="AA514" i="4"/>
  <c r="L543" i="1" s="1"/>
  <c r="Z514" i="4"/>
  <c r="G543" i="1" s="1"/>
  <c r="C543" i="1"/>
  <c r="AB546" i="4"/>
  <c r="M575" i="1" s="1"/>
  <c r="AA546" i="4"/>
  <c r="L575" i="1" s="1"/>
  <c r="Z546" i="4"/>
  <c r="G575" i="1" s="1"/>
  <c r="C575" i="1"/>
  <c r="AB433" i="4"/>
  <c r="M462" i="1" s="1"/>
  <c r="AA433" i="4"/>
  <c r="L462" i="1" s="1"/>
  <c r="Z433" i="4"/>
  <c r="G462" i="1" s="1"/>
  <c r="C462" i="1"/>
  <c r="AB465" i="4"/>
  <c r="M494" i="1" s="1"/>
  <c r="AA465" i="4"/>
  <c r="L494" i="1" s="1"/>
  <c r="Z465" i="4"/>
  <c r="G494" i="1" s="1"/>
  <c r="C494" i="1"/>
  <c r="AB497" i="4"/>
  <c r="M526" i="1" s="1"/>
  <c r="AA497" i="4"/>
  <c r="L526" i="1" s="1"/>
  <c r="Z497" i="4"/>
  <c r="G526" i="1" s="1"/>
  <c r="C526" i="1"/>
  <c r="AB529" i="4"/>
  <c r="M558" i="1" s="1"/>
  <c r="AA529" i="4"/>
  <c r="L558" i="1" s="1"/>
  <c r="Z529" i="4"/>
  <c r="G558" i="1" s="1"/>
  <c r="C558" i="1"/>
  <c r="AA580" i="4"/>
  <c r="L609" i="1" s="1"/>
  <c r="Z580" i="4"/>
  <c r="G609" i="1" s="1"/>
  <c r="AB580" i="4"/>
  <c r="M609" i="1" s="1"/>
  <c r="C609" i="1"/>
  <c r="AB1047" i="4"/>
  <c r="AA1047" i="4"/>
  <c r="Z1047" i="4"/>
  <c r="AB568" i="4"/>
  <c r="M597" i="1" s="1"/>
  <c r="AA568" i="4"/>
  <c r="L597" i="1" s="1"/>
  <c r="Z568" i="4"/>
  <c r="G597" i="1" s="1"/>
  <c r="C597" i="1"/>
  <c r="AB600" i="4"/>
  <c r="M629" i="1" s="1"/>
  <c r="AA600" i="4"/>
  <c r="L629" i="1" s="1"/>
  <c r="Z600" i="4"/>
  <c r="G629" i="1" s="1"/>
  <c r="C629" i="1"/>
  <c r="AB632" i="4"/>
  <c r="M661" i="1" s="1"/>
  <c r="AA632" i="4"/>
  <c r="L661" i="1" s="1"/>
  <c r="Z632" i="4"/>
  <c r="G661" i="1" s="1"/>
  <c r="C661" i="1"/>
  <c r="AB664" i="4"/>
  <c r="M693" i="1" s="1"/>
  <c r="AA664" i="4"/>
  <c r="L693" i="1" s="1"/>
  <c r="Z664" i="4"/>
  <c r="G693" i="1" s="1"/>
  <c r="C693" i="1"/>
  <c r="AB696" i="4"/>
  <c r="M725" i="1" s="1"/>
  <c r="AA696" i="4"/>
  <c r="L725" i="1" s="1"/>
  <c r="Z696" i="4"/>
  <c r="G725" i="1" s="1"/>
  <c r="C725" i="1"/>
  <c r="AA728" i="4"/>
  <c r="L757" i="1" s="1"/>
  <c r="Z728" i="4"/>
  <c r="G757" i="1" s="1"/>
  <c r="AB728" i="4"/>
  <c r="M757" i="1" s="1"/>
  <c r="C757" i="1"/>
  <c r="AB575" i="4"/>
  <c r="M604" i="1" s="1"/>
  <c r="AA575" i="4"/>
  <c r="L604" i="1" s="1"/>
  <c r="Z575" i="4"/>
  <c r="G604" i="1" s="1"/>
  <c r="C604" i="1"/>
  <c r="AB607" i="4"/>
  <c r="M636" i="1" s="1"/>
  <c r="AA607" i="4"/>
  <c r="L636" i="1" s="1"/>
  <c r="Z607" i="4"/>
  <c r="G636" i="1" s="1"/>
  <c r="C636" i="1"/>
  <c r="AB639" i="4"/>
  <c r="M668" i="1" s="1"/>
  <c r="AA639" i="4"/>
  <c r="L668" i="1" s="1"/>
  <c r="Z639" i="4"/>
  <c r="G668" i="1" s="1"/>
  <c r="C668" i="1"/>
  <c r="AB671" i="4"/>
  <c r="M700" i="1" s="1"/>
  <c r="AA671" i="4"/>
  <c r="L700" i="1" s="1"/>
  <c r="Z671" i="4"/>
  <c r="G700" i="1" s="1"/>
  <c r="C700" i="1"/>
  <c r="AB703" i="4"/>
  <c r="M732" i="1" s="1"/>
  <c r="AA703" i="4"/>
  <c r="L732" i="1" s="1"/>
  <c r="Z703" i="4"/>
  <c r="G732" i="1" s="1"/>
  <c r="C732" i="1"/>
  <c r="AB770" i="4"/>
  <c r="M799" i="1" s="1"/>
  <c r="AA770" i="4"/>
  <c r="L799" i="1" s="1"/>
  <c r="Z770" i="4"/>
  <c r="G799" i="1" s="1"/>
  <c r="C799" i="1"/>
  <c r="AB747" i="4"/>
  <c r="M776" i="1" s="1"/>
  <c r="AA747" i="4"/>
  <c r="L776" i="1" s="1"/>
  <c r="Z747" i="4"/>
  <c r="G776" i="1" s="1"/>
  <c r="C776" i="1"/>
  <c r="AB779" i="4"/>
  <c r="M808" i="1" s="1"/>
  <c r="AA779" i="4"/>
  <c r="L808" i="1" s="1"/>
  <c r="Z779" i="4"/>
  <c r="G808" i="1" s="1"/>
  <c r="C808" i="1"/>
  <c r="AB811" i="4"/>
  <c r="M840" i="1" s="1"/>
  <c r="AA811" i="4"/>
  <c r="L840" i="1" s="1"/>
  <c r="Z811" i="4"/>
  <c r="G840" i="1" s="1"/>
  <c r="C840" i="1"/>
  <c r="AB843" i="4"/>
  <c r="M872" i="1" s="1"/>
  <c r="AA843" i="4"/>
  <c r="L872" i="1" s="1"/>
  <c r="Z843" i="4"/>
  <c r="G872" i="1" s="1"/>
  <c r="C872" i="1"/>
  <c r="AB875" i="4"/>
  <c r="M904" i="1" s="1"/>
  <c r="AA875" i="4"/>
  <c r="L904" i="1" s="1"/>
  <c r="Z875" i="4"/>
  <c r="G904" i="1" s="1"/>
  <c r="C904" i="1"/>
  <c r="AB943" i="4"/>
  <c r="M972" i="1" s="1"/>
  <c r="AA943" i="4"/>
  <c r="L972" i="1" s="1"/>
  <c r="Z943" i="4"/>
  <c r="G972" i="1" s="1"/>
  <c r="C972" i="1"/>
  <c r="AB1063" i="4"/>
  <c r="AA1063" i="4"/>
  <c r="Z1063" i="4"/>
  <c r="AB742" i="4"/>
  <c r="M771" i="1" s="1"/>
  <c r="AA742" i="4"/>
  <c r="L771" i="1" s="1"/>
  <c r="Z742" i="4"/>
  <c r="G771" i="1" s="1"/>
  <c r="C771" i="1"/>
  <c r="AB774" i="4"/>
  <c r="M803" i="1" s="1"/>
  <c r="AA774" i="4"/>
  <c r="L803" i="1" s="1"/>
  <c r="Z774" i="4"/>
  <c r="G803" i="1" s="1"/>
  <c r="C803" i="1"/>
  <c r="AB806" i="4"/>
  <c r="M835" i="1" s="1"/>
  <c r="AA806" i="4"/>
  <c r="L835" i="1" s="1"/>
  <c r="Z806" i="4"/>
  <c r="G835" i="1" s="1"/>
  <c r="C835" i="1"/>
  <c r="AB838" i="4"/>
  <c r="M867" i="1" s="1"/>
  <c r="AA838" i="4"/>
  <c r="L867" i="1" s="1"/>
  <c r="Z838" i="4"/>
  <c r="G867" i="1" s="1"/>
  <c r="C867" i="1"/>
  <c r="AB870" i="4"/>
  <c r="M899" i="1" s="1"/>
  <c r="AA870" i="4"/>
  <c r="L899" i="1" s="1"/>
  <c r="Z870" i="4"/>
  <c r="G899" i="1" s="1"/>
  <c r="C899" i="1"/>
  <c r="AB1164" i="4"/>
  <c r="Z1164" i="4"/>
  <c r="AA1164" i="4"/>
  <c r="AA926" i="4"/>
  <c r="L955" i="1" s="1"/>
  <c r="Z926" i="4"/>
  <c r="G955" i="1" s="1"/>
  <c r="AB926" i="4"/>
  <c r="M955" i="1" s="1"/>
  <c r="C955" i="1"/>
  <c r="AA958" i="4"/>
  <c r="L987" i="1" s="1"/>
  <c r="Z958" i="4"/>
  <c r="G987" i="1" s="1"/>
  <c r="AB958" i="4"/>
  <c r="M987" i="1" s="1"/>
  <c r="C987" i="1"/>
  <c r="AA990" i="4"/>
  <c r="Z990" i="4"/>
  <c r="AB990" i="4"/>
  <c r="AA1022" i="4"/>
  <c r="Z1022" i="4"/>
  <c r="AB1022" i="4"/>
  <c r="AA1054" i="4"/>
  <c r="Z1054" i="4"/>
  <c r="AB1054" i="4"/>
  <c r="Z933" i="4"/>
  <c r="G962" i="1" s="1"/>
  <c r="AA933" i="4"/>
  <c r="L962" i="1" s="1"/>
  <c r="AB933" i="4"/>
  <c r="M962" i="1" s="1"/>
  <c r="C962" i="1"/>
  <c r="Z965" i="4"/>
  <c r="G994" i="1" s="1"/>
  <c r="AA965" i="4"/>
  <c r="L994" i="1" s="1"/>
  <c r="AB965" i="4"/>
  <c r="M994" i="1" s="1"/>
  <c r="C994" i="1"/>
  <c r="Z997" i="4"/>
  <c r="AA997" i="4"/>
  <c r="AB997" i="4"/>
  <c r="Z1029" i="4"/>
  <c r="AA1029" i="4"/>
  <c r="AB1029" i="4"/>
  <c r="Z1061" i="4"/>
  <c r="AA1061" i="4"/>
  <c r="AB1061" i="4"/>
  <c r="AB1111" i="4"/>
  <c r="AA1111" i="4"/>
  <c r="Z1111" i="4"/>
  <c r="AB1167" i="4"/>
  <c r="AA1167" i="4"/>
  <c r="Z1167" i="4"/>
  <c r="AB931" i="4"/>
  <c r="M960" i="1" s="1"/>
  <c r="AA931" i="4"/>
  <c r="L960" i="1" s="1"/>
  <c r="Z931" i="4"/>
  <c r="G960" i="1" s="1"/>
  <c r="C960" i="1"/>
  <c r="AB963" i="4"/>
  <c r="M992" i="1" s="1"/>
  <c r="AA963" i="4"/>
  <c r="L992" i="1" s="1"/>
  <c r="Z963" i="4"/>
  <c r="G992" i="1" s="1"/>
  <c r="C992" i="1"/>
  <c r="AB995" i="4"/>
  <c r="AA995" i="4"/>
  <c r="Z995" i="4"/>
  <c r="AB1027" i="4"/>
  <c r="AA1027" i="4"/>
  <c r="Z1027" i="4"/>
  <c r="AB1059" i="4"/>
  <c r="AA1059" i="4"/>
  <c r="Z1059" i="4"/>
  <c r="AA1102" i="4"/>
  <c r="Z1102" i="4"/>
  <c r="AB1102" i="4"/>
  <c r="AB906" i="4"/>
  <c r="M935" i="1" s="1"/>
  <c r="AA906" i="4"/>
  <c r="L935" i="1" s="1"/>
  <c r="Z906" i="4"/>
  <c r="G935" i="1" s="1"/>
  <c r="C935" i="1"/>
  <c r="AB938" i="4"/>
  <c r="M967" i="1" s="1"/>
  <c r="AA938" i="4"/>
  <c r="L967" i="1" s="1"/>
  <c r="Z938" i="4"/>
  <c r="G967" i="1" s="1"/>
  <c r="C967" i="1"/>
  <c r="AB970" i="4"/>
  <c r="M999" i="1" s="1"/>
  <c r="AA970" i="4"/>
  <c r="L999" i="1" s="1"/>
  <c r="Z970" i="4"/>
  <c r="G999" i="1" s="1"/>
  <c r="C999" i="1"/>
  <c r="AB1002" i="4"/>
  <c r="AA1002" i="4"/>
  <c r="Z1002" i="4"/>
  <c r="AB1034" i="4"/>
  <c r="AA1034" i="4"/>
  <c r="Z1034" i="4"/>
  <c r="AB1066" i="4"/>
  <c r="AA1066" i="4"/>
  <c r="Z1066" i="4"/>
  <c r="AB1127" i="4"/>
  <c r="AA1127" i="4"/>
  <c r="Z1127" i="4"/>
  <c r="Z1093" i="4"/>
  <c r="AA1093" i="4"/>
  <c r="AB1093" i="4"/>
  <c r="Z1125" i="4"/>
  <c r="AA1125" i="4"/>
  <c r="AB1125" i="4"/>
  <c r="Z1157" i="4"/>
  <c r="AA1157" i="4"/>
  <c r="AB1157" i="4"/>
  <c r="Z1092" i="4"/>
  <c r="AB1092" i="4"/>
  <c r="AA1092" i="4"/>
  <c r="Z1124" i="4"/>
  <c r="AB1124" i="4"/>
  <c r="AA1124" i="4"/>
  <c r="Z1156" i="4"/>
  <c r="AB1156" i="4"/>
  <c r="AA1156" i="4"/>
  <c r="AB1091" i="4"/>
  <c r="AA1091" i="4"/>
  <c r="Z1091" i="4"/>
  <c r="AB1123" i="4"/>
  <c r="AA1123" i="4"/>
  <c r="Z1123" i="4"/>
  <c r="AB1155" i="4"/>
  <c r="AA1155" i="4"/>
  <c r="Z1155" i="4"/>
  <c r="AB1261" i="4"/>
  <c r="AA1261" i="4"/>
  <c r="Z1261" i="4"/>
  <c r="AB1337" i="4"/>
  <c r="AA1337" i="4"/>
  <c r="Z1337" i="4"/>
  <c r="Z1178" i="4"/>
  <c r="AA1178" i="4"/>
  <c r="AB1178" i="4"/>
  <c r="Z1210" i="4"/>
  <c r="AA1210" i="4"/>
  <c r="AB1210" i="4"/>
  <c r="AB1277" i="4"/>
  <c r="AA1277" i="4"/>
  <c r="Z1277" i="4"/>
  <c r="AA1300" i="4"/>
  <c r="Z1300" i="4"/>
  <c r="AB1300" i="4"/>
  <c r="AB1190" i="4"/>
  <c r="AA1190" i="4"/>
  <c r="Z1190" i="4"/>
  <c r="AB1222" i="4"/>
  <c r="AA1222" i="4"/>
  <c r="Z1222" i="4"/>
  <c r="Z1267" i="4"/>
  <c r="AA1267" i="4"/>
  <c r="AB1267" i="4"/>
  <c r="Z1299" i="4"/>
  <c r="AA1299" i="4"/>
  <c r="AB1299" i="4"/>
  <c r="AB1361" i="4"/>
  <c r="AA1361" i="4"/>
  <c r="Z1361" i="4"/>
  <c r="AB1265" i="4"/>
  <c r="Z1265" i="4"/>
  <c r="AA1265" i="4"/>
  <c r="AB1297" i="4"/>
  <c r="Z1297" i="4"/>
  <c r="AA1297" i="4"/>
  <c r="AB1377" i="4"/>
  <c r="AA1377" i="4"/>
  <c r="Z1377" i="4"/>
  <c r="AB1264" i="4"/>
  <c r="AA1264" i="4"/>
  <c r="Z1264" i="4"/>
  <c r="AB1296" i="4"/>
  <c r="AA1296" i="4"/>
  <c r="Z1296" i="4"/>
  <c r="AB1255" i="4"/>
  <c r="AA1255" i="4"/>
  <c r="Z1255" i="4"/>
  <c r="AB1287" i="4"/>
  <c r="AA1287" i="4"/>
  <c r="Z1287" i="4"/>
  <c r="AB1319" i="4"/>
  <c r="AA1319" i="4"/>
  <c r="Z1319" i="4"/>
  <c r="AB1346" i="4"/>
  <c r="AA1346" i="4"/>
  <c r="Z1346" i="4"/>
  <c r="AB1378" i="4"/>
  <c r="AA1378" i="4"/>
  <c r="Z1378" i="4"/>
  <c r="AB1410" i="4"/>
  <c r="AA1410" i="4"/>
  <c r="Z1410" i="4"/>
  <c r="AA1368" i="4"/>
  <c r="Z1368" i="4"/>
  <c r="AB1368" i="4"/>
  <c r="AA1400" i="4"/>
  <c r="Z1400" i="4"/>
  <c r="AB1400" i="4"/>
  <c r="Z1343" i="4"/>
  <c r="AA1343" i="4"/>
  <c r="AB1343" i="4"/>
  <c r="Z1375" i="4"/>
  <c r="AA1375" i="4"/>
  <c r="AB1375" i="4"/>
  <c r="Z1407" i="4"/>
  <c r="AA1407" i="4"/>
  <c r="AB1407" i="4"/>
  <c r="AB1333" i="4"/>
  <c r="Z1333" i="4"/>
  <c r="AA1333" i="4"/>
  <c r="AB1365" i="4"/>
  <c r="AA1365" i="4"/>
  <c r="Z1365" i="4"/>
  <c r="AB1397" i="4"/>
  <c r="AA1397" i="4"/>
  <c r="Z1397" i="4"/>
  <c r="AB1332" i="4"/>
  <c r="AA1332" i="4"/>
  <c r="Z1332" i="4"/>
  <c r="AB1364" i="4"/>
  <c r="AA1364" i="4"/>
  <c r="Z1364" i="4"/>
  <c r="AB1396" i="4"/>
  <c r="AA1396" i="4"/>
  <c r="Z1396" i="4"/>
  <c r="AB1331" i="4"/>
  <c r="AA1331" i="4"/>
  <c r="Z1331" i="4"/>
  <c r="AB1363" i="4"/>
  <c r="AA1363" i="4"/>
  <c r="Z1363" i="4"/>
  <c r="AB1395" i="4"/>
  <c r="AA1395" i="4"/>
  <c r="Z1395" i="4"/>
  <c r="AB1425" i="4"/>
  <c r="AA1425" i="4"/>
  <c r="Z1425" i="4"/>
  <c r="AB1457" i="4"/>
  <c r="AA1457" i="4"/>
  <c r="Z1457" i="4"/>
  <c r="AB1489" i="4"/>
  <c r="AA1489" i="4"/>
  <c r="Z1489" i="4"/>
  <c r="AB1424" i="4"/>
  <c r="AA1424" i="4"/>
  <c r="Z1424" i="4"/>
  <c r="AB1456" i="4"/>
  <c r="AA1456" i="4"/>
  <c r="Z1456" i="4"/>
  <c r="AB1488" i="4"/>
  <c r="AA1488" i="4"/>
  <c r="Z1488" i="4"/>
  <c r="AA1447" i="4"/>
  <c r="Z1447" i="4"/>
  <c r="AB1447" i="4"/>
  <c r="AA1479" i="4"/>
  <c r="Z1479" i="4"/>
  <c r="AB1479" i="4"/>
  <c r="Z1446" i="4"/>
  <c r="AB1446" i="4"/>
  <c r="AA1446" i="4"/>
  <c r="Z1478" i="4"/>
  <c r="AB1478" i="4"/>
  <c r="AA1478" i="4"/>
  <c r="AB1509" i="4"/>
  <c r="AA1509" i="4"/>
  <c r="Z1509" i="4"/>
  <c r="AB1445" i="4"/>
  <c r="AA1445" i="4"/>
  <c r="Z1445" i="4"/>
  <c r="AB1477" i="4"/>
  <c r="AA1477" i="4"/>
  <c r="Z1477" i="4"/>
  <c r="AA1508" i="4"/>
  <c r="Z1508" i="4"/>
  <c r="AB1508" i="4"/>
  <c r="AB1581" i="4"/>
  <c r="AA1581" i="4"/>
  <c r="Z1581" i="4"/>
  <c r="AA1516" i="4"/>
  <c r="Z1516" i="4"/>
  <c r="AB1516" i="4"/>
  <c r="AA1548" i="4"/>
  <c r="Z1548" i="4"/>
  <c r="AB1548" i="4"/>
  <c r="AA1580" i="4"/>
  <c r="Z1580" i="4"/>
  <c r="AB1580" i="4"/>
  <c r="AB1538" i="4"/>
  <c r="Z1538" i="4"/>
  <c r="AA1538" i="4"/>
  <c r="AB1570" i="4"/>
  <c r="AA1570" i="4"/>
  <c r="Z1570" i="4"/>
  <c r="AB1598" i="4"/>
  <c r="AA1598" i="4"/>
  <c r="Z1598" i="4"/>
  <c r="AB1537" i="4"/>
  <c r="AA1537" i="4"/>
  <c r="Z1537" i="4"/>
  <c r="AB1569" i="4"/>
  <c r="AA1569" i="4"/>
  <c r="Z1569" i="4"/>
  <c r="AB1617" i="4"/>
  <c r="AA1617" i="4"/>
  <c r="Z1617" i="4"/>
  <c r="AB1527" i="4"/>
  <c r="AA1527" i="4"/>
  <c r="Z1527" i="4"/>
  <c r="AB1559" i="4"/>
  <c r="AA1559" i="4"/>
  <c r="Z1559" i="4"/>
  <c r="AB1591" i="4"/>
  <c r="AA1591" i="4"/>
  <c r="Z1591" i="4"/>
  <c r="AB1611" i="4"/>
  <c r="AA1611" i="4"/>
  <c r="Z1611" i="4"/>
  <c r="AB1643" i="4"/>
  <c r="AA1643" i="4"/>
  <c r="Z1643" i="4"/>
  <c r="AB1675" i="4"/>
  <c r="AA1675" i="4"/>
  <c r="Z1675" i="4"/>
  <c r="Z1711" i="4"/>
  <c r="AB1711" i="4"/>
  <c r="AA1711" i="4"/>
  <c r="AB1724" i="4"/>
  <c r="AA1724" i="4"/>
  <c r="Z1724" i="4"/>
  <c r="AA1771" i="4"/>
  <c r="Z1771" i="4"/>
  <c r="AB1771" i="4"/>
  <c r="Z1762" i="4"/>
  <c r="AB1762" i="4"/>
  <c r="AA1762" i="4"/>
  <c r="AB1768" i="4"/>
  <c r="AA1768" i="4"/>
  <c r="Z1768" i="4"/>
  <c r="AB1801" i="4"/>
  <c r="AA1801" i="4"/>
  <c r="Z1801" i="4"/>
  <c r="AB1806" i="4"/>
  <c r="Z1806" i="4"/>
  <c r="AA1806" i="4"/>
  <c r="AB1789" i="4"/>
  <c r="AA1789" i="4"/>
  <c r="Z1789" i="4"/>
  <c r="AB1821" i="4"/>
  <c r="AA1821" i="4"/>
  <c r="Z1821" i="4"/>
  <c r="AB1804" i="4"/>
  <c r="AA1804" i="4"/>
  <c r="Z1804" i="4"/>
  <c r="AB1787" i="4"/>
  <c r="Z1787" i="4"/>
  <c r="AA1787" i="4"/>
  <c r="AB1819" i="4"/>
  <c r="AA1819" i="4"/>
  <c r="Z1819" i="4"/>
  <c r="AB1838" i="4"/>
  <c r="AA1838" i="4"/>
  <c r="Z1838" i="4"/>
  <c r="AB1870" i="4"/>
  <c r="AA1870" i="4"/>
  <c r="Z1870" i="4"/>
  <c r="AB1896" i="4"/>
  <c r="AA1896" i="4"/>
  <c r="Z1896" i="4"/>
  <c r="AA1903" i="4"/>
  <c r="Z1903" i="4"/>
  <c r="AB1903" i="4"/>
  <c r="AB1892" i="4"/>
  <c r="AA1892" i="4"/>
  <c r="Z1892" i="4"/>
  <c r="AA1921" i="4"/>
  <c r="AB1921" i="4"/>
  <c r="Z1921" i="4"/>
  <c r="AB1907" i="4"/>
  <c r="AA1907" i="4"/>
  <c r="Z1907" i="4"/>
  <c r="AB1882" i="4"/>
  <c r="Z1882" i="4"/>
  <c r="AA1882" i="4"/>
  <c r="AB1914" i="4"/>
  <c r="AA1914" i="4"/>
  <c r="Z1914" i="4"/>
  <c r="AA1929" i="4"/>
  <c r="Z1929" i="4"/>
  <c r="AB1929" i="4"/>
  <c r="AA1968" i="4"/>
  <c r="AB1968" i="4"/>
  <c r="Z1968" i="4"/>
  <c r="Z1944" i="4"/>
  <c r="AA1944" i="4"/>
  <c r="AB1944" i="4"/>
  <c r="AA1986" i="4"/>
  <c r="AB1986" i="4"/>
  <c r="Z1986" i="4"/>
  <c r="AB1934" i="4"/>
  <c r="AA1934" i="4"/>
  <c r="Z1934" i="4"/>
  <c r="AA1974" i="4"/>
  <c r="Z1974" i="4"/>
  <c r="AB1974" i="4"/>
  <c r="AB1940" i="4"/>
  <c r="AA1940" i="4"/>
  <c r="Z1940" i="4"/>
  <c r="Z1959" i="4"/>
  <c r="AB1959" i="4"/>
  <c r="AA1959" i="4"/>
  <c r="AA1991" i="4"/>
  <c r="Z1991" i="4"/>
  <c r="AB1991" i="4"/>
  <c r="AB1957" i="4"/>
  <c r="Z1957" i="4"/>
  <c r="AA1957" i="4"/>
  <c r="AB1989" i="4"/>
  <c r="Z1989" i="4"/>
  <c r="AA1989" i="4"/>
  <c r="AB1963" i="4"/>
  <c r="Z1963" i="4"/>
  <c r="AA1963" i="4"/>
  <c r="AB1995" i="4"/>
  <c r="AA1995" i="4"/>
  <c r="Z1995" i="4"/>
  <c r="AB30" i="4"/>
  <c r="M59" i="1" s="1"/>
  <c r="AA30" i="4"/>
  <c r="L59" i="1" s="1"/>
  <c r="Z30" i="4"/>
  <c r="G59" i="1" s="1"/>
  <c r="C59" i="1"/>
  <c r="AB5" i="4"/>
  <c r="M34" i="1" s="1"/>
  <c r="AA5" i="4"/>
  <c r="L34" i="1" s="1"/>
  <c r="Z5" i="4"/>
  <c r="G34" i="1" s="1"/>
  <c r="C34" i="1"/>
  <c r="AB10" i="4"/>
  <c r="M39" i="1" s="1"/>
  <c r="AA10" i="4"/>
  <c r="L39" i="1" s="1"/>
  <c r="Z10" i="4"/>
  <c r="G39" i="1" s="1"/>
  <c r="C39" i="1"/>
  <c r="AB154" i="4"/>
  <c r="M183" i="1" s="1"/>
  <c r="AA154" i="4"/>
  <c r="L183" i="1" s="1"/>
  <c r="Z154" i="4"/>
  <c r="G183" i="1" s="1"/>
  <c r="C183" i="1"/>
  <c r="AB455" i="4"/>
  <c r="M484" i="1" s="1"/>
  <c r="AA455" i="4"/>
  <c r="L484" i="1" s="1"/>
  <c r="Z455" i="4"/>
  <c r="G484" i="1" s="1"/>
  <c r="C484" i="1"/>
  <c r="AA35" i="4"/>
  <c r="L64" i="1" s="1"/>
  <c r="Z35" i="4"/>
  <c r="G64" i="1" s="1"/>
  <c r="AB35" i="4"/>
  <c r="M64" i="1" s="1"/>
  <c r="C64" i="1"/>
  <c r="AA67" i="4"/>
  <c r="L96" i="1" s="1"/>
  <c r="Z67" i="4"/>
  <c r="G96" i="1" s="1"/>
  <c r="AB67" i="4"/>
  <c r="M96" i="1" s="1"/>
  <c r="C96" i="1"/>
  <c r="AB201" i="4"/>
  <c r="M230" i="1" s="1"/>
  <c r="AA201" i="4"/>
  <c r="L230" i="1" s="1"/>
  <c r="Z201" i="4"/>
  <c r="G230" i="1" s="1"/>
  <c r="C230" i="1"/>
  <c r="AB48" i="4"/>
  <c r="M77" i="1" s="1"/>
  <c r="AA48" i="4"/>
  <c r="L77" i="1" s="1"/>
  <c r="Z48" i="4"/>
  <c r="G77" i="1" s="1"/>
  <c r="C77" i="1"/>
  <c r="AB80" i="4"/>
  <c r="M109" i="1" s="1"/>
  <c r="AA80" i="4"/>
  <c r="L109" i="1" s="1"/>
  <c r="Z80" i="4"/>
  <c r="G109" i="1" s="1"/>
  <c r="C109" i="1"/>
  <c r="AB170" i="4"/>
  <c r="M199" i="1" s="1"/>
  <c r="AA170" i="4"/>
  <c r="L199" i="1" s="1"/>
  <c r="Z170" i="4"/>
  <c r="G199" i="1" s="1"/>
  <c r="C199" i="1"/>
  <c r="AA26" i="4"/>
  <c r="L55" i="1" s="1"/>
  <c r="Z26" i="4"/>
  <c r="G55" i="1" s="1"/>
  <c r="AB26" i="4"/>
  <c r="M55" i="1" s="1"/>
  <c r="C55" i="1"/>
  <c r="AB54" i="4"/>
  <c r="M83" i="1" s="1"/>
  <c r="AA54" i="4"/>
  <c r="L83" i="1" s="1"/>
  <c r="Z54" i="4"/>
  <c r="G83" i="1" s="1"/>
  <c r="C83" i="1"/>
  <c r="AB86" i="4"/>
  <c r="M115" i="1" s="1"/>
  <c r="AA86" i="4"/>
  <c r="L115" i="1" s="1"/>
  <c r="Z86" i="4"/>
  <c r="G115" i="1" s="1"/>
  <c r="C115" i="1"/>
  <c r="AA128" i="4"/>
  <c r="L157" i="1" s="1"/>
  <c r="Z128" i="4"/>
  <c r="G157" i="1" s="1"/>
  <c r="AB128" i="4"/>
  <c r="M157" i="1" s="1"/>
  <c r="C157" i="1"/>
  <c r="Z119" i="4"/>
  <c r="G148" i="1" s="1"/>
  <c r="AB119" i="4"/>
  <c r="M148" i="1" s="1"/>
  <c r="AA119" i="4"/>
  <c r="L148" i="1" s="1"/>
  <c r="C148" i="1"/>
  <c r="Z151" i="4"/>
  <c r="G180" i="1" s="1"/>
  <c r="AA151" i="4"/>
  <c r="L180" i="1" s="1"/>
  <c r="AB151" i="4"/>
  <c r="M180" i="1" s="1"/>
  <c r="C180" i="1"/>
  <c r="Z183" i="4"/>
  <c r="G212" i="1" s="1"/>
  <c r="AB183" i="4"/>
  <c r="M212" i="1" s="1"/>
  <c r="AA183" i="4"/>
  <c r="L212" i="1" s="1"/>
  <c r="C212" i="1"/>
  <c r="Z215" i="4"/>
  <c r="G244" i="1" s="1"/>
  <c r="AB215" i="4"/>
  <c r="M244" i="1" s="1"/>
  <c r="AA215" i="4"/>
  <c r="L244" i="1" s="1"/>
  <c r="C244" i="1"/>
  <c r="AB268" i="4"/>
  <c r="M297" i="1" s="1"/>
  <c r="AA268" i="4"/>
  <c r="L297" i="1" s="1"/>
  <c r="Z268" i="4"/>
  <c r="G297" i="1" s="1"/>
  <c r="C297" i="1"/>
  <c r="AA347" i="4"/>
  <c r="L376" i="1" s="1"/>
  <c r="Z347" i="4"/>
  <c r="G376" i="1" s="1"/>
  <c r="AB347" i="4"/>
  <c r="M376" i="1" s="1"/>
  <c r="C376" i="1"/>
  <c r="AB93" i="4"/>
  <c r="M122" i="1" s="1"/>
  <c r="Z93" i="4"/>
  <c r="G122" i="1" s="1"/>
  <c r="AA93" i="4"/>
  <c r="L122" i="1" s="1"/>
  <c r="C122" i="1"/>
  <c r="AB125" i="4"/>
  <c r="M154" i="1" s="1"/>
  <c r="AA125" i="4"/>
  <c r="L154" i="1" s="1"/>
  <c r="Z125" i="4"/>
  <c r="G154" i="1" s="1"/>
  <c r="C154" i="1"/>
  <c r="AB157" i="4"/>
  <c r="M186" i="1" s="1"/>
  <c r="Z157" i="4"/>
  <c r="G186" i="1" s="1"/>
  <c r="AA157" i="4"/>
  <c r="L186" i="1" s="1"/>
  <c r="C186" i="1"/>
  <c r="AB189" i="4"/>
  <c r="M218" i="1" s="1"/>
  <c r="AA189" i="4"/>
  <c r="L218" i="1" s="1"/>
  <c r="Z189" i="4"/>
  <c r="G218" i="1" s="1"/>
  <c r="C218" i="1"/>
  <c r="AB221" i="4"/>
  <c r="M250" i="1" s="1"/>
  <c r="AA221" i="4"/>
  <c r="L250" i="1" s="1"/>
  <c r="Z221" i="4"/>
  <c r="G250" i="1" s="1"/>
  <c r="C250" i="1"/>
  <c r="AB372" i="4"/>
  <c r="M401" i="1" s="1"/>
  <c r="AA372" i="4"/>
  <c r="L401" i="1" s="1"/>
  <c r="Z372" i="4"/>
  <c r="G401" i="1" s="1"/>
  <c r="C401" i="1"/>
  <c r="AB91" i="4"/>
  <c r="M120" i="1" s="1"/>
  <c r="AA91" i="4"/>
  <c r="L120" i="1" s="1"/>
  <c r="Z91" i="4"/>
  <c r="G120" i="1" s="1"/>
  <c r="C120" i="1"/>
  <c r="AB123" i="4"/>
  <c r="M152" i="1" s="1"/>
  <c r="AA123" i="4"/>
  <c r="L152" i="1" s="1"/>
  <c r="Z123" i="4"/>
  <c r="G152" i="1" s="1"/>
  <c r="C152" i="1"/>
  <c r="AB155" i="4"/>
  <c r="M184" i="1" s="1"/>
  <c r="AA155" i="4"/>
  <c r="L184" i="1" s="1"/>
  <c r="Z155" i="4"/>
  <c r="G184" i="1" s="1"/>
  <c r="C184" i="1"/>
  <c r="AB187" i="4"/>
  <c r="M216" i="1" s="1"/>
  <c r="AA187" i="4"/>
  <c r="L216" i="1" s="1"/>
  <c r="Z187" i="4"/>
  <c r="G216" i="1" s="1"/>
  <c r="C216" i="1"/>
  <c r="AB219" i="4"/>
  <c r="M248" i="1" s="1"/>
  <c r="AA219" i="4"/>
  <c r="L248" i="1" s="1"/>
  <c r="Z219" i="4"/>
  <c r="G248" i="1" s="1"/>
  <c r="C248" i="1"/>
  <c r="AA267" i="4"/>
  <c r="L296" i="1" s="1"/>
  <c r="Z267" i="4"/>
  <c r="G296" i="1" s="1"/>
  <c r="AB267" i="4"/>
  <c r="M296" i="1" s="1"/>
  <c r="C296" i="1"/>
  <c r="AB237" i="4"/>
  <c r="M266" i="1" s="1"/>
  <c r="Z237" i="4"/>
  <c r="G266" i="1" s="1"/>
  <c r="AA237" i="4"/>
  <c r="L266" i="1" s="1"/>
  <c r="C266" i="1"/>
  <c r="AB269" i="4"/>
  <c r="M298" i="1" s="1"/>
  <c r="AA269" i="4"/>
  <c r="L298" i="1" s="1"/>
  <c r="Z269" i="4"/>
  <c r="G298" i="1" s="1"/>
  <c r="C298" i="1"/>
  <c r="AB301" i="4"/>
  <c r="M330" i="1" s="1"/>
  <c r="AA301" i="4"/>
  <c r="L330" i="1" s="1"/>
  <c r="Z301" i="4"/>
  <c r="G330" i="1" s="1"/>
  <c r="C330" i="1"/>
  <c r="AB333" i="4"/>
  <c r="M362" i="1" s="1"/>
  <c r="AA333" i="4"/>
  <c r="L362" i="1" s="1"/>
  <c r="Z333" i="4"/>
  <c r="G362" i="1" s="1"/>
  <c r="C362" i="1"/>
  <c r="AB365" i="4"/>
  <c r="M394" i="1" s="1"/>
  <c r="AA365" i="4"/>
  <c r="L394" i="1" s="1"/>
  <c r="Z365" i="4"/>
  <c r="G394" i="1" s="1"/>
  <c r="C394" i="1"/>
  <c r="AB397" i="4"/>
  <c r="M426" i="1" s="1"/>
  <c r="AA397" i="4"/>
  <c r="L426" i="1" s="1"/>
  <c r="Z397" i="4"/>
  <c r="G426" i="1" s="1"/>
  <c r="C426" i="1"/>
  <c r="AA556" i="4"/>
  <c r="L585" i="1" s="1"/>
  <c r="Z556" i="4"/>
  <c r="G585" i="1" s="1"/>
  <c r="AB556" i="4"/>
  <c r="M585" i="1" s="1"/>
  <c r="C585" i="1"/>
  <c r="AB471" i="4"/>
  <c r="M500" i="1" s="1"/>
  <c r="AA471" i="4"/>
  <c r="L500" i="1" s="1"/>
  <c r="Z471" i="4"/>
  <c r="G500" i="1" s="1"/>
  <c r="C500" i="1"/>
  <c r="Z249" i="4"/>
  <c r="G278" i="1" s="1"/>
  <c r="AB249" i="4"/>
  <c r="M278" i="1" s="1"/>
  <c r="AA249" i="4"/>
  <c r="L278" i="1" s="1"/>
  <c r="C278" i="1"/>
  <c r="Z281" i="4"/>
  <c r="G310" i="1" s="1"/>
  <c r="AB281" i="4"/>
  <c r="M310" i="1" s="1"/>
  <c r="AA281" i="4"/>
  <c r="L310" i="1" s="1"/>
  <c r="C310" i="1"/>
  <c r="Z313" i="4"/>
  <c r="G342" i="1" s="1"/>
  <c r="AB313" i="4"/>
  <c r="M342" i="1" s="1"/>
  <c r="AA313" i="4"/>
  <c r="L342" i="1" s="1"/>
  <c r="C342" i="1"/>
  <c r="Z345" i="4"/>
  <c r="G374" i="1" s="1"/>
  <c r="AB345" i="4"/>
  <c r="M374" i="1" s="1"/>
  <c r="AA345" i="4"/>
  <c r="L374" i="1" s="1"/>
  <c r="C374" i="1"/>
  <c r="Z377" i="4"/>
  <c r="G406" i="1" s="1"/>
  <c r="AB377" i="4"/>
  <c r="M406" i="1" s="1"/>
  <c r="AA377" i="4"/>
  <c r="L406" i="1" s="1"/>
  <c r="C406" i="1"/>
  <c r="AB256" i="4"/>
  <c r="M285" i="1" s="1"/>
  <c r="AA256" i="4"/>
  <c r="L285" i="1" s="1"/>
  <c r="Z256" i="4"/>
  <c r="G285" i="1" s="1"/>
  <c r="C285" i="1"/>
  <c r="AB288" i="4"/>
  <c r="M317" i="1" s="1"/>
  <c r="AA288" i="4"/>
  <c r="L317" i="1" s="1"/>
  <c r="Z288" i="4"/>
  <c r="G317" i="1" s="1"/>
  <c r="C317" i="1"/>
  <c r="AB320" i="4"/>
  <c r="M349" i="1" s="1"/>
  <c r="AA320" i="4"/>
  <c r="L349" i="1" s="1"/>
  <c r="Z320" i="4"/>
  <c r="G349" i="1" s="1"/>
  <c r="C349" i="1"/>
  <c r="AB352" i="4"/>
  <c r="M381" i="1" s="1"/>
  <c r="AA352" i="4"/>
  <c r="L381" i="1" s="1"/>
  <c r="Z352" i="4"/>
  <c r="G381" i="1" s="1"/>
  <c r="C381" i="1"/>
  <c r="AB384" i="4"/>
  <c r="M413" i="1" s="1"/>
  <c r="AA384" i="4"/>
  <c r="L413" i="1" s="1"/>
  <c r="Z384" i="4"/>
  <c r="G413" i="1" s="1"/>
  <c r="C413" i="1"/>
  <c r="AB487" i="4"/>
  <c r="M516" i="1" s="1"/>
  <c r="AA487" i="4"/>
  <c r="L516" i="1" s="1"/>
  <c r="Z487" i="4"/>
  <c r="G516" i="1" s="1"/>
  <c r="C516" i="1"/>
  <c r="AB247" i="4"/>
  <c r="M276" i="1" s="1"/>
  <c r="AA247" i="4"/>
  <c r="L276" i="1" s="1"/>
  <c r="Z247" i="4"/>
  <c r="G276" i="1" s="1"/>
  <c r="C276" i="1"/>
  <c r="AB279" i="4"/>
  <c r="M308" i="1" s="1"/>
  <c r="AA279" i="4"/>
  <c r="L308" i="1" s="1"/>
  <c r="Z279" i="4"/>
  <c r="G308" i="1" s="1"/>
  <c r="C308" i="1"/>
  <c r="AB311" i="4"/>
  <c r="M340" i="1" s="1"/>
  <c r="AA311" i="4"/>
  <c r="L340" i="1" s="1"/>
  <c r="Z311" i="4"/>
  <c r="G340" i="1" s="1"/>
  <c r="C340" i="1"/>
  <c r="AB343" i="4"/>
  <c r="M372" i="1" s="1"/>
  <c r="AA343" i="4"/>
  <c r="L372" i="1" s="1"/>
  <c r="Z343" i="4"/>
  <c r="G372" i="1" s="1"/>
  <c r="C372" i="1"/>
  <c r="AB375" i="4"/>
  <c r="M404" i="1" s="1"/>
  <c r="AA375" i="4"/>
  <c r="L404" i="1" s="1"/>
  <c r="Z375" i="4"/>
  <c r="G404" i="1" s="1"/>
  <c r="C404" i="1"/>
  <c r="AA422" i="4"/>
  <c r="L451" i="1" s="1"/>
  <c r="Z422" i="4"/>
  <c r="G451" i="1" s="1"/>
  <c r="AB422" i="4"/>
  <c r="M451" i="1" s="1"/>
  <c r="C451" i="1"/>
  <c r="AA454" i="4"/>
  <c r="L483" i="1" s="1"/>
  <c r="Z454" i="4"/>
  <c r="G483" i="1" s="1"/>
  <c r="AB454" i="4"/>
  <c r="M483" i="1" s="1"/>
  <c r="C483" i="1"/>
  <c r="AA486" i="4"/>
  <c r="L515" i="1" s="1"/>
  <c r="Z486" i="4"/>
  <c r="G515" i="1" s="1"/>
  <c r="AB486" i="4"/>
  <c r="M515" i="1" s="1"/>
  <c r="C515" i="1"/>
  <c r="AA518" i="4"/>
  <c r="L547" i="1" s="1"/>
  <c r="Z518" i="4"/>
  <c r="G547" i="1" s="1"/>
  <c r="AB518" i="4"/>
  <c r="M547" i="1" s="1"/>
  <c r="C547" i="1"/>
  <c r="AB550" i="4"/>
  <c r="M579" i="1" s="1"/>
  <c r="AA550" i="4"/>
  <c r="L579" i="1" s="1"/>
  <c r="Z550" i="4"/>
  <c r="G579" i="1" s="1"/>
  <c r="C579" i="1"/>
  <c r="Z429" i="4"/>
  <c r="G458" i="1" s="1"/>
  <c r="AA429" i="4"/>
  <c r="L458" i="1" s="1"/>
  <c r="AB429" i="4"/>
  <c r="M458" i="1" s="1"/>
  <c r="C458" i="1"/>
  <c r="Z461" i="4"/>
  <c r="G490" i="1" s="1"/>
  <c r="AA461" i="4"/>
  <c r="L490" i="1" s="1"/>
  <c r="AB461" i="4"/>
  <c r="M490" i="1" s="1"/>
  <c r="C490" i="1"/>
  <c r="Z493" i="4"/>
  <c r="G522" i="1" s="1"/>
  <c r="AA493" i="4"/>
  <c r="L522" i="1" s="1"/>
  <c r="AB493" i="4"/>
  <c r="M522" i="1" s="1"/>
  <c r="C522" i="1"/>
  <c r="Z525" i="4"/>
  <c r="G554" i="1" s="1"/>
  <c r="AA525" i="4"/>
  <c r="L554" i="1" s="1"/>
  <c r="AB525" i="4"/>
  <c r="M554" i="1" s="1"/>
  <c r="C554" i="1"/>
  <c r="AB645" i="4"/>
  <c r="M674" i="1" s="1"/>
  <c r="AA645" i="4"/>
  <c r="L674" i="1" s="1"/>
  <c r="Z645" i="4"/>
  <c r="G674" i="1" s="1"/>
  <c r="C674" i="1"/>
  <c r="AA724" i="4"/>
  <c r="L753" i="1" s="1"/>
  <c r="Z724" i="4"/>
  <c r="G753" i="1" s="1"/>
  <c r="AB724" i="4"/>
  <c r="M753" i="1" s="1"/>
  <c r="C753" i="1"/>
  <c r="AB411" i="4"/>
  <c r="M440" i="1" s="1"/>
  <c r="AA411" i="4"/>
  <c r="L440" i="1" s="1"/>
  <c r="Z411" i="4"/>
  <c r="G440" i="1" s="1"/>
  <c r="C440" i="1"/>
  <c r="AB443" i="4"/>
  <c r="M472" i="1" s="1"/>
  <c r="AA443" i="4"/>
  <c r="L472" i="1" s="1"/>
  <c r="Z443" i="4"/>
  <c r="G472" i="1" s="1"/>
  <c r="C472" i="1"/>
  <c r="AB475" i="4"/>
  <c r="M504" i="1" s="1"/>
  <c r="AA475" i="4"/>
  <c r="L504" i="1" s="1"/>
  <c r="Z475" i="4"/>
  <c r="G504" i="1" s="1"/>
  <c r="C504" i="1"/>
  <c r="AB507" i="4"/>
  <c r="M536" i="1" s="1"/>
  <c r="AA507" i="4"/>
  <c r="L536" i="1" s="1"/>
  <c r="Z507" i="4"/>
  <c r="G536" i="1" s="1"/>
  <c r="C536" i="1"/>
  <c r="AB539" i="4"/>
  <c r="M568" i="1" s="1"/>
  <c r="AA539" i="4"/>
  <c r="L568" i="1" s="1"/>
  <c r="Z539" i="4"/>
  <c r="G568" i="1" s="1"/>
  <c r="C568" i="1"/>
  <c r="AB589" i="4"/>
  <c r="M618" i="1" s="1"/>
  <c r="AA589" i="4"/>
  <c r="L618" i="1" s="1"/>
  <c r="Z589" i="4"/>
  <c r="G618" i="1" s="1"/>
  <c r="C618" i="1"/>
  <c r="AA668" i="4"/>
  <c r="L697" i="1" s="1"/>
  <c r="Z668" i="4"/>
  <c r="G697" i="1" s="1"/>
  <c r="AB668" i="4"/>
  <c r="M697" i="1" s="1"/>
  <c r="C697" i="1"/>
  <c r="AB597" i="4"/>
  <c r="M626" i="1" s="1"/>
  <c r="AA597" i="4"/>
  <c r="L626" i="1" s="1"/>
  <c r="Z597" i="4"/>
  <c r="G626" i="1" s="1"/>
  <c r="C626" i="1"/>
  <c r="AA676" i="4"/>
  <c r="L705" i="1" s="1"/>
  <c r="Z676" i="4"/>
  <c r="G705" i="1" s="1"/>
  <c r="AB676" i="4"/>
  <c r="M705" i="1" s="1"/>
  <c r="C705" i="1"/>
  <c r="AB566" i="4"/>
  <c r="M595" i="1" s="1"/>
  <c r="AA566" i="4"/>
  <c r="L595" i="1" s="1"/>
  <c r="Z566" i="4"/>
  <c r="G595" i="1" s="1"/>
  <c r="C595" i="1"/>
  <c r="AB598" i="4"/>
  <c r="M627" i="1" s="1"/>
  <c r="AA598" i="4"/>
  <c r="L627" i="1" s="1"/>
  <c r="Z598" i="4"/>
  <c r="G627" i="1" s="1"/>
  <c r="C627" i="1"/>
  <c r="AB630" i="4"/>
  <c r="M659" i="1" s="1"/>
  <c r="AA630" i="4"/>
  <c r="L659" i="1" s="1"/>
  <c r="Z630" i="4"/>
  <c r="G659" i="1" s="1"/>
  <c r="C659" i="1"/>
  <c r="AB662" i="4"/>
  <c r="M691" i="1" s="1"/>
  <c r="AA662" i="4"/>
  <c r="L691" i="1" s="1"/>
  <c r="Z662" i="4"/>
  <c r="G691" i="1" s="1"/>
  <c r="C691" i="1"/>
  <c r="AB694" i="4"/>
  <c r="M723" i="1" s="1"/>
  <c r="AA694" i="4"/>
  <c r="L723" i="1" s="1"/>
  <c r="Z694" i="4"/>
  <c r="G723" i="1" s="1"/>
  <c r="C723" i="1"/>
  <c r="AB746" i="4"/>
  <c r="M775" i="1" s="1"/>
  <c r="AA746" i="4"/>
  <c r="L775" i="1" s="1"/>
  <c r="Z746" i="4"/>
  <c r="G775" i="1" s="1"/>
  <c r="C775" i="1"/>
  <c r="Z563" i="4"/>
  <c r="G592" i="1" s="1"/>
  <c r="AA563" i="4"/>
  <c r="L592" i="1" s="1"/>
  <c r="AB563" i="4"/>
  <c r="M592" i="1" s="1"/>
  <c r="C592" i="1"/>
  <c r="Z595" i="4"/>
  <c r="G624" i="1" s="1"/>
  <c r="AA595" i="4"/>
  <c r="L624" i="1" s="1"/>
  <c r="AB595" i="4"/>
  <c r="M624" i="1" s="1"/>
  <c r="C624" i="1"/>
  <c r="Z627" i="4"/>
  <c r="G656" i="1" s="1"/>
  <c r="AA627" i="4"/>
  <c r="L656" i="1" s="1"/>
  <c r="AB627" i="4"/>
  <c r="M656" i="1" s="1"/>
  <c r="C656" i="1"/>
  <c r="Z659" i="4"/>
  <c r="G688" i="1" s="1"/>
  <c r="AA659" i="4"/>
  <c r="L688" i="1" s="1"/>
  <c r="AB659" i="4"/>
  <c r="M688" i="1" s="1"/>
  <c r="C688" i="1"/>
  <c r="Z691" i="4"/>
  <c r="G720" i="1" s="1"/>
  <c r="AA691" i="4"/>
  <c r="L720" i="1" s="1"/>
  <c r="AB691" i="4"/>
  <c r="M720" i="1" s="1"/>
  <c r="C720" i="1"/>
  <c r="Z723" i="4"/>
  <c r="G752" i="1" s="1"/>
  <c r="AA723" i="4"/>
  <c r="L752" i="1" s="1"/>
  <c r="AB723" i="4"/>
  <c r="M752" i="1" s="1"/>
  <c r="C752" i="1"/>
  <c r="AA554" i="4"/>
  <c r="L583" i="1" s="1"/>
  <c r="Z554" i="4"/>
  <c r="G583" i="1" s="1"/>
  <c r="AB554" i="4"/>
  <c r="M583" i="1" s="1"/>
  <c r="C583" i="1"/>
  <c r="Z586" i="4"/>
  <c r="G615" i="1" s="1"/>
  <c r="AA586" i="4"/>
  <c r="L615" i="1" s="1"/>
  <c r="AB586" i="4"/>
  <c r="M615" i="1" s="1"/>
  <c r="C615" i="1"/>
  <c r="Z618" i="4"/>
  <c r="G647" i="1" s="1"/>
  <c r="AA618" i="4"/>
  <c r="L647" i="1" s="1"/>
  <c r="AB618" i="4"/>
  <c r="M647" i="1" s="1"/>
  <c r="C647" i="1"/>
  <c r="Z650" i="4"/>
  <c r="G679" i="1" s="1"/>
  <c r="AA650" i="4"/>
  <c r="L679" i="1" s="1"/>
  <c r="AB650" i="4"/>
  <c r="M679" i="1" s="1"/>
  <c r="C679" i="1"/>
  <c r="Z682" i="4"/>
  <c r="G711" i="1" s="1"/>
  <c r="AA682" i="4"/>
  <c r="L711" i="1" s="1"/>
  <c r="AB682" i="4"/>
  <c r="M711" i="1" s="1"/>
  <c r="C711" i="1"/>
  <c r="Z714" i="4"/>
  <c r="G743" i="1" s="1"/>
  <c r="AA714" i="4"/>
  <c r="L743" i="1" s="1"/>
  <c r="AB714" i="4"/>
  <c r="M743" i="1" s="1"/>
  <c r="C743" i="1"/>
  <c r="AB842" i="4"/>
  <c r="M871" i="1" s="1"/>
  <c r="AA842" i="4"/>
  <c r="L871" i="1" s="1"/>
  <c r="Z842" i="4"/>
  <c r="G871" i="1" s="1"/>
  <c r="C871" i="1"/>
  <c r="AB577" i="4"/>
  <c r="M606" i="1" s="1"/>
  <c r="Z577" i="4"/>
  <c r="G606" i="1" s="1"/>
  <c r="AA577" i="4"/>
  <c r="L606" i="1" s="1"/>
  <c r="C606" i="1"/>
  <c r="AB609" i="4"/>
  <c r="M638" i="1" s="1"/>
  <c r="Z609" i="4"/>
  <c r="G638" i="1" s="1"/>
  <c r="AA609" i="4"/>
  <c r="L638" i="1" s="1"/>
  <c r="C638" i="1"/>
  <c r="AB641" i="4"/>
  <c r="M670" i="1" s="1"/>
  <c r="Z641" i="4"/>
  <c r="G670" i="1" s="1"/>
  <c r="AA641" i="4"/>
  <c r="L670" i="1" s="1"/>
  <c r="C670" i="1"/>
  <c r="AB673" i="4"/>
  <c r="M702" i="1" s="1"/>
  <c r="Z673" i="4"/>
  <c r="G702" i="1" s="1"/>
  <c r="AA673" i="4"/>
  <c r="L702" i="1" s="1"/>
  <c r="C702" i="1"/>
  <c r="AB705" i="4"/>
  <c r="M734" i="1" s="1"/>
  <c r="Z705" i="4"/>
  <c r="G734" i="1" s="1"/>
  <c r="AA705" i="4"/>
  <c r="L734" i="1" s="1"/>
  <c r="C734" i="1"/>
  <c r="AB818" i="4"/>
  <c r="M847" i="1" s="1"/>
  <c r="AA818" i="4"/>
  <c r="L847" i="1" s="1"/>
  <c r="Z818" i="4"/>
  <c r="G847" i="1" s="1"/>
  <c r="C847" i="1"/>
  <c r="AB1188" i="4"/>
  <c r="AA1188" i="4"/>
  <c r="Z1188" i="4"/>
  <c r="AA745" i="4"/>
  <c r="L774" i="1" s="1"/>
  <c r="Z745" i="4"/>
  <c r="G774" i="1" s="1"/>
  <c r="AB745" i="4"/>
  <c r="M774" i="1" s="1"/>
  <c r="C774" i="1"/>
  <c r="AA777" i="4"/>
  <c r="L806" i="1" s="1"/>
  <c r="Z777" i="4"/>
  <c r="G806" i="1" s="1"/>
  <c r="AB777" i="4"/>
  <c r="M806" i="1" s="1"/>
  <c r="C806" i="1"/>
  <c r="AA809" i="4"/>
  <c r="L838" i="1" s="1"/>
  <c r="Z809" i="4"/>
  <c r="G838" i="1" s="1"/>
  <c r="AB809" i="4"/>
  <c r="M838" i="1" s="1"/>
  <c r="C838" i="1"/>
  <c r="AA841" i="4"/>
  <c r="L870" i="1" s="1"/>
  <c r="Z841" i="4"/>
  <c r="G870" i="1" s="1"/>
  <c r="AB841" i="4"/>
  <c r="M870" i="1" s="1"/>
  <c r="C870" i="1"/>
  <c r="AA873" i="4"/>
  <c r="L902" i="1" s="1"/>
  <c r="Z873" i="4"/>
  <c r="G902" i="1" s="1"/>
  <c r="AB873" i="4"/>
  <c r="M902" i="1" s="1"/>
  <c r="C902" i="1"/>
  <c r="Z736" i="4"/>
  <c r="G765" i="1" s="1"/>
  <c r="AA736" i="4"/>
  <c r="L765" i="1" s="1"/>
  <c r="AB736" i="4"/>
  <c r="M765" i="1" s="1"/>
  <c r="C765" i="1"/>
  <c r="Z768" i="4"/>
  <c r="G797" i="1" s="1"/>
  <c r="AA768" i="4"/>
  <c r="L797" i="1" s="1"/>
  <c r="AB768" i="4"/>
  <c r="M797" i="1" s="1"/>
  <c r="C797" i="1"/>
  <c r="Z800" i="4"/>
  <c r="G829" i="1" s="1"/>
  <c r="AA800" i="4"/>
  <c r="L829" i="1" s="1"/>
  <c r="AB800" i="4"/>
  <c r="M829" i="1" s="1"/>
  <c r="C829" i="1"/>
  <c r="Z832" i="4"/>
  <c r="G861" i="1" s="1"/>
  <c r="AA832" i="4"/>
  <c r="L861" i="1" s="1"/>
  <c r="AB832" i="4"/>
  <c r="M861" i="1" s="1"/>
  <c r="C861" i="1"/>
  <c r="Z864" i="4"/>
  <c r="G893" i="1" s="1"/>
  <c r="AA864" i="4"/>
  <c r="L893" i="1" s="1"/>
  <c r="AB864" i="4"/>
  <c r="M893" i="1" s="1"/>
  <c r="C893" i="1"/>
  <c r="Z896" i="4"/>
  <c r="G925" i="1" s="1"/>
  <c r="AA896" i="4"/>
  <c r="L925" i="1" s="1"/>
  <c r="AB896" i="4"/>
  <c r="M925" i="1" s="1"/>
  <c r="C925" i="1"/>
  <c r="AB727" i="4"/>
  <c r="M756" i="1" s="1"/>
  <c r="Z727" i="4"/>
  <c r="G756" i="1" s="1"/>
  <c r="AA727" i="4"/>
  <c r="L756" i="1" s="1"/>
  <c r="C756" i="1"/>
  <c r="AB759" i="4"/>
  <c r="M788" i="1" s="1"/>
  <c r="Z759" i="4"/>
  <c r="G788" i="1" s="1"/>
  <c r="AA759" i="4"/>
  <c r="L788" i="1" s="1"/>
  <c r="C788" i="1"/>
  <c r="AB791" i="4"/>
  <c r="M820" i="1" s="1"/>
  <c r="Z791" i="4"/>
  <c r="G820" i="1" s="1"/>
  <c r="AA791" i="4"/>
  <c r="L820" i="1" s="1"/>
  <c r="C820" i="1"/>
  <c r="AB823" i="4"/>
  <c r="M852" i="1" s="1"/>
  <c r="Z823" i="4"/>
  <c r="G852" i="1" s="1"/>
  <c r="AA823" i="4"/>
  <c r="L852" i="1" s="1"/>
  <c r="C852" i="1"/>
  <c r="AB855" i="4"/>
  <c r="M884" i="1" s="1"/>
  <c r="Z855" i="4"/>
  <c r="G884" i="1" s="1"/>
  <c r="AA855" i="4"/>
  <c r="L884" i="1" s="1"/>
  <c r="C884" i="1"/>
  <c r="AB887" i="4"/>
  <c r="M916" i="1" s="1"/>
  <c r="Z887" i="4"/>
  <c r="G916" i="1" s="1"/>
  <c r="AA887" i="4"/>
  <c r="L916" i="1" s="1"/>
  <c r="C916" i="1"/>
  <c r="AB1039" i="4"/>
  <c r="AA1039" i="4"/>
  <c r="Z1039" i="4"/>
  <c r="AB951" i="4"/>
  <c r="M980" i="1" s="1"/>
  <c r="AA951" i="4"/>
  <c r="L980" i="1" s="1"/>
  <c r="Z951" i="4"/>
  <c r="G980" i="1" s="1"/>
  <c r="C980" i="1"/>
  <c r="AB741" i="4"/>
  <c r="M770" i="1" s="1"/>
  <c r="AA741" i="4"/>
  <c r="L770" i="1" s="1"/>
  <c r="Z741" i="4"/>
  <c r="G770" i="1" s="1"/>
  <c r="C770" i="1"/>
  <c r="AB773" i="4"/>
  <c r="M802" i="1" s="1"/>
  <c r="AA773" i="4"/>
  <c r="L802" i="1" s="1"/>
  <c r="Z773" i="4"/>
  <c r="G802" i="1" s="1"/>
  <c r="C802" i="1"/>
  <c r="AB805" i="4"/>
  <c r="M834" i="1" s="1"/>
  <c r="AA805" i="4"/>
  <c r="L834" i="1" s="1"/>
  <c r="Z805" i="4"/>
  <c r="G834" i="1" s="1"/>
  <c r="C834" i="1"/>
  <c r="AB837" i="4"/>
  <c r="M866" i="1" s="1"/>
  <c r="AA837" i="4"/>
  <c r="L866" i="1" s="1"/>
  <c r="Z837" i="4"/>
  <c r="G866" i="1" s="1"/>
  <c r="C866" i="1"/>
  <c r="AB869" i="4"/>
  <c r="M898" i="1" s="1"/>
  <c r="AA869" i="4"/>
  <c r="L898" i="1" s="1"/>
  <c r="Z869" i="4"/>
  <c r="G898" i="1" s="1"/>
  <c r="C898" i="1"/>
  <c r="AB927" i="4"/>
  <c r="M956" i="1" s="1"/>
  <c r="AA927" i="4"/>
  <c r="L956" i="1" s="1"/>
  <c r="Z927" i="4"/>
  <c r="G956" i="1" s="1"/>
  <c r="C956" i="1"/>
  <c r="AB740" i="4"/>
  <c r="M769" i="1" s="1"/>
  <c r="AA740" i="4"/>
  <c r="L769" i="1" s="1"/>
  <c r="Z740" i="4"/>
  <c r="G769" i="1" s="1"/>
  <c r="C769" i="1"/>
  <c r="AB772" i="4"/>
  <c r="M801" i="1" s="1"/>
  <c r="AA772" i="4"/>
  <c r="L801" i="1" s="1"/>
  <c r="Z772" i="4"/>
  <c r="G801" i="1" s="1"/>
  <c r="C801" i="1"/>
  <c r="AB804" i="4"/>
  <c r="M833" i="1" s="1"/>
  <c r="AA804" i="4"/>
  <c r="L833" i="1" s="1"/>
  <c r="Z804" i="4"/>
  <c r="G833" i="1" s="1"/>
  <c r="C833" i="1"/>
  <c r="AB836" i="4"/>
  <c r="M865" i="1" s="1"/>
  <c r="AA836" i="4"/>
  <c r="L865" i="1" s="1"/>
  <c r="Z836" i="4"/>
  <c r="G865" i="1" s="1"/>
  <c r="C865" i="1"/>
  <c r="AB868" i="4"/>
  <c r="M897" i="1" s="1"/>
  <c r="AA868" i="4"/>
  <c r="L897" i="1" s="1"/>
  <c r="Z868" i="4"/>
  <c r="G897" i="1" s="1"/>
  <c r="C897" i="1"/>
  <c r="AB903" i="4"/>
  <c r="M932" i="1" s="1"/>
  <c r="AA903" i="4"/>
  <c r="L932" i="1" s="1"/>
  <c r="Z903" i="4"/>
  <c r="G932" i="1" s="1"/>
  <c r="C932" i="1"/>
  <c r="AB904" i="4"/>
  <c r="M933" i="1" s="1"/>
  <c r="AA904" i="4"/>
  <c r="L933" i="1" s="1"/>
  <c r="Z904" i="4"/>
  <c r="G933" i="1" s="1"/>
  <c r="C933" i="1"/>
  <c r="AB936" i="4"/>
  <c r="M965" i="1" s="1"/>
  <c r="AA936" i="4"/>
  <c r="L965" i="1" s="1"/>
  <c r="Z936" i="4"/>
  <c r="G965" i="1" s="1"/>
  <c r="C965" i="1"/>
  <c r="AB968" i="4"/>
  <c r="M997" i="1" s="1"/>
  <c r="AA968" i="4"/>
  <c r="L997" i="1" s="1"/>
  <c r="Z968" i="4"/>
  <c r="G997" i="1" s="1"/>
  <c r="C997" i="1"/>
  <c r="AB1000" i="4"/>
  <c r="AA1000" i="4"/>
  <c r="Z1000" i="4"/>
  <c r="AB1032" i="4"/>
  <c r="AA1032" i="4"/>
  <c r="Z1032" i="4"/>
  <c r="AB1064" i="4"/>
  <c r="AA1064" i="4"/>
  <c r="Z1064" i="4"/>
  <c r="AB916" i="4"/>
  <c r="M945" i="1" s="1"/>
  <c r="Z916" i="4"/>
  <c r="G945" i="1" s="1"/>
  <c r="AA916" i="4"/>
  <c r="L945" i="1" s="1"/>
  <c r="C945" i="1"/>
  <c r="AB948" i="4"/>
  <c r="M977" i="1" s="1"/>
  <c r="Z948" i="4"/>
  <c r="G977" i="1" s="1"/>
  <c r="AA948" i="4"/>
  <c r="L977" i="1" s="1"/>
  <c r="C977" i="1"/>
  <c r="AB980" i="4"/>
  <c r="Z980" i="4"/>
  <c r="AA980" i="4"/>
  <c r="AB1012" i="4"/>
  <c r="Z1012" i="4"/>
  <c r="AA1012" i="4"/>
  <c r="AB1044" i="4"/>
  <c r="Z1044" i="4"/>
  <c r="AA1044" i="4"/>
  <c r="AB1076" i="4"/>
  <c r="Z1076" i="4"/>
  <c r="AA1076" i="4"/>
  <c r="AB1119" i="4"/>
  <c r="AA1119" i="4"/>
  <c r="Z1119" i="4"/>
  <c r="AB905" i="4"/>
  <c r="M934" i="1" s="1"/>
  <c r="AA905" i="4"/>
  <c r="L934" i="1" s="1"/>
  <c r="Z905" i="4"/>
  <c r="G934" i="1" s="1"/>
  <c r="C934" i="1"/>
  <c r="AB937" i="4"/>
  <c r="M966" i="1" s="1"/>
  <c r="AA937" i="4"/>
  <c r="L966" i="1" s="1"/>
  <c r="Z937" i="4"/>
  <c r="G966" i="1" s="1"/>
  <c r="C966" i="1"/>
  <c r="AB969" i="4"/>
  <c r="M998" i="1" s="1"/>
  <c r="AA969" i="4"/>
  <c r="L998" i="1" s="1"/>
  <c r="Z969" i="4"/>
  <c r="G998" i="1" s="1"/>
  <c r="C998" i="1"/>
  <c r="AB1001" i="4"/>
  <c r="AA1001" i="4"/>
  <c r="Z1001" i="4"/>
  <c r="AB1033" i="4"/>
  <c r="AA1033" i="4"/>
  <c r="Z1033" i="4"/>
  <c r="AB1065" i="4"/>
  <c r="AA1065" i="4"/>
  <c r="Z1065" i="4"/>
  <c r="AB1096" i="4"/>
  <c r="AA1096" i="4"/>
  <c r="Z1096" i="4"/>
  <c r="AB1128" i="4"/>
  <c r="AA1128" i="4"/>
  <c r="Z1128" i="4"/>
  <c r="AB1160" i="4"/>
  <c r="AA1160" i="4"/>
  <c r="Z1160" i="4"/>
  <c r="AB1098" i="4"/>
  <c r="AA1098" i="4"/>
  <c r="Z1098" i="4"/>
  <c r="AB1130" i="4"/>
  <c r="AA1130" i="4"/>
  <c r="Z1130" i="4"/>
  <c r="Z1162" i="4"/>
  <c r="AB1162" i="4"/>
  <c r="AA1162" i="4"/>
  <c r="AB1097" i="4"/>
  <c r="AA1097" i="4"/>
  <c r="Z1097" i="4"/>
  <c r="AB1129" i="4"/>
  <c r="AA1129" i="4"/>
  <c r="Z1129" i="4"/>
  <c r="AB1161" i="4"/>
  <c r="AA1161" i="4"/>
  <c r="Z1161" i="4"/>
  <c r="AB1189" i="4"/>
  <c r="AA1189" i="4"/>
  <c r="Z1189" i="4"/>
  <c r="AB1221" i="4"/>
  <c r="AA1221" i="4"/>
  <c r="Z1221" i="4"/>
  <c r="AA1163" i="4"/>
  <c r="AB1163" i="4"/>
  <c r="Z1163" i="4"/>
  <c r="AA1195" i="4"/>
  <c r="Z1195" i="4"/>
  <c r="AB1195" i="4"/>
  <c r="AA1227" i="4"/>
  <c r="Z1227" i="4"/>
  <c r="AB1227" i="4"/>
  <c r="AA1284" i="4"/>
  <c r="Z1284" i="4"/>
  <c r="AB1284" i="4"/>
  <c r="AB1345" i="4"/>
  <c r="AA1345" i="4"/>
  <c r="Z1345" i="4"/>
  <c r="AB1193" i="4"/>
  <c r="Z1193" i="4"/>
  <c r="AA1193" i="4"/>
  <c r="AB1225" i="4"/>
  <c r="Z1225" i="4"/>
  <c r="AA1225" i="4"/>
  <c r="AB1184" i="4"/>
  <c r="AA1184" i="4"/>
  <c r="Z1184" i="4"/>
  <c r="AB1216" i="4"/>
  <c r="AA1216" i="4"/>
  <c r="Z1216" i="4"/>
  <c r="AB1199" i="4"/>
  <c r="AA1199" i="4"/>
  <c r="Z1199" i="4"/>
  <c r="AB1231" i="4"/>
  <c r="AA1231" i="4"/>
  <c r="Z1231" i="4"/>
  <c r="AB1317" i="4"/>
  <c r="AA1317" i="4"/>
  <c r="Z1317" i="4"/>
  <c r="AB1246" i="4"/>
  <c r="AA1246" i="4"/>
  <c r="Z1246" i="4"/>
  <c r="AB1278" i="4"/>
  <c r="AA1278" i="4"/>
  <c r="Z1278" i="4"/>
  <c r="AB1310" i="4"/>
  <c r="AA1310" i="4"/>
  <c r="Z1310" i="4"/>
  <c r="Z1266" i="4"/>
  <c r="AB1266" i="4"/>
  <c r="AA1266" i="4"/>
  <c r="Z1298" i="4"/>
  <c r="AB1298" i="4"/>
  <c r="AA1298" i="4"/>
  <c r="AB1401" i="4"/>
  <c r="AA1401" i="4"/>
  <c r="Z1401" i="4"/>
  <c r="AA1336" i="4"/>
  <c r="Z1336" i="4"/>
  <c r="AB1336" i="4"/>
  <c r="AB1342" i="4"/>
  <c r="Z1342" i="4"/>
  <c r="AA1342" i="4"/>
  <c r="AB1374" i="4"/>
  <c r="Z1374" i="4"/>
  <c r="AA1374" i="4"/>
  <c r="AB1406" i="4"/>
  <c r="Z1406" i="4"/>
  <c r="AA1406" i="4"/>
  <c r="AB1541" i="4"/>
  <c r="AA1541" i="4"/>
  <c r="Z1541" i="4"/>
  <c r="AB1517" i="4"/>
  <c r="AA1517" i="4"/>
  <c r="Z1517" i="4"/>
  <c r="AB1444" i="4"/>
  <c r="AA1444" i="4"/>
  <c r="Z1444" i="4"/>
  <c r="AB1476" i="4"/>
  <c r="AA1476" i="4"/>
  <c r="Z1476" i="4"/>
  <c r="AB1533" i="4"/>
  <c r="AA1533" i="4"/>
  <c r="Z1533" i="4"/>
  <c r="AB1451" i="4"/>
  <c r="AA1451" i="4"/>
  <c r="Z1451" i="4"/>
  <c r="AB1483" i="4"/>
  <c r="AA1483" i="4"/>
  <c r="Z1483" i="4"/>
  <c r="Z1418" i="4"/>
  <c r="AB1418" i="4"/>
  <c r="AA1418" i="4"/>
  <c r="AB1450" i="4"/>
  <c r="AA1450" i="4"/>
  <c r="Z1450" i="4"/>
  <c r="AB1482" i="4"/>
  <c r="AA1482" i="4"/>
  <c r="Z1482" i="4"/>
  <c r="AB1534" i="4"/>
  <c r="AA1534" i="4"/>
  <c r="Z1534" i="4"/>
  <c r="AB1566" i="4"/>
  <c r="AA1566" i="4"/>
  <c r="Z1566" i="4"/>
  <c r="AB1609" i="4"/>
  <c r="AA1609" i="4"/>
  <c r="Z1609" i="4"/>
  <c r="Z1515" i="4"/>
  <c r="AA1515" i="4"/>
  <c r="AB1515" i="4"/>
  <c r="Z1547" i="4"/>
  <c r="AA1547" i="4"/>
  <c r="AB1547" i="4"/>
  <c r="Z1579" i="4"/>
  <c r="AB1579" i="4"/>
  <c r="AA1579" i="4"/>
  <c r="AB1665" i="4"/>
  <c r="AA1665" i="4"/>
  <c r="Z1665" i="4"/>
  <c r="AB1536" i="4"/>
  <c r="AA1536" i="4"/>
  <c r="Z1536" i="4"/>
  <c r="AB1568" i="4"/>
  <c r="AA1568" i="4"/>
  <c r="Z1568" i="4"/>
  <c r="AB1618" i="4"/>
  <c r="AA1618" i="4"/>
  <c r="Z1618" i="4"/>
  <c r="AB1650" i="4"/>
  <c r="AA1650" i="4"/>
  <c r="Z1650" i="4"/>
  <c r="AB1682" i="4"/>
  <c r="AA1682" i="4"/>
  <c r="Z1682" i="4"/>
  <c r="AA1616" i="4"/>
  <c r="Z1616" i="4"/>
  <c r="AB1616" i="4"/>
  <c r="AA1648" i="4"/>
  <c r="Z1648" i="4"/>
  <c r="AB1648" i="4"/>
  <c r="AA1680" i="4"/>
  <c r="Z1680" i="4"/>
  <c r="AB1680" i="4"/>
  <c r="Z1615" i="4"/>
  <c r="AA1615" i="4"/>
  <c r="AB1615" i="4"/>
  <c r="Z1647" i="4"/>
  <c r="AA1647" i="4"/>
  <c r="AB1647" i="4"/>
  <c r="Z1679" i="4"/>
  <c r="AA1679" i="4"/>
  <c r="AB1679" i="4"/>
  <c r="AB1614" i="4"/>
  <c r="Z1614" i="4"/>
  <c r="AA1614" i="4"/>
  <c r="AB1646" i="4"/>
  <c r="Z1646" i="4"/>
  <c r="AA1646" i="4"/>
  <c r="AB1678" i="4"/>
  <c r="Z1678" i="4"/>
  <c r="AA1678" i="4"/>
  <c r="AB1605" i="4"/>
  <c r="AA1605" i="4"/>
  <c r="Z1605" i="4"/>
  <c r="AB1637" i="4"/>
  <c r="AA1637" i="4"/>
  <c r="Z1637" i="4"/>
  <c r="AB1669" i="4"/>
  <c r="AA1669" i="4"/>
  <c r="Z1669" i="4"/>
  <c r="AB1612" i="4"/>
  <c r="AA1612" i="4"/>
  <c r="Z1612" i="4"/>
  <c r="AB1644" i="4"/>
  <c r="AA1644" i="4"/>
  <c r="Z1644" i="4"/>
  <c r="AB1676" i="4"/>
  <c r="AA1676" i="4"/>
  <c r="Z1676" i="4"/>
  <c r="AB1714" i="4"/>
  <c r="AA1714" i="4"/>
  <c r="Z1714" i="4"/>
  <c r="AB1697" i="4"/>
  <c r="AA1697" i="4"/>
  <c r="Z1697" i="4"/>
  <c r="AB1729" i="4"/>
  <c r="AA1729" i="4"/>
  <c r="Z1729" i="4"/>
  <c r="AA1712" i="4"/>
  <c r="Z1712" i="4"/>
  <c r="AB1712" i="4"/>
  <c r="AB1742" i="4"/>
  <c r="AA1742" i="4"/>
  <c r="Z1742" i="4"/>
  <c r="AB1694" i="4"/>
  <c r="AA1694" i="4"/>
  <c r="Z1694" i="4"/>
  <c r="AB1726" i="4"/>
  <c r="AA1726" i="4"/>
  <c r="Z1726" i="4"/>
  <c r="AB1709" i="4"/>
  <c r="AA1709" i="4"/>
  <c r="Z1709" i="4"/>
  <c r="AB1741" i="4"/>
  <c r="AA1741" i="4"/>
  <c r="Z1741" i="4"/>
  <c r="AB1707" i="4"/>
  <c r="AA1707" i="4"/>
  <c r="Z1707" i="4"/>
  <c r="AB1739" i="4"/>
  <c r="AA1739" i="4"/>
  <c r="Z1739" i="4"/>
  <c r="AB1773" i="4"/>
  <c r="AA1773" i="4"/>
  <c r="Z1773" i="4"/>
  <c r="AB1756" i="4"/>
  <c r="AA1756" i="4"/>
  <c r="Z1756" i="4"/>
  <c r="AB1817" i="4"/>
  <c r="AA1817" i="4"/>
  <c r="Z1817" i="4"/>
  <c r="AB1753" i="4"/>
  <c r="AA1753" i="4"/>
  <c r="Z1753" i="4"/>
  <c r="AB1809" i="4"/>
  <c r="AA1809" i="4"/>
  <c r="Z1809" i="4"/>
  <c r="AB1759" i="4"/>
  <c r="AA1759" i="4"/>
  <c r="Z1759" i="4"/>
  <c r="AA1785" i="4"/>
  <c r="Z1785" i="4"/>
  <c r="AB1785" i="4"/>
  <c r="AB1766" i="4"/>
  <c r="AA1766" i="4"/>
  <c r="Z1766" i="4"/>
  <c r="AB1786" i="4"/>
  <c r="AA1786" i="4"/>
  <c r="Z1786" i="4"/>
  <c r="AB1818" i="4"/>
  <c r="AA1818" i="4"/>
  <c r="Z1818" i="4"/>
  <c r="AA1800" i="4"/>
  <c r="Z1800" i="4"/>
  <c r="AB1800" i="4"/>
  <c r="Z1791" i="4"/>
  <c r="AA1791" i="4"/>
  <c r="AB1791" i="4"/>
  <c r="Z1823" i="4"/>
  <c r="AA1823" i="4"/>
  <c r="AB1823" i="4"/>
  <c r="AB1855" i="4"/>
  <c r="AA1855" i="4"/>
  <c r="Z1855" i="4"/>
  <c r="AA1861" i="4"/>
  <c r="Z1861" i="4"/>
  <c r="AB1861" i="4"/>
  <c r="Z1852" i="4"/>
  <c r="AB1852" i="4"/>
  <c r="AA1852" i="4"/>
  <c r="AB1835" i="4"/>
  <c r="AA1835" i="4"/>
  <c r="Z1835" i="4"/>
  <c r="AB1867" i="4"/>
  <c r="AA1867" i="4"/>
  <c r="Z1867" i="4"/>
  <c r="AB1850" i="4"/>
  <c r="AA1850" i="4"/>
  <c r="Z1850" i="4"/>
  <c r="AB1833" i="4"/>
  <c r="Z1833" i="4"/>
  <c r="AA1833" i="4"/>
  <c r="AB1865" i="4"/>
  <c r="AA1865" i="4"/>
  <c r="Z1865" i="4"/>
  <c r="AB1848" i="4"/>
  <c r="AA1848" i="4"/>
  <c r="Z1848" i="4"/>
  <c r="AB1881" i="4"/>
  <c r="AA1881" i="4"/>
  <c r="Z1881" i="4"/>
  <c r="AB1913" i="4"/>
  <c r="AA1913" i="4"/>
  <c r="Z1913" i="4"/>
  <c r="AA1982" i="4"/>
  <c r="AB1982" i="4"/>
  <c r="Z1982" i="4"/>
  <c r="Z1894" i="4"/>
  <c r="AB1894" i="4"/>
  <c r="AA1894" i="4"/>
  <c r="AB1885" i="4"/>
  <c r="AA1885" i="4"/>
  <c r="Z1885" i="4"/>
  <c r="AB1917" i="4"/>
  <c r="AA1917" i="4"/>
  <c r="Z1917" i="4"/>
  <c r="AB1938" i="4"/>
  <c r="AA1938" i="4"/>
  <c r="Z1938" i="4"/>
  <c r="AB1947" i="4"/>
  <c r="AA1947" i="4"/>
  <c r="Z1947" i="4"/>
  <c r="Z1990" i="4"/>
  <c r="AA1990" i="4"/>
  <c r="AB1990" i="4"/>
  <c r="AA1956" i="4"/>
  <c r="AB1956" i="4"/>
  <c r="Z1956" i="4"/>
  <c r="AA1960" i="4"/>
  <c r="Z1960" i="4"/>
  <c r="AB1960" i="4"/>
  <c r="AB1961" i="4"/>
  <c r="Z1961" i="4"/>
  <c r="AA1961" i="4"/>
  <c r="AB1993" i="4"/>
  <c r="AA1993" i="4"/>
  <c r="Z1993" i="4"/>
  <c r="K9" i="4" l="1"/>
  <c r="K10" i="4" l="1"/>
  <c r="K11" i="4" l="1"/>
  <c r="K12" i="4" l="1"/>
  <c r="K13" i="4" l="1"/>
  <c r="K14" i="4" s="1"/>
  <c r="K15" i="4" s="1"/>
  <c r="K16" i="4" s="1"/>
  <c r="K17" i="4" s="1"/>
  <c r="K18" i="4" s="1"/>
  <c r="K19" i="4" s="1"/>
  <c r="K20" i="4" s="1"/>
  <c r="K21" i="4" s="1"/>
  <c r="K22" i="4" s="1"/>
  <c r="K23" i="4" s="1"/>
  <c r="K24" i="4" s="1"/>
  <c r="K25" i="4" s="1"/>
  <c r="K26" i="4" s="1"/>
  <c r="K27" i="4" s="1"/>
  <c r="K28" i="4" s="1"/>
  <c r="K29" i="4" s="1"/>
  <c r="K30" i="4" s="1"/>
  <c r="K31" i="4" s="1"/>
  <c r="K32" i="4" s="1"/>
  <c r="K33" i="4" s="1"/>
  <c r="K34" i="4" s="1"/>
  <c r="K35" i="4" s="1"/>
  <c r="K36" i="4" s="1"/>
  <c r="K37" i="4" s="1"/>
  <c r="K38" i="4" s="1"/>
  <c r="K39" i="4" s="1"/>
  <c r="K40" i="4" s="1"/>
  <c r="K41" i="4" s="1"/>
  <c r="K42" i="4" s="1"/>
  <c r="K43" i="4" s="1"/>
  <c r="K44" i="4" s="1"/>
  <c r="K45" i="4" s="1"/>
  <c r="K46" i="4" s="1"/>
  <c r="K47" i="4" s="1"/>
  <c r="K48" i="4" s="1"/>
  <c r="K49" i="4" s="1"/>
  <c r="K50" i="4" s="1"/>
  <c r="K51" i="4" s="1"/>
  <c r="K52" i="4" s="1"/>
  <c r="K53" i="4" s="1"/>
  <c r="K54" i="4" s="1"/>
  <c r="K55" i="4" s="1"/>
  <c r="K56" i="4" s="1"/>
  <c r="K57" i="4" s="1"/>
  <c r="K58" i="4" s="1"/>
  <c r="K59" i="4" s="1"/>
  <c r="K60" i="4" s="1"/>
  <c r="K61" i="4" s="1"/>
  <c r="K62" i="4" s="1"/>
  <c r="K63" i="4" s="1"/>
  <c r="K64" i="4" s="1"/>
  <c r="K65" i="4" s="1"/>
  <c r="G1662" i="4" l="1"/>
  <c r="G2" i="4"/>
  <c r="G3" i="4"/>
  <c r="G6" i="4"/>
  <c r="G8" i="4"/>
  <c r="G7" i="4"/>
  <c r="G4" i="4"/>
  <c r="G5" i="4"/>
  <c r="G10" i="4"/>
  <c r="G12" i="4"/>
  <c r="G11" i="4"/>
  <c r="G9" i="4"/>
  <c r="G975" i="4"/>
  <c r="G74" i="4"/>
  <c r="G1565" i="4"/>
  <c r="G845" i="4"/>
  <c r="G973" i="4"/>
  <c r="G1425" i="4"/>
  <c r="G793" i="4"/>
  <c r="G129" i="4"/>
  <c r="G1806" i="4"/>
  <c r="G684" i="4"/>
  <c r="G1116" i="4"/>
  <c r="G1550" i="4"/>
  <c r="G1886" i="4"/>
  <c r="G1398" i="4"/>
  <c r="G1540" i="4"/>
  <c r="G398" i="4"/>
  <c r="G342" i="4"/>
  <c r="G613" i="4"/>
  <c r="G1001" i="4"/>
  <c r="G1106" i="4"/>
  <c r="G357" i="4"/>
  <c r="G473" i="4"/>
  <c r="G1087" i="4"/>
  <c r="G1428" i="4"/>
  <c r="G1399" i="4"/>
  <c r="G75" i="4"/>
  <c r="G409" i="4"/>
  <c r="G538" i="4"/>
  <c r="G1157" i="4"/>
  <c r="G1515" i="4"/>
  <c r="G403" i="4"/>
  <c r="G1472" i="4"/>
  <c r="G1581" i="4"/>
  <c r="G846" i="4"/>
  <c r="G388" i="4"/>
  <c r="G909" i="4"/>
  <c r="G1654" i="4"/>
  <c r="G429" i="4"/>
  <c r="G492" i="4"/>
  <c r="G854" i="4"/>
  <c r="G927" i="4"/>
  <c r="G1435" i="4"/>
  <c r="G1985" i="4"/>
  <c r="G313" i="4"/>
  <c r="G494" i="4"/>
  <c r="G490" i="4"/>
  <c r="G1301" i="4"/>
  <c r="N1301" i="4" s="1"/>
  <c r="G1675" i="4"/>
  <c r="G266" i="4"/>
  <c r="G1597" i="4"/>
  <c r="G1879" i="4"/>
  <c r="O1879" i="4" s="1"/>
  <c r="G1998" i="4"/>
  <c r="G24" i="4"/>
  <c r="G922" i="4"/>
  <c r="G1722" i="4"/>
  <c r="G487" i="4"/>
  <c r="G957" i="4"/>
  <c r="G507" i="4"/>
  <c r="G1453" i="4"/>
  <c r="G940" i="4"/>
  <c r="G1531" i="4"/>
  <c r="G60" i="4"/>
  <c r="G543" i="4"/>
  <c r="G547" i="4"/>
  <c r="G766" i="4"/>
  <c r="G938" i="4"/>
  <c r="G1673" i="4"/>
  <c r="G404" i="4"/>
  <c r="G1551" i="4"/>
  <c r="G1951" i="4"/>
  <c r="G1492" i="4"/>
  <c r="G18" i="4"/>
  <c r="G1050" i="4"/>
  <c r="G1010" i="4"/>
  <c r="G311" i="4"/>
  <c r="G1002" i="4"/>
  <c r="G1770" i="4"/>
  <c r="G186" i="4"/>
  <c r="G1564" i="4"/>
  <c r="G499" i="4"/>
  <c r="G966" i="4"/>
  <c r="G1139" i="4"/>
  <c r="G1668" i="4"/>
  <c r="G1335" i="4"/>
  <c r="G1658" i="4"/>
  <c r="G1830" i="4"/>
  <c r="G1919" i="4"/>
  <c r="G322" i="4"/>
  <c r="G1066" i="4"/>
  <c r="G1829" i="4"/>
  <c r="G59" i="4"/>
  <c r="G1063" i="4"/>
  <c r="G1920" i="4"/>
  <c r="G774" i="4"/>
  <c r="G1004" i="4"/>
  <c r="G1837" i="4"/>
  <c r="G203" i="4"/>
  <c r="G855" i="4"/>
  <c r="G410" i="4"/>
  <c r="O410" i="4" s="1"/>
  <c r="G1921" i="4"/>
  <c r="G1202" i="4"/>
  <c r="G1912" i="4"/>
  <c r="G1487" i="4"/>
  <c r="G1503" i="4"/>
  <c r="G14" i="4"/>
  <c r="G1967" i="4"/>
  <c r="G303" i="4"/>
  <c r="G424" i="4"/>
  <c r="G84" i="4"/>
  <c r="G956" i="4"/>
  <c r="G1943" i="4"/>
  <c r="G218" i="4"/>
  <c r="G1501" i="4"/>
  <c r="G1021" i="4"/>
  <c r="G1272" i="4"/>
  <c r="G1579" i="4"/>
  <c r="G324" i="4"/>
  <c r="G1321" i="4"/>
  <c r="G474" i="4"/>
  <c r="G1011" i="4"/>
  <c r="G1155" i="4"/>
  <c r="G817" i="4"/>
  <c r="G974" i="4"/>
  <c r="G1544" i="4"/>
  <c r="G286" i="4"/>
  <c r="G1952" i="4"/>
  <c r="G672" i="4"/>
  <c r="G837" i="4"/>
  <c r="G16" i="4"/>
  <c r="O1662" i="4"/>
  <c r="N1662" i="4"/>
  <c r="M1662" i="4"/>
  <c r="O1425" i="4"/>
  <c r="N1425" i="4"/>
  <c r="M1425" i="4"/>
  <c r="O854" i="4"/>
  <c r="N854" i="4"/>
  <c r="M854" i="4"/>
  <c r="O1435" i="4"/>
  <c r="N1435" i="4"/>
  <c r="M1435" i="4"/>
  <c r="N1985" i="4"/>
  <c r="O1985" i="4"/>
  <c r="M1985" i="4"/>
  <c r="O313" i="4"/>
  <c r="M313" i="4"/>
  <c r="N313" i="4"/>
  <c r="M494" i="4"/>
  <c r="N494" i="4"/>
  <c r="O494" i="4"/>
  <c r="O490" i="4"/>
  <c r="N490" i="4"/>
  <c r="M490" i="4"/>
  <c r="M1301" i="4"/>
  <c r="O1301" i="4"/>
  <c r="O1675" i="4"/>
  <c r="N1675" i="4"/>
  <c r="M1675" i="4"/>
  <c r="M266" i="4"/>
  <c r="O266" i="4"/>
  <c r="N266" i="4"/>
  <c r="N1597" i="4"/>
  <c r="M1597" i="4"/>
  <c r="O1597" i="4"/>
  <c r="M1879" i="4"/>
  <c r="N1879" i="4"/>
  <c r="O1998" i="4"/>
  <c r="N1998" i="4"/>
  <c r="M1998" i="4"/>
  <c r="N388" i="4"/>
  <c r="M388" i="4"/>
  <c r="O388" i="4"/>
  <c r="G745" i="4"/>
  <c r="G1075" i="4"/>
  <c r="G1476" i="4"/>
  <c r="G329" i="4"/>
  <c r="G420" i="4"/>
  <c r="G1022" i="4"/>
  <c r="G1528" i="4"/>
  <c r="G1847" i="4"/>
  <c r="G983" i="4"/>
  <c r="G1481" i="4"/>
  <c r="G1969" i="4"/>
  <c r="G239" i="4"/>
  <c r="G222" i="4"/>
  <c r="G1552" i="4"/>
  <c r="G294" i="4"/>
  <c r="G564" i="4"/>
  <c r="G1542" i="4"/>
  <c r="G20" i="4"/>
  <c r="G753" i="4"/>
  <c r="G1213" i="4"/>
  <c r="G436" i="4"/>
  <c r="G1621" i="4"/>
  <c r="G265" i="4"/>
  <c r="G413" i="4"/>
  <c r="G849" i="4"/>
  <c r="G1625" i="4"/>
  <c r="G1593" i="4"/>
  <c r="O774" i="4"/>
  <c r="N774" i="4"/>
  <c r="M774" i="4"/>
  <c r="O845" i="4"/>
  <c r="N845" i="4"/>
  <c r="M845" i="4"/>
  <c r="O473" i="4"/>
  <c r="N473" i="4"/>
  <c r="M473" i="4"/>
  <c r="N927" i="4"/>
  <c r="M927" i="4"/>
  <c r="O927" i="4"/>
  <c r="O1453" i="4"/>
  <c r="N1453" i="4"/>
  <c r="M1453" i="4"/>
  <c r="O940" i="4"/>
  <c r="N940" i="4"/>
  <c r="M940" i="4"/>
  <c r="O1531" i="4"/>
  <c r="M1531" i="4"/>
  <c r="N1531" i="4"/>
  <c r="N60" i="4"/>
  <c r="M60" i="4"/>
  <c r="O60" i="4"/>
  <c r="N543" i="4"/>
  <c r="M543" i="4"/>
  <c r="O543" i="4"/>
  <c r="O547" i="4"/>
  <c r="N547" i="4"/>
  <c r="M547" i="4"/>
  <c r="O766" i="4"/>
  <c r="N766" i="4"/>
  <c r="M766" i="4"/>
  <c r="O938" i="4"/>
  <c r="N938" i="4"/>
  <c r="M938" i="4"/>
  <c r="N1673" i="4"/>
  <c r="M1673" i="4"/>
  <c r="O1673" i="4"/>
  <c r="O404" i="4"/>
  <c r="N404" i="4"/>
  <c r="M404" i="4"/>
  <c r="O1551" i="4"/>
  <c r="N1551" i="4"/>
  <c r="M1551" i="4"/>
  <c r="O1951" i="4"/>
  <c r="N1951" i="4"/>
  <c r="M1951" i="4"/>
  <c r="G1247" i="4"/>
  <c r="O24" i="4"/>
  <c r="M24" i="4"/>
  <c r="N24" i="4"/>
  <c r="G414" i="4"/>
  <c r="G986" i="4"/>
  <c r="G82" i="4"/>
  <c r="G502" i="4"/>
  <c r="G589" i="4"/>
  <c r="G1161" i="4"/>
  <c r="G1682" i="4"/>
  <c r="G1991" i="4"/>
  <c r="G1045" i="4"/>
  <c r="G1523" i="4"/>
  <c r="G61" i="4"/>
  <c r="G910" i="4"/>
  <c r="G1406" i="4"/>
  <c r="G1548" i="4"/>
  <c r="G86" i="4"/>
  <c r="G485" i="4"/>
  <c r="G1338" i="4"/>
  <c r="G17" i="4"/>
  <c r="G548" i="4"/>
  <c r="G1119" i="4"/>
  <c r="G402" i="4"/>
  <c r="G1742" i="4"/>
  <c r="G327" i="4"/>
  <c r="G566" i="4"/>
  <c r="G893" i="4"/>
  <c r="G408" i="4"/>
  <c r="G1642" i="4"/>
  <c r="N1920" i="4"/>
  <c r="M1920" i="4"/>
  <c r="O1920" i="4"/>
  <c r="O1202" i="4"/>
  <c r="M1202" i="4"/>
  <c r="N1202" i="4"/>
  <c r="O311" i="4"/>
  <c r="N311" i="4"/>
  <c r="M311" i="4"/>
  <c r="O1002" i="4"/>
  <c r="N1002" i="4"/>
  <c r="M1002" i="4"/>
  <c r="O1770" i="4"/>
  <c r="N1770" i="4"/>
  <c r="M1770" i="4"/>
  <c r="O186" i="4"/>
  <c r="N186" i="4"/>
  <c r="M186" i="4"/>
  <c r="M1564" i="4"/>
  <c r="N1564" i="4"/>
  <c r="O1564" i="4"/>
  <c r="O499" i="4"/>
  <c r="N499" i="4"/>
  <c r="M499" i="4"/>
  <c r="M966" i="4"/>
  <c r="N966" i="4"/>
  <c r="O966" i="4"/>
  <c r="O1139" i="4"/>
  <c r="N1139" i="4"/>
  <c r="M1139" i="4"/>
  <c r="O1668" i="4"/>
  <c r="N1668" i="4"/>
  <c r="M1668" i="4"/>
  <c r="M1335" i="4"/>
  <c r="N1335" i="4"/>
  <c r="O1335" i="4"/>
  <c r="O1658" i="4"/>
  <c r="N1658" i="4"/>
  <c r="M1658" i="4"/>
  <c r="O1830" i="4"/>
  <c r="N1830" i="4"/>
  <c r="M1830" i="4"/>
  <c r="O1492" i="4"/>
  <c r="N1492" i="4"/>
  <c r="M1492" i="4"/>
  <c r="M18" i="4"/>
  <c r="O18" i="4"/>
  <c r="N18" i="4"/>
  <c r="G575" i="4"/>
  <c r="G1037" i="4"/>
  <c r="G1526" i="4"/>
  <c r="G481" i="4"/>
  <c r="G767" i="4"/>
  <c r="G801" i="4"/>
  <c r="G1592" i="4"/>
  <c r="G775" i="4"/>
  <c r="G948" i="4"/>
  <c r="G1762" i="4"/>
  <c r="G30" i="4"/>
  <c r="G1820" i="4"/>
  <c r="G1510" i="4"/>
  <c r="G1589" i="4"/>
  <c r="G583" i="4"/>
  <c r="G629" i="4"/>
  <c r="G1922" i="4"/>
  <c r="G390" i="4"/>
  <c r="G1166" i="4"/>
  <c r="G946" i="4"/>
  <c r="G1543" i="4"/>
  <c r="G1685" i="4"/>
  <c r="G1480" i="4"/>
  <c r="G477" i="4"/>
  <c r="G918" i="4"/>
  <c r="G632" i="4"/>
  <c r="O203" i="4"/>
  <c r="N203" i="4"/>
  <c r="M203" i="4"/>
  <c r="N1912" i="4"/>
  <c r="M1912" i="4"/>
  <c r="O1912" i="4"/>
  <c r="M1503" i="4"/>
  <c r="O1503" i="4"/>
  <c r="N1503" i="4"/>
  <c r="O14" i="4"/>
  <c r="N14" i="4"/>
  <c r="M14" i="4"/>
  <c r="M1919" i="4"/>
  <c r="O1919" i="4"/>
  <c r="N1919" i="4"/>
  <c r="M322" i="4"/>
  <c r="N322" i="4"/>
  <c r="O322" i="4"/>
  <c r="O342" i="4"/>
  <c r="N342" i="4"/>
  <c r="M342" i="4"/>
  <c r="O1050" i="4"/>
  <c r="N1050" i="4"/>
  <c r="M1050" i="4"/>
  <c r="O424" i="4"/>
  <c r="N424" i="4"/>
  <c r="M424" i="4"/>
  <c r="O507" i="4"/>
  <c r="N507" i="4"/>
  <c r="M507" i="4"/>
  <c r="O837" i="4"/>
  <c r="N837" i="4"/>
  <c r="M837" i="4"/>
  <c r="N613" i="4"/>
  <c r="M613" i="4"/>
  <c r="O613" i="4"/>
  <c r="O1654" i="4"/>
  <c r="N1654" i="4"/>
  <c r="M1654" i="4"/>
  <c r="O1722" i="4"/>
  <c r="N1722" i="4"/>
  <c r="M1722" i="4"/>
  <c r="O1010" i="4"/>
  <c r="N1010" i="4"/>
  <c r="M1010" i="4"/>
  <c r="O1829" i="4"/>
  <c r="N1829" i="4"/>
  <c r="M1829" i="4"/>
  <c r="N84" i="4"/>
  <c r="M84" i="4"/>
  <c r="O84" i="4"/>
  <c r="G1884" i="4"/>
  <c r="G173" i="4"/>
  <c r="G271" i="4"/>
  <c r="G670" i="4"/>
  <c r="G46" i="4"/>
  <c r="G354" i="4"/>
  <c r="G1477" i="4"/>
  <c r="G968" i="4"/>
  <c r="G1772" i="4"/>
  <c r="G21" i="4"/>
  <c r="G636" i="4"/>
  <c r="G1752" i="4"/>
  <c r="G915" i="4"/>
  <c r="G785" i="4"/>
  <c r="G1071" i="4"/>
  <c r="G1320" i="4"/>
  <c r="G1172" i="4"/>
  <c r="G463" i="4"/>
  <c r="G113" i="4"/>
  <c r="G778" i="4"/>
  <c r="G644" i="4"/>
  <c r="G925" i="4"/>
  <c r="G539" i="4"/>
  <c r="G1753" i="4"/>
  <c r="G100" i="4"/>
  <c r="G243" i="4"/>
  <c r="G1184" i="4"/>
  <c r="G724" i="4"/>
  <c r="G748" i="4"/>
  <c r="G1691" i="4"/>
  <c r="G1709" i="4"/>
  <c r="G69" i="4"/>
  <c r="G770" i="4"/>
  <c r="G1317" i="4"/>
  <c r="G1077" i="4"/>
  <c r="G1370" i="4"/>
  <c r="G1780" i="4"/>
  <c r="G1557" i="4"/>
  <c r="G1586" i="4"/>
  <c r="G662" i="4"/>
  <c r="G1680" i="4"/>
  <c r="G344" i="4"/>
  <c r="G449" i="4"/>
  <c r="G1201" i="4"/>
  <c r="G1482" i="4"/>
  <c r="G1854" i="4"/>
  <c r="G42" i="4"/>
  <c r="G1220" i="4"/>
  <c r="G797" i="4"/>
  <c r="G297" i="4"/>
  <c r="G1363" i="4"/>
  <c r="G599" i="4"/>
  <c r="G824" i="4"/>
  <c r="G1440" i="4"/>
  <c r="G1005" i="4"/>
  <c r="G1498" i="4"/>
  <c r="G764" i="4"/>
  <c r="G1727" i="4"/>
  <c r="G1324" i="4"/>
  <c r="G190" i="4"/>
  <c r="G896" i="4"/>
  <c r="G1877" i="4"/>
  <c r="G396" i="4"/>
  <c r="G665" i="4"/>
  <c r="G853" i="4"/>
  <c r="G1329" i="4"/>
  <c r="G1627" i="4"/>
  <c r="G318" i="4"/>
  <c r="G880" i="4"/>
  <c r="G1572" i="4"/>
  <c r="G364" i="4"/>
  <c r="G1479" i="4"/>
  <c r="G1602" i="4"/>
  <c r="G47" i="4"/>
  <c r="G656" i="4"/>
  <c r="G638" i="4"/>
  <c r="G924" i="4"/>
  <c r="G1103" i="4"/>
  <c r="G231" i="4"/>
  <c r="G519" i="4"/>
  <c r="G1545" i="4"/>
  <c r="G1749" i="4"/>
  <c r="G976" i="4"/>
  <c r="G1522" i="4"/>
  <c r="G1547" i="4"/>
  <c r="G799" i="4"/>
  <c r="G1712" i="4"/>
  <c r="G54" i="4"/>
  <c r="G43" i="4"/>
  <c r="G450" i="4"/>
  <c r="G1636" i="4"/>
  <c r="G1176" i="4"/>
  <c r="G1511" i="4"/>
  <c r="G1578" i="4"/>
  <c r="G1955" i="4"/>
  <c r="G525" i="4"/>
  <c r="G1694" i="4"/>
  <c r="G682" i="4"/>
  <c r="G1764" i="4"/>
  <c r="G331" i="4"/>
  <c r="G588" i="4"/>
  <c r="G1454" i="4"/>
  <c r="G610" i="4"/>
  <c r="G755" i="4"/>
  <c r="G1392" i="4"/>
  <c r="G208" i="4"/>
  <c r="G70" i="4"/>
  <c r="G1988" i="4"/>
  <c r="G750" i="4"/>
  <c r="G814" i="4"/>
  <c r="G1374" i="4"/>
  <c r="G950" i="4"/>
  <c r="G1295" i="4"/>
  <c r="G971" i="4"/>
  <c r="G111" i="4"/>
  <c r="G675" i="4"/>
  <c r="G664" i="4"/>
  <c r="G962" i="4"/>
  <c r="G733" i="4"/>
  <c r="G1716" i="4"/>
  <c r="G1148" i="4"/>
  <c r="G685" i="4"/>
  <c r="G1142" i="4"/>
  <c r="G448" i="4"/>
  <c r="G1079" i="4"/>
  <c r="G1025" i="4"/>
  <c r="G1686" i="4"/>
  <c r="G188" i="4"/>
  <c r="G105" i="4"/>
  <c r="G510" i="4"/>
  <c r="G967" i="4"/>
  <c r="G1519" i="4"/>
  <c r="G1765" i="4"/>
  <c r="G1266" i="4"/>
  <c r="G174" i="4"/>
  <c r="G1842" i="4"/>
  <c r="G600" i="4"/>
  <c r="G1336" i="4"/>
  <c r="G1518" i="4"/>
  <c r="G691" i="4"/>
  <c r="G1357" i="4"/>
  <c r="G1594" i="4"/>
  <c r="G1678" i="4"/>
  <c r="G22" i="4"/>
  <c r="G1351" i="4"/>
  <c r="G1372" i="4"/>
  <c r="G1575" i="4"/>
  <c r="G1880" i="4"/>
  <c r="G761" i="4"/>
  <c r="G1364" i="4"/>
  <c r="G1432" i="4"/>
  <c r="G1333" i="4"/>
  <c r="G646" i="4"/>
  <c r="G1858" i="4"/>
  <c r="G1418" i="4"/>
  <c r="G147" i="4"/>
  <c r="G1206" i="4"/>
  <c r="G1808" i="4"/>
  <c r="G77" i="4"/>
  <c r="G830" i="4"/>
  <c r="G1043" i="4"/>
  <c r="G1115" i="4"/>
  <c r="G1776" i="4"/>
  <c r="G117" i="4"/>
  <c r="G1013" i="4"/>
  <c r="G1713" i="4"/>
  <c r="G23" i="4"/>
  <c r="G1243" i="4"/>
  <c r="G121" i="4"/>
  <c r="G41" i="4"/>
  <c r="G593" i="4"/>
  <c r="G828" i="4"/>
  <c r="G1054" i="4"/>
  <c r="G869" i="4"/>
  <c r="G280" i="4"/>
  <c r="G441" i="4"/>
  <c r="G1805" i="4"/>
  <c r="G1801" i="4"/>
  <c r="G240" i="4"/>
  <c r="G1203" i="4"/>
  <c r="G777" i="4"/>
  <c r="G768" i="4"/>
  <c r="G1100" i="4"/>
  <c r="G293" i="4"/>
  <c r="G1060" i="4"/>
  <c r="G1614" i="4"/>
  <c r="G444" i="4"/>
  <c r="G1606" i="4"/>
  <c r="G172" i="4"/>
  <c r="G503" i="4"/>
  <c r="G1426" i="4"/>
  <c r="G842" i="4"/>
  <c r="G584" i="4"/>
  <c r="G1312" i="4"/>
  <c r="G97" i="4"/>
  <c r="G961" i="4"/>
  <c r="G1697" i="4"/>
  <c r="G1669" i="4"/>
  <c r="G1094" i="4"/>
  <c r="G1154" i="4"/>
  <c r="G1560" i="4"/>
  <c r="G1948" i="4"/>
  <c r="G954" i="4"/>
  <c r="G326" i="4"/>
  <c r="G308" i="4"/>
  <c r="G897" i="4"/>
  <c r="G562" i="4"/>
  <c r="G1361" i="4"/>
  <c r="G1926" i="4"/>
  <c r="G1563" i="4"/>
  <c r="G101" i="4"/>
  <c r="G1442" i="4"/>
  <c r="G439" i="4"/>
  <c r="G602" i="4"/>
  <c r="G934" i="4"/>
  <c r="G1600" i="4"/>
  <c r="G332" i="4"/>
  <c r="G325" i="4"/>
  <c r="G693" i="4"/>
  <c r="G914" i="4"/>
  <c r="G1971" i="4"/>
  <c r="G1485" i="4"/>
  <c r="G694" i="4"/>
  <c r="G1876" i="4"/>
  <c r="G731" i="4"/>
  <c r="G617" i="4"/>
  <c r="G269" i="4"/>
  <c r="G459" i="4"/>
  <c r="G1226" i="4"/>
  <c r="G1634" i="4"/>
  <c r="G1576" i="4"/>
  <c r="G180" i="4"/>
  <c r="G683" i="4"/>
  <c r="G1788" i="4"/>
  <c r="G1672" i="4"/>
  <c r="G1287" i="4"/>
  <c r="G1069" i="4"/>
  <c r="G1241" i="4"/>
  <c r="G1635" i="4"/>
  <c r="G720" i="4"/>
  <c r="G1262" i="4"/>
  <c r="G1591" i="4"/>
  <c r="G126" i="4"/>
  <c r="G1044" i="4"/>
  <c r="G1986" i="4"/>
  <c r="G1580" i="4"/>
  <c r="G601" i="4"/>
  <c r="G972" i="4"/>
  <c r="G1034" i="4"/>
  <c r="G1568" i="4"/>
  <c r="G351" i="4"/>
  <c r="G816" i="4"/>
  <c r="G1645" i="4"/>
  <c r="G38" i="4"/>
  <c r="G1234" i="4"/>
  <c r="G406" i="4"/>
  <c r="G323" i="4"/>
  <c r="G1670" i="4"/>
  <c r="G576" i="4"/>
  <c r="G891" i="4"/>
  <c r="G806" i="4"/>
  <c r="G254" i="4"/>
  <c r="G718" i="4"/>
  <c r="G1705" i="4"/>
  <c r="G103" i="4"/>
  <c r="G234" i="4"/>
  <c r="G1036" i="4"/>
  <c r="G678" i="4"/>
  <c r="G762" i="4"/>
  <c r="G926" i="4"/>
  <c r="G1664" i="4"/>
  <c r="G167" i="4"/>
  <c r="G284" i="4"/>
  <c r="G446" i="4"/>
  <c r="G1434" i="4"/>
  <c r="G1467" i="4"/>
  <c r="G1754" i="4"/>
  <c r="G13" i="4"/>
  <c r="G1838" i="4"/>
  <c r="G1706" i="4"/>
  <c r="G1096" i="4"/>
  <c r="G35" i="4"/>
  <c r="G618" i="4"/>
  <c r="G923" i="4"/>
  <c r="G465" i="4"/>
  <c r="G532" i="4"/>
  <c r="G1561" i="4"/>
  <c r="G851" i="4"/>
  <c r="G1121" i="4"/>
  <c r="G1524" i="4"/>
  <c r="G654" i="4"/>
  <c r="G1641" i="4"/>
  <c r="G1775" i="4"/>
  <c r="G803" i="4"/>
  <c r="G933" i="4"/>
  <c r="G1084" i="4"/>
  <c r="G1693" i="4"/>
  <c r="G1249" i="4"/>
  <c r="G361" i="4"/>
  <c r="G512" i="4"/>
  <c r="G1033" i="4"/>
  <c r="G756" i="4"/>
  <c r="G1289" i="4"/>
  <c r="G1989" i="4"/>
  <c r="G526" i="4"/>
  <c r="G752" i="4"/>
  <c r="G1386" i="4"/>
  <c r="G1107" i="4"/>
  <c r="G820" i="4"/>
  <c r="G818" i="4"/>
  <c r="G1869" i="4"/>
  <c r="G1164" i="4"/>
  <c r="G251" i="4"/>
  <c r="G152" i="4"/>
  <c r="G1835" i="4"/>
  <c r="G1259" i="4"/>
  <c r="G1212" i="4"/>
  <c r="G62" i="4"/>
  <c r="G867" i="4"/>
  <c r="G1086" i="4"/>
  <c r="G165" i="4"/>
  <c r="G1649" i="4"/>
  <c r="G1123" i="4"/>
  <c r="G1746" i="4"/>
  <c r="G1650" i="4"/>
  <c r="G122" i="4"/>
  <c r="G262" i="4"/>
  <c r="G1608" i="4"/>
  <c r="G1815" i="4"/>
  <c r="G990" i="4"/>
  <c r="G1260" i="4"/>
  <c r="G1856" i="4"/>
  <c r="G657" i="4"/>
  <c r="G1131" i="4"/>
  <c r="G1353" i="4"/>
  <c r="G49" i="4"/>
  <c r="G1610" i="4"/>
  <c r="G1827" i="4"/>
  <c r="G716" i="4"/>
  <c r="G1207" i="4"/>
  <c r="G963" i="4"/>
  <c r="G1549" i="4"/>
  <c r="G229" i="4"/>
  <c r="G1251" i="4"/>
  <c r="G1888" i="4"/>
  <c r="G681" i="4"/>
  <c r="G1310" i="4"/>
  <c r="G1504" i="4"/>
  <c r="G238" i="4"/>
  <c r="G553" i="4"/>
  <c r="G178" i="4"/>
  <c r="G667" i="4"/>
  <c r="G1144" i="4"/>
  <c r="G1277" i="4"/>
  <c r="G353" i="4"/>
  <c r="G1798" i="4"/>
  <c r="G1305" i="4"/>
  <c r="G726" i="4"/>
  <c r="G1228" i="4"/>
  <c r="G661" i="4"/>
  <c r="G903" i="4"/>
  <c r="G107" i="4"/>
  <c r="G1735" i="4"/>
  <c r="G700" i="4"/>
  <c r="G166" i="4"/>
  <c r="G119" i="4"/>
  <c r="G1109" i="4"/>
  <c r="G1824" i="4"/>
  <c r="G267" i="4"/>
  <c r="G1639" i="4"/>
  <c r="G1818" i="4"/>
  <c r="G992" i="4"/>
  <c r="G1981" i="4"/>
  <c r="G108" i="4"/>
  <c r="G51" i="4"/>
  <c r="G1883" i="4"/>
  <c r="G1111" i="4"/>
  <c r="G452" i="4"/>
  <c r="G1293" i="4"/>
  <c r="G371" i="4"/>
  <c r="G1444" i="4"/>
  <c r="G1896" i="4"/>
  <c r="G666" i="4"/>
  <c r="G1137" i="4"/>
  <c r="G1328" i="4"/>
  <c r="G1537" i="4"/>
  <c r="G1369" i="4"/>
  <c r="G615" i="4"/>
  <c r="G619" i="4"/>
  <c r="G25" i="4"/>
  <c r="G469" i="4"/>
  <c r="G1590" i="4"/>
  <c r="G1797" i="4"/>
  <c r="G1250" i="4"/>
  <c r="G977" i="4"/>
  <c r="G124" i="4"/>
  <c r="G1574" i="4"/>
  <c r="G887" i="4"/>
  <c r="G57" i="4"/>
  <c r="G1832" i="4"/>
  <c r="G1940" i="4"/>
  <c r="G871" i="4"/>
  <c r="G36" i="4"/>
  <c r="G506" i="4"/>
  <c r="G1268" i="4"/>
  <c r="G1616" i="4"/>
  <c r="G663" i="4"/>
  <c r="G735" i="4"/>
  <c r="G455" i="4"/>
  <c r="G1376" i="4"/>
  <c r="G1134" i="4"/>
  <c r="G1701" i="4"/>
  <c r="G1783" i="4"/>
  <c r="G1702" i="4"/>
  <c r="G136" i="4"/>
  <c r="G1789" i="4"/>
  <c r="G1929" i="4"/>
  <c r="G1303" i="4"/>
  <c r="G611" i="4"/>
  <c r="G387" i="4"/>
  <c r="G969" i="4"/>
  <c r="G1496" i="4"/>
  <c r="G1793" i="4"/>
  <c r="G368" i="4"/>
  <c r="G1217" i="4"/>
  <c r="G1717" i="4"/>
  <c r="G1014" i="4"/>
  <c r="G655" i="4"/>
  <c r="G1218" i="4"/>
  <c r="G1276" i="4"/>
  <c r="G1459" i="4"/>
  <c r="G250" i="4"/>
  <c r="G1191" i="4"/>
  <c r="G1868" i="4"/>
  <c r="G466" i="4"/>
  <c r="G1413" i="4"/>
  <c r="G316" i="4"/>
  <c r="G531" i="4"/>
  <c r="G1088" i="4"/>
  <c r="G1189" i="4"/>
  <c r="G1159" i="4"/>
  <c r="G1248" i="4"/>
  <c r="G191" i="4"/>
  <c r="G522" i="4"/>
  <c r="G1747" i="4"/>
  <c r="G1692" i="4"/>
  <c r="G379" i="4"/>
  <c r="G1229" i="4"/>
  <c r="G941" i="4"/>
  <c r="G884" i="4"/>
  <c r="G1042" i="4"/>
  <c r="G1812" i="4"/>
  <c r="G127" i="4"/>
  <c r="G671" i="4"/>
  <c r="G300" i="4"/>
  <c r="G1309" i="4"/>
  <c r="G1684" i="4"/>
  <c r="G1221" i="4"/>
  <c r="G1760" i="4"/>
  <c r="G44" i="4"/>
  <c r="G1341" i="4"/>
  <c r="G116" i="4"/>
  <c r="G879" i="4"/>
  <c r="G554" i="4"/>
  <c r="G183" i="4"/>
  <c r="G457" i="4"/>
  <c r="G551" i="4"/>
  <c r="G807" i="4"/>
  <c r="G468" i="4"/>
  <c r="G1861" i="4"/>
  <c r="G1162" i="4"/>
  <c r="G1941" i="4"/>
  <c r="G1970" i="4"/>
  <c r="G805" i="4"/>
  <c r="G1062" i="4"/>
  <c r="G1027" i="4"/>
  <c r="G1816" i="4"/>
  <c r="G1419" i="4"/>
  <c r="G118" i="4"/>
  <c r="G518" i="4"/>
  <c r="G572" i="4"/>
  <c r="G1129" i="4"/>
  <c r="G447" i="4"/>
  <c r="G1500" i="4"/>
  <c r="G1767" i="4"/>
  <c r="G997" i="4"/>
  <c r="G209" i="4"/>
  <c r="G520" i="4"/>
  <c r="G1135" i="4"/>
  <c r="G1810" i="4"/>
  <c r="G179" i="4"/>
  <c r="G201" i="4"/>
  <c r="G932" i="4"/>
  <c r="G301" i="4"/>
  <c r="G889" i="4"/>
  <c r="G1605" i="4"/>
  <c r="G1326" i="4"/>
  <c r="G1962" i="4"/>
  <c r="G813" i="4"/>
  <c r="G1740" i="4"/>
  <c r="G192" i="4"/>
  <c r="G228" i="4"/>
  <c r="G1371" i="4"/>
  <c r="G144" i="4"/>
  <c r="G1756" i="4"/>
  <c r="G1676" i="4"/>
  <c r="G395" i="4"/>
  <c r="G627" i="4"/>
  <c r="G1894" i="4"/>
  <c r="G1113" i="4"/>
  <c r="G1080" i="4"/>
  <c r="G302" i="4"/>
  <c r="G1120" i="4"/>
  <c r="G343" i="4"/>
  <c r="G1771" i="4"/>
  <c r="G246" i="4"/>
  <c r="G1584" i="4"/>
  <c r="G1739" i="4"/>
  <c r="G527" i="4"/>
  <c r="G760" i="4"/>
  <c r="G1269" i="4"/>
  <c r="G1224" i="4"/>
  <c r="G1170" i="4"/>
  <c r="G1849" i="4"/>
  <c r="G1446" i="4"/>
  <c r="G1146" i="4"/>
  <c r="G1150" i="4"/>
  <c r="G1343" i="4"/>
  <c r="G236" i="4"/>
  <c r="G472" i="4"/>
  <c r="G1008" i="4"/>
  <c r="G1112" i="4"/>
  <c r="G1354" i="4"/>
  <c r="G1917" i="4"/>
  <c r="G55" i="4"/>
  <c r="G825" i="4"/>
  <c r="G1996" i="4"/>
  <c r="G607" i="4"/>
  <c r="G892" i="4"/>
  <c r="G1420" i="4"/>
  <c r="G1698" i="4"/>
  <c r="G609" i="4"/>
  <c r="G1471" i="4"/>
  <c r="G1902" i="4"/>
  <c r="G131" i="4"/>
  <c r="G660" i="4"/>
  <c r="G1992" i="4"/>
  <c r="G1313" i="4"/>
  <c r="G1628" i="4"/>
  <c r="G907" i="4"/>
  <c r="G640" i="4"/>
  <c r="G1555" i="4"/>
  <c r="G1415" i="4"/>
  <c r="G1865" i="4"/>
  <c r="G230" i="4"/>
  <c r="G808" i="4"/>
  <c r="G524" i="4"/>
  <c r="G128" i="4"/>
  <c r="G1422" i="4"/>
  <c r="G470" i="4"/>
  <c r="G832" i="4"/>
  <c r="G1895" i="4"/>
  <c r="G1934" i="4"/>
  <c r="G1619" i="4"/>
  <c r="G442" i="4"/>
  <c r="G40" i="4"/>
  <c r="G719" i="4"/>
  <c r="G1322" i="4"/>
  <c r="G1156" i="4"/>
  <c r="G1558" i="4"/>
  <c r="G253" i="4"/>
  <c r="G795" i="4"/>
  <c r="G888" i="4"/>
  <c r="G1127" i="4"/>
  <c r="G529" i="4"/>
  <c r="G1768" i="4"/>
  <c r="G1620" i="4"/>
  <c r="G1270" i="4"/>
  <c r="G90" i="4"/>
  <c r="G533" i="4"/>
  <c r="G1214" i="4"/>
  <c r="G1724" i="4"/>
  <c r="G1959" i="4"/>
  <c r="G31" i="4"/>
  <c r="G710" i="4"/>
  <c r="G366" i="4"/>
  <c r="G362" i="4"/>
  <c r="G704" i="4"/>
  <c r="G1972" i="4"/>
  <c r="G1463" i="4"/>
  <c r="G315" i="4"/>
  <c r="G890" i="4"/>
  <c r="G27" i="4"/>
  <c r="G252" i="4"/>
  <c r="G516" i="4"/>
  <c r="G1314" i="4"/>
  <c r="G1710" i="4"/>
  <c r="G789" i="4"/>
  <c r="G1980" i="4"/>
  <c r="G592" i="4"/>
  <c r="G751" i="4"/>
  <c r="G1819" i="4"/>
  <c r="G52" i="4"/>
  <c r="G1239" i="4"/>
  <c r="G1725" i="4"/>
  <c r="G1452" i="4"/>
  <c r="G461" i="4"/>
  <c r="G904" i="4"/>
  <c r="G1984" i="4"/>
  <c r="G182" i="4"/>
  <c r="G445" i="4"/>
  <c r="G1947" i="4"/>
  <c r="G1018" i="4"/>
  <c r="G882" i="4"/>
  <c r="G1178" i="4"/>
  <c r="G1098" i="4"/>
  <c r="G1190" i="4"/>
  <c r="G1449" i="4"/>
  <c r="G170" i="4"/>
  <c r="G1379" i="4"/>
  <c r="G1655" i="4"/>
  <c r="G377" i="4"/>
  <c r="G467" i="4"/>
  <c r="G708" i="4"/>
  <c r="G1311" i="4"/>
  <c r="G952" i="4"/>
  <c r="G181" i="4"/>
  <c r="G1469" i="4"/>
  <c r="G1405" i="4"/>
  <c r="G1939" i="4"/>
  <c r="G290" i="4"/>
  <c r="G1345" i="4"/>
  <c r="G787" i="4"/>
  <c r="G514" i="4"/>
  <c r="G154" i="4"/>
  <c r="G521" i="4"/>
  <c r="G763" i="4"/>
  <c r="G1460" i="4"/>
  <c r="G558" i="4"/>
  <c r="G1599" i="4"/>
  <c r="G523" i="4"/>
  <c r="G739" i="4"/>
  <c r="G317" i="4"/>
  <c r="G1232" i="4"/>
  <c r="G1790" i="4"/>
  <c r="G1583" i="4"/>
  <c r="G827" i="4"/>
  <c r="G1198" i="4"/>
  <c r="G1215" i="4"/>
  <c r="G1666" i="4"/>
  <c r="G200" i="4"/>
  <c r="G360" i="4"/>
  <c r="G454" i="4"/>
  <c r="G451" i="4"/>
  <c r="G1315" i="4"/>
  <c r="G352" i="4"/>
  <c r="G1683" i="4"/>
  <c r="G163" i="4"/>
  <c r="G306" i="4"/>
  <c r="G1117" i="4"/>
  <c r="G876" i="4"/>
  <c r="G834" i="4"/>
  <c r="G1035" i="4"/>
  <c r="G1918" i="4"/>
  <c r="G50" i="4"/>
  <c r="G242" i="4"/>
  <c r="G515" i="4"/>
  <c r="G1274" i="4"/>
  <c r="G110" i="4"/>
  <c r="G1448" i="4"/>
  <c r="G511" i="4"/>
  <c r="G1699" i="4"/>
  <c r="G359" i="4"/>
  <c r="G1237" i="4"/>
  <c r="G1053" i="4"/>
  <c r="G249" i="4"/>
  <c r="G1284" i="4"/>
  <c r="G1553" i="4"/>
  <c r="G1653" i="4"/>
  <c r="G37" i="4"/>
  <c r="G99" i="4"/>
  <c r="G1078" i="4"/>
  <c r="G34" i="4"/>
  <c r="G988" i="4"/>
  <c r="G1933" i="4"/>
  <c r="G288" i="4"/>
  <c r="G1193" i="4"/>
  <c r="G88" i="4"/>
  <c r="G1455" i="4"/>
  <c r="G645" i="4"/>
  <c r="G812" i="4"/>
  <c r="G1928" i="4"/>
  <c r="G1125" i="4"/>
  <c r="G563" i="4"/>
  <c r="G1914" i="4"/>
  <c r="G836" i="4"/>
  <c r="G906" i="4"/>
  <c r="G1082" i="4"/>
  <c r="G1630" i="4"/>
  <c r="G878" i="4"/>
  <c r="G894" i="4"/>
  <c r="G1728" i="4"/>
  <c r="G1804" i="4"/>
  <c r="G1307" i="4"/>
  <c r="G1436" i="4"/>
  <c r="G175" i="4"/>
  <c r="G621" i="4"/>
  <c r="G458" i="4"/>
  <c r="G1026" i="4"/>
  <c r="G155" i="4"/>
  <c r="G942" i="4"/>
  <c r="G528" i="4"/>
  <c r="G1483" i="4"/>
  <c r="G1843" i="4"/>
  <c r="G959" i="4"/>
  <c r="G193" i="4"/>
  <c r="G1978" i="4"/>
  <c r="G886" i="4"/>
  <c r="G1757" i="4"/>
  <c r="G85" i="4"/>
  <c r="G39" i="4"/>
  <c r="G772" i="4"/>
  <c r="G1493" i="4"/>
  <c r="G1871" i="4"/>
  <c r="G1657" i="4"/>
  <c r="G1850" i="4"/>
  <c r="G91" i="4"/>
  <c r="G189" i="4"/>
  <c r="G153" i="4"/>
  <c r="G1187" i="4"/>
  <c r="G1946" i="4"/>
  <c r="G577" i="4"/>
  <c r="G1342" i="4"/>
  <c r="G1039" i="4"/>
  <c r="G620" i="4"/>
  <c r="G1102" i="4"/>
  <c r="G1781" i="4"/>
  <c r="G1195" i="4"/>
  <c r="G916" i="4"/>
  <c r="G630" i="4"/>
  <c r="G1015" i="4"/>
  <c r="G1817" i="4"/>
  <c r="G486" i="4"/>
  <c r="G838" i="4"/>
  <c r="G1254" i="4"/>
  <c r="G425" i="4"/>
  <c r="G1093" i="4"/>
  <c r="G1177" i="4"/>
  <c r="G1325" i="4"/>
  <c r="G1796" i="4"/>
  <c r="G749" i="4"/>
  <c r="G195" i="4"/>
  <c r="G227" i="4"/>
  <c r="G149" i="4"/>
  <c r="G643" i="4"/>
  <c r="G427" i="4"/>
  <c r="G1339" i="4"/>
  <c r="G1905" i="4"/>
  <c r="G1562" i="4"/>
  <c r="G1629" i="4"/>
  <c r="G224" i="4"/>
  <c r="G1517" i="4"/>
  <c r="G1687" i="4"/>
  <c r="G158" i="4"/>
  <c r="G537" i="4"/>
  <c r="G1853" i="4"/>
  <c r="G970" i="4"/>
  <c r="G462" i="4"/>
  <c r="G586" i="4"/>
  <c r="G738" i="4"/>
  <c r="G1352" i="4"/>
  <c r="G1892" i="4"/>
  <c r="G270" i="4"/>
  <c r="G98" i="4"/>
  <c r="G87" i="4"/>
  <c r="G1286" i="4"/>
  <c r="G1875" i="4"/>
  <c r="G95" i="4"/>
  <c r="G707" i="4"/>
  <c r="G198" i="4"/>
  <c r="G1910" i="4"/>
  <c r="G953" i="4"/>
  <c r="G106" i="4"/>
  <c r="G289" i="4"/>
  <c r="G1267" i="4"/>
  <c r="G1977" i="4"/>
  <c r="G281" i="4"/>
  <c r="G336" i="4"/>
  <c r="G1462" i="4"/>
  <c r="G585" i="4"/>
  <c r="G1497" i="4"/>
  <c r="G1554" i="4"/>
  <c r="G740" i="4"/>
  <c r="G1130" i="4"/>
  <c r="G1401" i="4"/>
  <c r="G913" i="4"/>
  <c r="G835" i="4"/>
  <c r="G1846" i="4"/>
  <c r="G1784" i="4"/>
  <c r="G58" i="4"/>
  <c r="G278" i="4"/>
  <c r="G862" i="4"/>
  <c r="G1433" i="4"/>
  <c r="G965" i="4"/>
  <c r="G1114" i="4"/>
  <c r="G1792" i="4"/>
  <c r="G1900" i="4"/>
  <c r="G1245" i="4"/>
  <c r="G1748" i="4"/>
  <c r="G1126" i="4"/>
  <c r="G1158" i="4"/>
  <c r="G261" i="4"/>
  <c r="G370" i="4"/>
  <c r="G93" i="4"/>
  <c r="G156" i="4"/>
  <c r="G819" i="4"/>
  <c r="G1389" i="4"/>
  <c r="G1961" i="4"/>
  <c r="G440" i="4"/>
  <c r="G1956" i="4"/>
  <c r="G1741" i="4"/>
  <c r="G430" i="4"/>
  <c r="G1763" i="4"/>
  <c r="G1264" i="4"/>
  <c r="G1384" i="4"/>
  <c r="G1881" i="4"/>
  <c r="G1056" i="4"/>
  <c r="G794" i="4"/>
  <c r="G264" i="4"/>
  <c r="G1844" i="4"/>
  <c r="G394" i="4"/>
  <c r="G210" i="4"/>
  <c r="G945" i="4"/>
  <c r="G1461" i="4"/>
  <c r="G199" i="4"/>
  <c r="G560" i="4"/>
  <c r="G346" i="4"/>
  <c r="G637" i="4"/>
  <c r="G1400" i="4"/>
  <c r="G1899" i="4"/>
  <c r="G1304" i="4"/>
  <c r="G1596" i="4"/>
  <c r="G133" i="4"/>
  <c r="G376" i="4"/>
  <c r="G1278" i="4"/>
  <c r="G509" i="4"/>
  <c r="G1252" i="4"/>
  <c r="G626" i="4"/>
  <c r="G338" i="4"/>
  <c r="G369" i="4"/>
  <c r="G542" i="4"/>
  <c r="G571" i="4"/>
  <c r="G1505" i="4"/>
  <c r="G1761" i="4"/>
  <c r="G625" i="4"/>
  <c r="G1208" i="4"/>
  <c r="G245" i="4"/>
  <c r="G1421" i="4"/>
  <c r="G899" i="4"/>
  <c r="G505" i="4"/>
  <c r="G596" i="4"/>
  <c r="G1860" i="4"/>
  <c r="G606" i="4"/>
  <c r="G790" i="4"/>
  <c r="G1290" i="4"/>
  <c r="G493" i="4"/>
  <c r="G1219" i="4"/>
  <c r="G1527" i="4"/>
  <c r="G1845" i="4"/>
  <c r="G1864" i="4"/>
  <c r="G1031" i="4"/>
  <c r="G859" i="4"/>
  <c r="G1973" i="4"/>
  <c r="G348" i="4"/>
  <c r="G713" i="4"/>
  <c r="G1437" i="4"/>
  <c r="G1396" i="4"/>
  <c r="G73" i="4"/>
  <c r="G1671" i="4"/>
  <c r="G1953" i="4"/>
  <c r="G1848" i="4"/>
  <c r="G1416" i="4"/>
  <c r="G1733" i="4"/>
  <c r="G375" i="4"/>
  <c r="G471" i="4"/>
  <c r="G1475" i="4"/>
  <c r="G1465" i="4"/>
  <c r="G1745" i="4"/>
  <c r="G780" i="4"/>
  <c r="G1051" i="4"/>
  <c r="G810" i="4"/>
  <c r="G1878" i="4"/>
  <c r="G255" i="4"/>
  <c r="G68" i="4"/>
  <c r="G535" i="4"/>
  <c r="G1402" i="4"/>
  <c r="G1360" i="4"/>
  <c r="G207" i="4"/>
  <c r="G568" i="4"/>
  <c r="G639" i="4"/>
  <c r="G1622" i="4"/>
  <c r="G1982" i="4"/>
  <c r="G653" i="4"/>
  <c r="G146" i="4"/>
  <c r="G1403" i="4"/>
  <c r="G123" i="4"/>
  <c r="G283" i="4"/>
  <c r="G928" i="4"/>
  <c r="G1394" i="4"/>
  <c r="G550" i="4"/>
  <c r="G579" i="4"/>
  <c r="G1451" i="4"/>
  <c r="G2000" i="4"/>
  <c r="G676" i="4"/>
  <c r="G1230" i="4"/>
  <c r="G1785" i="4"/>
  <c r="G679" i="4"/>
  <c r="G1968" i="4"/>
  <c r="G1092" i="4"/>
  <c r="G1794" i="4"/>
  <c r="G169" i="4"/>
  <c r="G1689" i="4"/>
  <c r="G765" i="4"/>
  <c r="G1632" i="4"/>
  <c r="G1101" i="4"/>
  <c r="G1168" i="4"/>
  <c r="G1318" i="4"/>
  <c r="G423" i="4"/>
  <c r="G1169" i="4"/>
  <c r="G1949" i="4"/>
  <c r="G497" i="4"/>
  <c r="G304" i="4"/>
  <c r="G298" i="4"/>
  <c r="G1779" i="4"/>
  <c r="G590" i="4"/>
  <c r="G559" i="4"/>
  <c r="G1821" i="4"/>
  <c r="G1404" i="4"/>
  <c r="G81" i="4"/>
  <c r="G488" i="4"/>
  <c r="G929" i="4"/>
  <c r="G1811" i="4"/>
  <c r="G1737" i="4"/>
  <c r="G754" i="4"/>
  <c r="G536" i="4"/>
  <c r="G1990" i="4"/>
  <c r="G1872" i="4"/>
  <c r="G696" i="4"/>
  <c r="G746" i="4"/>
  <c r="G217" i="4"/>
  <c r="G1901" i="4"/>
  <c r="G263" i="4"/>
  <c r="G373" i="4"/>
  <c r="G79" i="4"/>
  <c r="G1236" i="4"/>
  <c r="G1484" i="4"/>
  <c r="G464" i="4"/>
  <c r="G985" i="4"/>
  <c r="G1047" i="4"/>
  <c r="G712" i="4"/>
  <c r="G1857" i="4"/>
  <c r="G759" i="4"/>
  <c r="G1194" i="4"/>
  <c r="G1707" i="4"/>
  <c r="G350" i="4"/>
  <c r="G328" i="4"/>
  <c r="G273" i="4"/>
  <c r="G1367" i="4"/>
  <c r="G385" i="4"/>
  <c r="G63" i="4"/>
  <c r="G1061" i="4"/>
  <c r="G435" i="4"/>
  <c r="G811" i="4"/>
  <c r="G1778" i="4"/>
  <c r="G160" i="4"/>
  <c r="G860" i="4"/>
  <c r="G1456" i="4"/>
  <c r="G1839" i="4"/>
  <c r="G279" i="4"/>
  <c r="G287" i="4"/>
  <c r="G1494" i="4"/>
  <c r="G1615" i="4"/>
  <c r="G1791" i="4"/>
  <c r="G1356" i="4"/>
  <c r="G901" i="4"/>
  <c r="G1368" i="4"/>
  <c r="G330" i="4"/>
  <c r="G1171" i="4"/>
  <c r="G1674" i="4"/>
  <c r="G984" i="4"/>
  <c r="G139" i="4"/>
  <c r="G701" i="4"/>
  <c r="G295" i="4"/>
  <c r="G1891" i="4"/>
  <c r="G686" i="4"/>
  <c r="G616" i="4"/>
  <c r="G1175" i="4"/>
  <c r="G1478" i="4"/>
  <c r="G112" i="4"/>
  <c r="G1623" i="4"/>
  <c r="G45" i="4"/>
  <c r="G776" i="4"/>
  <c r="G214" i="4"/>
  <c r="G1803" i="4"/>
  <c r="G275" i="4"/>
  <c r="G1966" i="4"/>
  <c r="G1017" i="4"/>
  <c r="G979" i="4"/>
  <c r="G1539" i="4"/>
  <c r="G732" i="4"/>
  <c r="G1205" i="4"/>
  <c r="G309" i="4"/>
  <c r="G1907" i="4"/>
  <c r="G687" i="4"/>
  <c r="G244" i="4"/>
  <c r="G428" i="4"/>
  <c r="G1836" i="4"/>
  <c r="G1755" i="4"/>
  <c r="G92" i="4"/>
  <c r="G993" i="4"/>
  <c r="G256" i="4"/>
  <c r="G1258" i="4"/>
  <c r="G496" i="4"/>
  <c r="G1355" i="4"/>
  <c r="G1141" i="4"/>
  <c r="G1330" i="4"/>
  <c r="G873" i="4"/>
  <c r="G433" i="4"/>
  <c r="G802" i="4"/>
  <c r="G711" i="4"/>
  <c r="G875" i="4"/>
  <c r="G232" i="4"/>
  <c r="G479" i="4"/>
  <c r="G722" i="4"/>
  <c r="G1216" i="4"/>
  <c r="G1681" i="4"/>
  <c r="G815" i="4"/>
  <c r="G1643" i="4"/>
  <c r="G1538" i="4"/>
  <c r="G1787" i="4"/>
  <c r="G96" i="4"/>
  <c r="G400" i="4"/>
  <c r="G999" i="4"/>
  <c r="G1723" i="4"/>
  <c r="G930" i="4"/>
  <c r="G1468" i="4"/>
  <c r="G1378" i="4"/>
  <c r="G1375" i="4"/>
  <c r="G1316" i="4"/>
  <c r="G642" i="4"/>
  <c r="G570" i="4"/>
  <c r="G648" i="4"/>
  <c r="G1429" i="4"/>
  <c r="G378" i="4"/>
  <c r="G235" i="4"/>
  <c r="G587" i="4"/>
  <c r="G831" i="4"/>
  <c r="G1486" i="4"/>
  <c r="G120" i="4"/>
  <c r="G796" i="4"/>
  <c r="G1513" i="4"/>
  <c r="G1758" i="4"/>
  <c r="G1743" i="4"/>
  <c r="G259" i="4"/>
  <c r="G673" i="4"/>
  <c r="G980" i="4"/>
  <c r="G823" i="4"/>
  <c r="G706" i="4"/>
  <c r="G1145" i="4"/>
  <c r="G1327" i="4"/>
  <c r="G1915" i="4"/>
  <c r="G695" i="4"/>
  <c r="G56" i="4"/>
  <c r="G622" i="4"/>
  <c r="G1855" i="4"/>
  <c r="G130" i="4"/>
  <c r="G340" i="4"/>
  <c r="G1038" i="4"/>
  <c r="G1199" i="4"/>
  <c r="G1490" i="4"/>
  <c r="G1822" i="4"/>
  <c r="G1373" i="4"/>
  <c r="G135" i="4"/>
  <c r="G1291" i="4"/>
  <c r="G604" i="4"/>
  <c r="G1041" i="4"/>
  <c r="G798" i="4"/>
  <c r="G483" i="4"/>
  <c r="G689" i="4"/>
  <c r="G1443" i="4"/>
  <c r="G1151" i="4"/>
  <c r="G1006" i="4"/>
  <c r="G1533" i="4"/>
  <c r="G1138" i="4"/>
  <c r="G1786" i="4"/>
  <c r="G115" i="4"/>
  <c r="G1200" i="4"/>
  <c r="G728" i="4"/>
  <c r="G1383" i="4"/>
  <c r="G1280" i="4"/>
  <c r="G1186" i="4"/>
  <c r="G1667" i="4"/>
  <c r="G1766" i="4"/>
  <c r="G307" i="4"/>
  <c r="G1541" i="4"/>
  <c r="G989" i="4"/>
  <c r="G1502" i="4"/>
  <c r="G132" i="4"/>
  <c r="G874" i="4"/>
  <c r="G1255" i="4"/>
  <c r="G1450" i="4"/>
  <c r="G391" i="4"/>
  <c r="G1638" i="4"/>
  <c r="G78" i="4"/>
  <c r="G1377" i="4"/>
  <c r="G1690" i="4"/>
  <c r="G1750" i="4"/>
  <c r="G339" i="4"/>
  <c r="G185" i="4"/>
  <c r="G674" i="4"/>
  <c r="G1520" i="4"/>
  <c r="G411" i="4"/>
  <c r="G844" i="4"/>
  <c r="G1253" i="4"/>
  <c r="G125" i="4"/>
  <c r="G1950" i="4"/>
  <c r="G715" i="4"/>
  <c r="G260" i="4"/>
  <c r="G540" i="4"/>
  <c r="G848" i="4"/>
  <c r="G145" i="4"/>
  <c r="G372" i="4"/>
  <c r="G634" i="4"/>
  <c r="G1995" i="4"/>
  <c r="G1532" i="4"/>
  <c r="G1944" i="4"/>
  <c r="G996" i="4"/>
  <c r="G1196" i="4"/>
  <c r="G1283" i="4"/>
  <c r="G856" i="4"/>
  <c r="G347" i="4"/>
  <c r="G1032" i="4"/>
  <c r="G565" i="4"/>
  <c r="G958" i="4"/>
  <c r="G205" i="4"/>
  <c r="G1474" i="4"/>
  <c r="G633" i="4"/>
  <c r="G1464" i="4"/>
  <c r="G401" i="4"/>
  <c r="G1299" i="4"/>
  <c r="G1285" i="4"/>
  <c r="G1438" i="4"/>
  <c r="G1711" i="4"/>
  <c r="G397" i="4"/>
  <c r="G898" i="4"/>
  <c r="G829" i="4"/>
  <c r="G857" i="4"/>
  <c r="G1179" i="4"/>
  <c r="G1556" i="4"/>
  <c r="G1795" i="4"/>
  <c r="G1067" i="4"/>
  <c r="G1233" i="4"/>
  <c r="G788" i="4"/>
  <c r="G717" i="4"/>
  <c r="G1430" i="4"/>
  <c r="G861" i="4"/>
  <c r="G1647" i="4"/>
  <c r="G143" i="4"/>
  <c r="G699" i="4"/>
  <c r="G1263" i="4"/>
  <c r="G1458" i="4"/>
  <c r="G865" i="4"/>
  <c r="G1064" i="4"/>
  <c r="G1738" i="4"/>
  <c r="G1708" i="4"/>
  <c r="G213" i="4"/>
  <c r="G544" i="4"/>
  <c r="G241" i="4"/>
  <c r="G1975" i="4"/>
  <c r="G137" i="4"/>
  <c r="G881" i="4"/>
  <c r="G1122" i="4"/>
  <c r="G1927" i="4"/>
  <c r="G1958" i="4"/>
  <c r="G723" i="4"/>
  <c r="G29" i="4"/>
  <c r="G484" i="4"/>
  <c r="G299" i="4"/>
  <c r="G89" i="4"/>
  <c r="G215" i="4"/>
  <c r="G688" i="4"/>
  <c r="G1323" i="4"/>
  <c r="G1209" i="4"/>
  <c r="G53" i="4"/>
  <c r="G725" i="4"/>
  <c r="G1275" i="4"/>
  <c r="G138" i="4"/>
  <c r="G337" i="4"/>
  <c r="G858" i="4"/>
  <c r="G415" i="4"/>
  <c r="G741" i="4"/>
  <c r="G1644" i="4"/>
  <c r="G647" i="4"/>
  <c r="G1624" i="4"/>
  <c r="G730" i="4"/>
  <c r="G1960" i="4"/>
  <c r="G285" i="4"/>
  <c r="G312" i="4"/>
  <c r="G556" i="4"/>
  <c r="G1076" i="4"/>
  <c r="G1347" i="4"/>
  <c r="G703" i="4"/>
  <c r="G641" i="4"/>
  <c r="G358" i="4"/>
  <c r="G841" i="4"/>
  <c r="G1732" i="4"/>
  <c r="G1052" i="4"/>
  <c r="G1889" i="4"/>
  <c r="G1703" i="4"/>
  <c r="G225" i="4"/>
  <c r="G419" i="4"/>
  <c r="G757" i="4"/>
  <c r="G1441" i="4"/>
  <c r="G1445" i="4"/>
  <c r="G1132" i="4"/>
  <c r="G1665" i="4"/>
  <c r="G1546" i="4"/>
  <c r="G1936" i="4"/>
  <c r="G32" i="4"/>
  <c r="G709" i="4"/>
  <c r="G1108" i="4"/>
  <c r="G355" i="4"/>
  <c r="G1160" i="4"/>
  <c r="G1362" i="4"/>
  <c r="G1412" i="4"/>
  <c r="G598" i="4"/>
  <c r="G1585" i="4"/>
  <c r="G233" i="4"/>
  <c r="G1874" i="4"/>
  <c r="G1648" i="4"/>
  <c r="G1700" i="4"/>
  <c r="G840" i="4"/>
  <c r="G1508" i="4"/>
  <c r="G1211" i="4"/>
  <c r="G1530" i="4"/>
  <c r="G513" i="4"/>
  <c r="G714" i="4"/>
  <c r="G1167" i="4"/>
  <c r="G1769" i="4"/>
  <c r="G1987" i="4"/>
  <c r="G1009" i="4"/>
  <c r="G80" i="4"/>
  <c r="G651" i="4"/>
  <c r="G1393" i="4"/>
  <c r="G184" i="4"/>
  <c r="G223" i="4"/>
  <c r="G1072" i="4"/>
  <c r="G1457" i="4"/>
  <c r="G690" i="4"/>
  <c r="G769" i="4"/>
  <c r="G944" i="4"/>
  <c r="G1319" i="4"/>
  <c r="G1626" i="4"/>
  <c r="G608" i="4"/>
  <c r="G432" i="4"/>
  <c r="G902" i="4"/>
  <c r="G658" i="4"/>
  <c r="G1020" i="4"/>
  <c r="G852" i="4"/>
  <c r="G1183" i="4"/>
  <c r="G868" i="4"/>
  <c r="G1729" i="4"/>
  <c r="G1070" i="4"/>
  <c r="G1873" i="4"/>
  <c r="G1633" i="4"/>
  <c r="G742" i="4"/>
  <c r="G1809" i="4"/>
  <c r="G478" i="4"/>
  <c r="G734" i="4"/>
  <c r="G781" i="4"/>
  <c r="G911" i="4"/>
  <c r="G994" i="4"/>
  <c r="G1571" i="4"/>
  <c r="G1348" i="4"/>
  <c r="G1204" i="4"/>
  <c r="G1185" i="4"/>
  <c r="G1300" i="4"/>
  <c r="G1337" i="4"/>
  <c r="G276" i="4"/>
  <c r="G872" i="4"/>
  <c r="G1976" i="4"/>
  <c r="G221" i="4"/>
  <c r="G866" i="4"/>
  <c r="G1358" i="4"/>
  <c r="G1417" i="4"/>
  <c r="G1994" i="4"/>
  <c r="G1688" i="4"/>
  <c r="G1679" i="4"/>
  <c r="G194" i="4"/>
  <c r="G272" i="4"/>
  <c r="G721" i="4"/>
  <c r="G870" i="4"/>
  <c r="G1834" i="4"/>
  <c r="G456" i="4"/>
  <c r="G569" i="4"/>
  <c r="G1222" i="4"/>
  <c r="G1777" i="4"/>
  <c r="G1930" i="4"/>
  <c r="G1288" i="4"/>
  <c r="G187" i="4"/>
  <c r="G614" i="4"/>
  <c r="G1916" i="4"/>
  <c r="G381" i="4"/>
  <c r="G534" i="4"/>
  <c r="G1296" i="4"/>
  <c r="G1409" i="4"/>
  <c r="G1823" i="4"/>
  <c r="G908" i="4"/>
  <c r="G863" i="4"/>
  <c r="G1411" i="4"/>
  <c r="G1908" i="4"/>
  <c r="G248" i="4"/>
  <c r="G727" i="4"/>
  <c r="G333" i="4"/>
  <c r="G1149" i="4"/>
  <c r="G291" i="4"/>
  <c r="G1646" i="4"/>
  <c r="G1925" i="4"/>
  <c r="G1491" i="4"/>
  <c r="G659" i="4"/>
  <c r="G1261" i="4"/>
  <c r="G668" i="4"/>
  <c r="G1105" i="4"/>
  <c r="G920" i="4"/>
  <c r="G698" i="4"/>
  <c r="G949" i="4"/>
  <c r="G345" i="4"/>
  <c r="G508" i="4"/>
  <c r="G1359" i="4"/>
  <c r="G677" i="4"/>
  <c r="G1512" i="4"/>
  <c r="G1863" i="4"/>
  <c r="G94" i="4"/>
  <c r="G578" i="4"/>
  <c r="G991" i="4"/>
  <c r="G1640" i="4"/>
  <c r="G1282" i="4"/>
  <c r="G1294" i="4"/>
  <c r="G1826" i="4"/>
  <c r="G1439" i="4"/>
  <c r="G1382" i="4"/>
  <c r="G905" i="4"/>
  <c r="G1040" i="4"/>
  <c r="G26" i="4"/>
  <c r="G196" i="4"/>
  <c r="G955" i="4"/>
  <c r="G1365" i="4"/>
  <c r="G1721" i="4"/>
  <c r="G900" i="4"/>
  <c r="G1613" i="4"/>
  <c r="G257" i="4"/>
  <c r="G1238" i="4"/>
  <c r="G1695" i="4"/>
  <c r="G66" i="4"/>
  <c r="G416" i="4"/>
  <c r="G758" i="4"/>
  <c r="G1007" i="4"/>
  <c r="G1506" i="4"/>
  <c r="G1974" i="4"/>
  <c r="G1016" i="4"/>
  <c r="G1306" i="4"/>
  <c r="G1840" i="4"/>
  <c r="G1924" i="4"/>
  <c r="G1559" i="4"/>
  <c r="G71" i="4"/>
  <c r="G895" i="4"/>
  <c r="G220" i="4"/>
  <c r="G64" i="4"/>
  <c r="G1387" i="4"/>
  <c r="G603" i="4"/>
  <c r="G1163" i="4"/>
  <c r="G943" i="4"/>
  <c r="G580" i="4"/>
  <c r="G1271" i="4"/>
  <c r="G1652" i="4"/>
  <c r="G33" i="4"/>
  <c r="G320" i="4"/>
  <c r="G1173" i="4"/>
  <c r="G418" i="4"/>
  <c r="G931" i="4"/>
  <c r="G1859" i="4"/>
  <c r="G491" i="4"/>
  <c r="G697" i="4"/>
  <c r="G1862" i="4"/>
  <c r="G1612" i="4"/>
  <c r="G1424" i="4"/>
  <c r="G1516" i="4"/>
  <c r="G555" i="4"/>
  <c r="G1852" i="4"/>
  <c r="G574" i="4"/>
  <c r="G1152" i="4"/>
  <c r="G1192" i="4"/>
  <c r="G1340" i="4"/>
  <c r="G1140" i="4"/>
  <c r="G1660" i="4"/>
  <c r="G202" i="4"/>
  <c r="G1124" i="4"/>
  <c r="G1609" i="4"/>
  <c r="G1000" i="4"/>
  <c r="G1197" i="4"/>
  <c r="G744" i="4"/>
  <c r="G374" i="4"/>
  <c r="G1366" i="4"/>
  <c r="G140" i="4"/>
  <c r="G1128" i="4"/>
  <c r="G1331" i="4"/>
  <c r="G1773" i="4"/>
  <c r="G1381" i="4"/>
  <c r="G737" i="4"/>
  <c r="G1744" i="4"/>
  <c r="G211" i="4"/>
  <c r="G635" i="4"/>
  <c r="G591" i="4"/>
  <c r="G453" i="4"/>
  <c r="G1256" i="4"/>
  <c r="G296" i="4"/>
  <c r="G804" i="4"/>
  <c r="G1298" i="4"/>
  <c r="G1923" i="4"/>
  <c r="G216" i="4"/>
  <c r="G393" i="4"/>
  <c r="G76" i="4"/>
  <c r="G631" i="4"/>
  <c r="G1165" i="4"/>
  <c r="G237" i="4"/>
  <c r="G476" i="4"/>
  <c r="G1244" i="4"/>
  <c r="G1782" i="4"/>
  <c r="G1909" i="4"/>
  <c r="G1297" i="4"/>
  <c r="G1346" i="4"/>
  <c r="G839" i="4"/>
  <c r="G150" i="4"/>
  <c r="G1887" i="4"/>
  <c r="G365" i="4"/>
  <c r="G258" i="4"/>
  <c r="G912" i="4"/>
  <c r="G597" i="4"/>
  <c r="G1110" i="4"/>
  <c r="G552" i="4"/>
  <c r="G650" i="4"/>
  <c r="G1068" i="4"/>
  <c r="G736" i="4"/>
  <c r="G310" i="4"/>
  <c r="G743" i="4"/>
  <c r="G305" i="4"/>
  <c r="G1407" i="4"/>
  <c r="G1726" i="4"/>
  <c r="G206" i="4"/>
  <c r="G843" i="4"/>
  <c r="G821" i="4"/>
  <c r="G1731" i="4"/>
  <c r="G168" i="4"/>
  <c r="G1308" i="4"/>
  <c r="G1942" i="4"/>
  <c r="G501" i="4"/>
  <c r="G1181" i="4"/>
  <c r="G998" i="4"/>
  <c r="G109" i="4"/>
  <c r="G176" i="4"/>
  <c r="G148" i="4"/>
  <c r="G1344" i="4"/>
  <c r="G1414" i="4"/>
  <c r="G1814" i="4"/>
  <c r="G274" i="4"/>
  <c r="G1734" i="4"/>
  <c r="G319" i="4"/>
  <c r="G995" i="4"/>
  <c r="G1696" i="4"/>
  <c r="G177" i="4"/>
  <c r="G1242" i="4"/>
  <c r="G822" i="4"/>
  <c r="G1023" i="4"/>
  <c r="G1473" i="4"/>
  <c r="G1663" i="4"/>
  <c r="G792" i="4"/>
  <c r="G1499" i="4"/>
  <c r="G1957" i="4"/>
  <c r="G134" i="4"/>
  <c r="G1143" i="4"/>
  <c r="G159" i="4"/>
  <c r="G937" i="4"/>
  <c r="G356" i="4"/>
  <c r="G157" i="4"/>
  <c r="G567" i="4"/>
  <c r="G405" i="4"/>
  <c r="G702" i="4"/>
  <c r="G771" i="4"/>
  <c r="G530" i="4"/>
  <c r="G987" i="4"/>
  <c r="G1292" i="4"/>
  <c r="G1774" i="4"/>
  <c r="G1890" i="4"/>
  <c r="G605" i="4"/>
  <c r="G1246" i="4"/>
  <c r="G628" i="4"/>
  <c r="G1174" i="4"/>
  <c r="G480" i="4"/>
  <c r="G594" i="4"/>
  <c r="G649" i="4"/>
  <c r="G380" i="4"/>
  <c r="G114" i="4"/>
  <c r="G399" i="4"/>
  <c r="G826" i="4"/>
  <c r="G1607" i="4"/>
  <c r="G1831" i="4"/>
  <c r="G1751" i="4"/>
  <c r="G1073" i="4"/>
  <c r="G1410" i="4"/>
  <c r="G1055" i="4"/>
  <c r="G1147" i="4"/>
  <c r="G1904" i="4"/>
  <c r="G1302" i="4"/>
  <c r="G1279" i="4"/>
  <c r="G1604" i="4"/>
  <c r="G1133" i="4"/>
  <c r="G1937" i="4"/>
  <c r="G1965" i="4"/>
  <c r="G1720" i="4"/>
  <c r="G1090" i="4"/>
  <c r="G363" i="4"/>
  <c r="G947" i="4"/>
  <c r="G1447" i="4"/>
  <c r="G1799" i="4"/>
  <c r="G431" i="4"/>
  <c r="G783" i="4"/>
  <c r="G65" i="4"/>
  <c r="G1870" i="4"/>
  <c r="G582" i="4"/>
  <c r="G791" i="4"/>
  <c r="G729" i="4"/>
  <c r="G1182" i="4"/>
  <c r="G1898" i="4"/>
  <c r="G561" i="4"/>
  <c r="G1097" i="4"/>
  <c r="G1866" i="4"/>
  <c r="G833" i="4"/>
  <c r="G1582" i="4"/>
  <c r="G1349" i="4"/>
  <c r="G1380" i="4"/>
  <c r="G1759" i="4"/>
  <c r="G504" i="4"/>
  <c r="G809" i="4"/>
  <c r="G773" i="4"/>
  <c r="G1350" i="4"/>
  <c r="G1059" i="4"/>
  <c r="G1225" i="4"/>
  <c r="G1240" i="4"/>
  <c r="G314" i="4"/>
  <c r="G349" i="4"/>
  <c r="G171" i="4"/>
  <c r="G19" i="4"/>
  <c r="G197" i="4"/>
  <c r="G475" i="4"/>
  <c r="G705" i="4"/>
  <c r="G1332" i="4"/>
  <c r="G1841" i="4"/>
  <c r="G1535" i="4"/>
  <c r="G1677" i="4"/>
  <c r="G438" i="4"/>
  <c r="G1065" i="4"/>
  <c r="G1718" i="4"/>
  <c r="G104" i="4"/>
  <c r="G1003" i="4"/>
  <c r="G652" i="4"/>
  <c r="G1736" i="4"/>
  <c r="G1567" i="4"/>
  <c r="G883" i="4"/>
  <c r="G786" i="4"/>
  <c r="G1595" i="4"/>
  <c r="G1931" i="4"/>
  <c r="G212" i="4"/>
  <c r="G1833" i="4"/>
  <c r="G161" i="4"/>
  <c r="G1046" i="4"/>
  <c r="G1906" i="4"/>
  <c r="G219" i="4"/>
  <c r="G595" i="4"/>
  <c r="G1867" i="4"/>
  <c r="G1903" i="4"/>
  <c r="G164" i="4"/>
  <c r="G102" i="4"/>
  <c r="G951" i="4"/>
  <c r="G1235" i="4"/>
  <c r="G1802" i="4"/>
  <c r="G141" i="4"/>
  <c r="G384" i="4"/>
  <c r="G1983" i="4"/>
  <c r="G747" i="4"/>
  <c r="G1334" i="4"/>
  <c r="G1807" i="4"/>
  <c r="G612" i="4"/>
  <c r="G1153" i="4"/>
  <c r="G1385" i="4"/>
  <c r="G877" i="4"/>
  <c r="G1397" i="4"/>
  <c r="G1800" i="4"/>
  <c r="G1730" i="4"/>
  <c r="G1825" i="4"/>
  <c r="G864" i="4"/>
  <c r="G784" i="4"/>
  <c r="G1257" i="4"/>
  <c r="G1897" i="4"/>
  <c r="G1210" i="4"/>
  <c r="G1935" i="4"/>
  <c r="G1118" i="4"/>
  <c r="G1083" i="4"/>
  <c r="G1715" i="4"/>
  <c r="G1265" i="4"/>
  <c r="G1963" i="4"/>
  <c r="G1488" i="4"/>
  <c r="G460" i="4"/>
  <c r="G28" i="4"/>
  <c r="G204" i="4"/>
  <c r="G1851" i="4"/>
  <c r="G1395" i="4"/>
  <c r="G1813" i="4"/>
  <c r="G581" i="4"/>
  <c r="G1893" i="4"/>
  <c r="G1719" i="4"/>
  <c r="G367" i="4"/>
  <c r="G407" i="4"/>
  <c r="G1388" i="4"/>
  <c r="G382" i="4"/>
  <c r="G1588" i="4"/>
  <c r="G1661" i="4"/>
  <c r="G800" i="4"/>
  <c r="G1587" i="4"/>
  <c r="G1954" i="4"/>
  <c r="G282" i="4"/>
  <c r="G779" i="4"/>
  <c r="G151" i="4"/>
  <c r="G960" i="4"/>
  <c r="G935" i="4"/>
  <c r="G72" i="4"/>
  <c r="G623" i="4"/>
  <c r="G142" i="4"/>
  <c r="G335" i="4"/>
  <c r="G517" i="4"/>
  <c r="G978" i="4"/>
  <c r="G48" i="4"/>
  <c r="G1227" i="4"/>
  <c r="G1601" i="4"/>
  <c r="G982" i="4"/>
  <c r="G573" i="4"/>
  <c r="G1085" i="4"/>
  <c r="G669" i="4"/>
  <c r="G1495" i="4"/>
  <c r="G1882" i="4"/>
  <c r="G847" i="4"/>
  <c r="G482" i="4"/>
  <c r="G1964" i="4"/>
  <c r="G247" i="4"/>
  <c r="G1913" i="4"/>
  <c r="G1058" i="4"/>
  <c r="G1656" i="4"/>
  <c r="G1637" i="4"/>
  <c r="G936" i="4"/>
  <c r="G489" i="4"/>
  <c r="G1030" i="4"/>
  <c r="G1431" i="4"/>
  <c r="G1659" i="4"/>
  <c r="M1921" i="4"/>
  <c r="N1921" i="4"/>
  <c r="O1921" i="4"/>
  <c r="M1487" i="4"/>
  <c r="O1487" i="4"/>
  <c r="N1487" i="4"/>
  <c r="N975" i="4"/>
  <c r="M975" i="4"/>
  <c r="O975" i="4"/>
  <c r="O1001" i="4"/>
  <c r="N1001" i="4"/>
  <c r="M1001" i="4"/>
  <c r="O956" i="4"/>
  <c r="N956" i="4"/>
  <c r="M956" i="4"/>
  <c r="N487" i="4"/>
  <c r="M487" i="4"/>
  <c r="O487" i="4"/>
  <c r="M59" i="4"/>
  <c r="O59" i="4"/>
  <c r="N59" i="4"/>
  <c r="O74" i="4"/>
  <c r="N74" i="4"/>
  <c r="M74" i="4"/>
  <c r="O429" i="4"/>
  <c r="M429" i="4"/>
  <c r="N429" i="4"/>
  <c r="O957" i="4"/>
  <c r="M957" i="4"/>
  <c r="N957" i="4"/>
  <c r="O1106" i="4"/>
  <c r="N1106" i="4"/>
  <c r="M1106" i="4"/>
  <c r="O1943" i="4"/>
  <c r="N1943" i="4"/>
  <c r="M1943" i="4"/>
  <c r="N1063" i="4"/>
  <c r="M1063" i="4"/>
  <c r="O1063" i="4"/>
  <c r="N1565" i="4"/>
  <c r="M1565" i="4"/>
  <c r="O1565" i="4"/>
  <c r="O357" i="4"/>
  <c r="N357" i="4"/>
  <c r="M357" i="4"/>
  <c r="N1967" i="4"/>
  <c r="M1967" i="4"/>
  <c r="O1967" i="4"/>
  <c r="G392" i="4"/>
  <c r="G1489" i="4"/>
  <c r="G1091" i="4"/>
  <c r="G1885" i="4"/>
  <c r="G545" i="4"/>
  <c r="G921" i="4"/>
  <c r="G1423" i="4"/>
  <c r="G1651" i="4"/>
  <c r="G782" i="4"/>
  <c r="G1012" i="4"/>
  <c r="G1427" i="4"/>
  <c r="G67" i="4"/>
  <c r="G1024" i="4"/>
  <c r="G1529" i="4"/>
  <c r="G1938" i="4"/>
  <c r="G1188" i="4"/>
  <c r="G692" i="4"/>
  <c r="G1993" i="4"/>
  <c r="G495" i="4"/>
  <c r="G624" i="4"/>
  <c r="G1099" i="4"/>
  <c r="G1577" i="4"/>
  <c r="G15" i="4"/>
  <c r="G1514" i="4"/>
  <c r="G541" i="4"/>
  <c r="G1136" i="4"/>
  <c r="G1570" i="4"/>
  <c r="G1611" i="4"/>
  <c r="M1837" i="4"/>
  <c r="O1837" i="4"/>
  <c r="N1837" i="4"/>
  <c r="O1501" i="4"/>
  <c r="N1501" i="4"/>
  <c r="M1501" i="4"/>
  <c r="O1021" i="4"/>
  <c r="M1021" i="4"/>
  <c r="N1021" i="4"/>
  <c r="O1272" i="4"/>
  <c r="N1272" i="4"/>
  <c r="M1272" i="4"/>
  <c r="O1579" i="4"/>
  <c r="N1579" i="4"/>
  <c r="M1579" i="4"/>
  <c r="N324" i="4"/>
  <c r="M324" i="4"/>
  <c r="O324" i="4"/>
  <c r="O1321" i="4"/>
  <c r="N1321" i="4"/>
  <c r="M1321" i="4"/>
  <c r="O474" i="4"/>
  <c r="N474" i="4"/>
  <c r="M474" i="4"/>
  <c r="O1011" i="4"/>
  <c r="N1011" i="4"/>
  <c r="M1011" i="4"/>
  <c r="O1155" i="4"/>
  <c r="N1155" i="4"/>
  <c r="M1155" i="4"/>
  <c r="M817" i="4"/>
  <c r="N817" i="4"/>
  <c r="O817" i="4"/>
  <c r="M974" i="4"/>
  <c r="N974" i="4"/>
  <c r="O974" i="4"/>
  <c r="O1544" i="4"/>
  <c r="N1544" i="4"/>
  <c r="M1544" i="4"/>
  <c r="O286" i="4"/>
  <c r="N286" i="4"/>
  <c r="M286" i="4"/>
  <c r="O218" i="4"/>
  <c r="N218" i="4"/>
  <c r="M218" i="4"/>
  <c r="O303" i="4"/>
  <c r="N303" i="4"/>
  <c r="M303" i="4"/>
  <c r="G1049" i="4"/>
  <c r="G1081" i="4"/>
  <c r="G1997" i="4"/>
  <c r="G437" i="4"/>
  <c r="G1104" i="4"/>
  <c r="G1507" i="4"/>
  <c r="G1603" i="4"/>
  <c r="G917" i="4"/>
  <c r="G964" i="4"/>
  <c r="G1617" i="4"/>
  <c r="G341" i="4"/>
  <c r="G981" i="4"/>
  <c r="G1470" i="4"/>
  <c r="G1979" i="4"/>
  <c r="G417" i="4"/>
  <c r="G546" i="4"/>
  <c r="G1999" i="4"/>
  <c r="G422" i="4"/>
  <c r="G1057" i="4"/>
  <c r="G1089" i="4"/>
  <c r="G1704" i="4"/>
  <c r="G226" i="4"/>
  <c r="G386" i="4"/>
  <c r="G426" i="4"/>
  <c r="G1231" i="4"/>
  <c r="G1618" i="4"/>
  <c r="G1945" i="4"/>
  <c r="O1004" i="4"/>
  <c r="N1004" i="4"/>
  <c r="M1004" i="4"/>
  <c r="O973" i="4"/>
  <c r="M973" i="4"/>
  <c r="N973" i="4"/>
  <c r="N129" i="4"/>
  <c r="M129" i="4"/>
  <c r="O129" i="4"/>
  <c r="O1806" i="4"/>
  <c r="N1806" i="4"/>
  <c r="M1806" i="4"/>
  <c r="M684" i="4"/>
  <c r="N684" i="4"/>
  <c r="O684" i="4"/>
  <c r="O1116" i="4"/>
  <c r="N1116" i="4"/>
  <c r="M1116" i="4"/>
  <c r="O1550" i="4"/>
  <c r="N1550" i="4"/>
  <c r="M1550" i="4"/>
  <c r="O1886" i="4"/>
  <c r="N1886" i="4"/>
  <c r="M1886" i="4"/>
  <c r="O1398" i="4"/>
  <c r="N1398" i="4"/>
  <c r="M1398" i="4"/>
  <c r="M1540" i="4"/>
  <c r="N1540" i="4"/>
  <c r="O1540" i="4"/>
  <c r="O398" i="4"/>
  <c r="N398" i="4"/>
  <c r="M398" i="4"/>
  <c r="M1952" i="4"/>
  <c r="N1952" i="4"/>
  <c r="O1952" i="4"/>
  <c r="O492" i="4"/>
  <c r="N492" i="4"/>
  <c r="M492" i="4"/>
  <c r="O909" i="4"/>
  <c r="M909" i="4"/>
  <c r="N909" i="4"/>
  <c r="O1066" i="4"/>
  <c r="N1066" i="4"/>
  <c r="M1066" i="4"/>
  <c r="G850" i="4"/>
  <c r="G549" i="4"/>
  <c r="G1223" i="4"/>
  <c r="G1569" i="4"/>
  <c r="G1911" i="4"/>
  <c r="G919" i="4"/>
  <c r="G1408" i="4"/>
  <c r="G1828" i="4"/>
  <c r="G162" i="4"/>
  <c r="G1525" i="4"/>
  <c r="G1566" i="4"/>
  <c r="O16" i="4"/>
  <c r="N16" i="4"/>
  <c r="M16" i="4"/>
  <c r="G443" i="4"/>
  <c r="G498" i="4"/>
  <c r="G1932" i="4"/>
  <c r="G500" i="4"/>
  <c r="G1019" i="4"/>
  <c r="G1074" i="4"/>
  <c r="G1536" i="4"/>
  <c r="G292" i="4"/>
  <c r="G321" i="4"/>
  <c r="G412" i="4"/>
  <c r="G1281" i="4"/>
  <c r="G1631" i="4"/>
  <c r="G1028" i="4"/>
  <c r="O855" i="4"/>
  <c r="N855" i="4"/>
  <c r="M855" i="4"/>
  <c r="M793" i="4"/>
  <c r="N793" i="4"/>
  <c r="O793" i="4"/>
  <c r="N1087" i="4"/>
  <c r="M1087" i="4"/>
  <c r="O1087" i="4"/>
  <c r="O1428" i="4"/>
  <c r="N1428" i="4"/>
  <c r="M1428" i="4"/>
  <c r="O1399" i="4"/>
  <c r="M1399" i="4"/>
  <c r="N1399" i="4"/>
  <c r="M75" i="4"/>
  <c r="O75" i="4"/>
  <c r="N75" i="4"/>
  <c r="O409" i="4"/>
  <c r="N409" i="4"/>
  <c r="M409" i="4"/>
  <c r="O538" i="4"/>
  <c r="N538" i="4"/>
  <c r="M538" i="4"/>
  <c r="M1157" i="4"/>
  <c r="O1157" i="4"/>
  <c r="N1157" i="4"/>
  <c r="O1515" i="4"/>
  <c r="M1515" i="4"/>
  <c r="N1515" i="4"/>
  <c r="M403" i="4"/>
  <c r="N403" i="4"/>
  <c r="O403" i="4"/>
  <c r="N1472" i="4"/>
  <c r="M1472" i="4"/>
  <c r="O1472" i="4"/>
  <c r="N1581" i="4"/>
  <c r="M1581" i="4"/>
  <c r="O1581" i="4"/>
  <c r="O846" i="4"/>
  <c r="N846" i="4"/>
  <c r="M846" i="4"/>
  <c r="O12" i="4"/>
  <c r="N12" i="4"/>
  <c r="M12" i="4"/>
  <c r="O672" i="4"/>
  <c r="N672" i="4"/>
  <c r="M672" i="4"/>
  <c r="O922" i="4"/>
  <c r="N922" i="4"/>
  <c r="M922" i="4"/>
  <c r="G1390" i="4"/>
  <c r="G1714" i="4"/>
  <c r="G434" i="4"/>
  <c r="G1273" i="4"/>
  <c r="G1521" i="4"/>
  <c r="G334" i="4"/>
  <c r="G1095" i="4"/>
  <c r="G1466" i="4"/>
  <c r="G1180" i="4"/>
  <c r="G83" i="4"/>
  <c r="G1048" i="4"/>
  <c r="G1573" i="4"/>
  <c r="G389" i="4"/>
  <c r="G421" i="4"/>
  <c r="G885" i="4"/>
  <c r="G277" i="4"/>
  <c r="G680" i="4"/>
  <c r="G1029" i="4"/>
  <c r="G1534" i="4"/>
  <c r="G1598" i="4"/>
  <c r="G268" i="4"/>
  <c r="G383" i="4"/>
  <c r="G557" i="4"/>
  <c r="G939" i="4"/>
  <c r="G1509" i="4"/>
  <c r="G1391" i="4"/>
  <c r="O5" i="4" l="1"/>
  <c r="M5" i="4"/>
  <c r="N5" i="4"/>
  <c r="N4" i="4"/>
  <c r="M4" i="4"/>
  <c r="O4" i="4"/>
  <c r="O7" i="4"/>
  <c r="M7" i="4"/>
  <c r="N7" i="4"/>
  <c r="M8" i="4"/>
  <c r="N8" i="4"/>
  <c r="O8" i="4"/>
  <c r="O9" i="4"/>
  <c r="M9" i="4"/>
  <c r="N9" i="4"/>
  <c r="M6" i="4"/>
  <c r="O6" i="4"/>
  <c r="N6" i="4"/>
  <c r="N11" i="4"/>
  <c r="O11" i="4"/>
  <c r="M11" i="4"/>
  <c r="O3" i="4"/>
  <c r="N3" i="4"/>
  <c r="M3" i="4"/>
  <c r="O2" i="4"/>
  <c r="N2" i="4"/>
  <c r="M2" i="4"/>
  <c r="H2" i="4"/>
  <c r="O10" i="4"/>
  <c r="N10" i="4"/>
  <c r="M10" i="4"/>
  <c r="M410" i="4"/>
  <c r="H492" i="4"/>
  <c r="N410" i="4"/>
  <c r="H817" i="4"/>
  <c r="H313" i="4"/>
  <c r="H1521" i="4"/>
  <c r="O1521" i="4"/>
  <c r="N1521" i="4"/>
  <c r="M1521" i="4"/>
  <c r="O1089" i="4"/>
  <c r="N1089" i="4"/>
  <c r="M1089" i="4"/>
  <c r="H1089" i="4"/>
  <c r="O482" i="4"/>
  <c r="N482" i="4"/>
  <c r="M482" i="4"/>
  <c r="H482" i="4"/>
  <c r="N1601" i="4"/>
  <c r="M1601" i="4"/>
  <c r="H1601" i="4"/>
  <c r="O1601" i="4"/>
  <c r="H800" i="4"/>
  <c r="O800" i="4"/>
  <c r="M800" i="4"/>
  <c r="N800" i="4"/>
  <c r="N1488" i="4"/>
  <c r="M1488" i="4"/>
  <c r="H1488" i="4"/>
  <c r="O1488" i="4"/>
  <c r="O877" i="4"/>
  <c r="N877" i="4"/>
  <c r="M877" i="4"/>
  <c r="H877" i="4"/>
  <c r="H1867" i="4"/>
  <c r="O1867" i="4"/>
  <c r="N1867" i="4"/>
  <c r="M1867" i="4"/>
  <c r="M104" i="4"/>
  <c r="H104" i="4"/>
  <c r="O104" i="4"/>
  <c r="N104" i="4"/>
  <c r="H1225" i="4"/>
  <c r="O1225" i="4"/>
  <c r="N1225" i="4"/>
  <c r="M1225" i="4"/>
  <c r="M1447" i="4"/>
  <c r="H1447" i="4"/>
  <c r="O1447" i="4"/>
  <c r="N1447" i="4"/>
  <c r="O1751" i="4"/>
  <c r="N1751" i="4"/>
  <c r="M1751" i="4"/>
  <c r="H1751" i="4"/>
  <c r="M1292" i="4"/>
  <c r="H1292" i="4"/>
  <c r="N1292" i="4"/>
  <c r="O1292" i="4"/>
  <c r="H1663" i="4"/>
  <c r="O1663" i="4"/>
  <c r="M1663" i="4"/>
  <c r="N1663" i="4"/>
  <c r="O1598" i="4"/>
  <c r="N1598" i="4"/>
  <c r="M1598" i="4"/>
  <c r="H1598" i="4"/>
  <c r="N1573" i="4"/>
  <c r="M1573" i="4"/>
  <c r="H1573" i="4"/>
  <c r="O1573" i="4"/>
  <c r="H1273" i="4"/>
  <c r="O1273" i="4"/>
  <c r="N1273" i="4"/>
  <c r="M1273" i="4"/>
  <c r="O1536" i="4"/>
  <c r="N1536" i="4"/>
  <c r="M1536" i="4"/>
  <c r="H1536" i="4"/>
  <c r="M1408" i="4"/>
  <c r="H1408" i="4"/>
  <c r="N1408" i="4"/>
  <c r="O1408" i="4"/>
  <c r="H1540" i="4"/>
  <c r="M1945" i="4"/>
  <c r="H1945" i="4"/>
  <c r="N1945" i="4"/>
  <c r="O1945" i="4"/>
  <c r="O1057" i="4"/>
  <c r="N1057" i="4"/>
  <c r="M1057" i="4"/>
  <c r="H1057" i="4"/>
  <c r="O341" i="4"/>
  <c r="N341" i="4"/>
  <c r="M341" i="4"/>
  <c r="H341" i="4"/>
  <c r="H1997" i="4"/>
  <c r="O1997" i="4"/>
  <c r="N1997" i="4"/>
  <c r="M1997" i="4"/>
  <c r="H974" i="4"/>
  <c r="H474" i="4"/>
  <c r="H1579" i="4"/>
  <c r="H1021" i="4"/>
  <c r="H1099" i="4"/>
  <c r="O1099" i="4"/>
  <c r="N1099" i="4"/>
  <c r="M1099" i="4"/>
  <c r="O1024" i="4"/>
  <c r="N1024" i="4"/>
  <c r="M1024" i="4"/>
  <c r="H1024" i="4"/>
  <c r="O545" i="4"/>
  <c r="N545" i="4"/>
  <c r="M545" i="4"/>
  <c r="H545" i="4"/>
  <c r="H1967" i="4"/>
  <c r="O936" i="4"/>
  <c r="N936" i="4"/>
  <c r="M936" i="4"/>
  <c r="H936" i="4"/>
  <c r="H847" i="4"/>
  <c r="O847" i="4"/>
  <c r="N847" i="4"/>
  <c r="M847" i="4"/>
  <c r="M1227" i="4"/>
  <c r="H1227" i="4"/>
  <c r="N1227" i="4"/>
  <c r="O1227" i="4"/>
  <c r="N935" i="4"/>
  <c r="M935" i="4"/>
  <c r="H935" i="4"/>
  <c r="O935" i="4"/>
  <c r="H1661" i="4"/>
  <c r="O1661" i="4"/>
  <c r="N1661" i="4"/>
  <c r="M1661" i="4"/>
  <c r="N581" i="4"/>
  <c r="M581" i="4"/>
  <c r="H581" i="4"/>
  <c r="O581" i="4"/>
  <c r="N1963" i="4"/>
  <c r="H1963" i="4"/>
  <c r="O1963" i="4"/>
  <c r="M1963" i="4"/>
  <c r="H1257" i="4"/>
  <c r="O1257" i="4"/>
  <c r="N1257" i="4"/>
  <c r="M1257" i="4"/>
  <c r="N1385" i="4"/>
  <c r="M1385" i="4"/>
  <c r="H1385" i="4"/>
  <c r="O1385" i="4"/>
  <c r="H141" i="4"/>
  <c r="O141" i="4"/>
  <c r="N141" i="4"/>
  <c r="M141" i="4"/>
  <c r="H595" i="4"/>
  <c r="M595" i="4"/>
  <c r="O595" i="4"/>
  <c r="N595" i="4"/>
  <c r="M1595" i="4"/>
  <c r="H1595" i="4"/>
  <c r="O1595" i="4"/>
  <c r="N1595" i="4"/>
  <c r="H1718" i="4"/>
  <c r="O1718" i="4"/>
  <c r="N1718" i="4"/>
  <c r="M1718" i="4"/>
  <c r="H475" i="4"/>
  <c r="O475" i="4"/>
  <c r="N475" i="4"/>
  <c r="M475" i="4"/>
  <c r="H1059" i="4"/>
  <c r="O1059" i="4"/>
  <c r="N1059" i="4"/>
  <c r="M1059" i="4"/>
  <c r="O1582" i="4"/>
  <c r="N1582" i="4"/>
  <c r="M1582" i="4"/>
  <c r="H1582" i="4"/>
  <c r="H791" i="4"/>
  <c r="O791" i="4"/>
  <c r="N791" i="4"/>
  <c r="M791" i="4"/>
  <c r="H947" i="4"/>
  <c r="O947" i="4"/>
  <c r="N947" i="4"/>
  <c r="M947" i="4"/>
  <c r="O1279" i="4"/>
  <c r="N1279" i="4"/>
  <c r="M1279" i="4"/>
  <c r="H1279" i="4"/>
  <c r="H1831" i="4"/>
  <c r="O1831" i="4"/>
  <c r="N1831" i="4"/>
  <c r="M1831" i="4"/>
  <c r="O480" i="4"/>
  <c r="N480" i="4"/>
  <c r="M480" i="4"/>
  <c r="H480" i="4"/>
  <c r="H987" i="4"/>
  <c r="O987" i="4"/>
  <c r="N987" i="4"/>
  <c r="M987" i="4"/>
  <c r="O937" i="4"/>
  <c r="N937" i="4"/>
  <c r="M937" i="4"/>
  <c r="H937" i="4"/>
  <c r="O1473" i="4"/>
  <c r="N1473" i="4"/>
  <c r="M1473" i="4"/>
  <c r="H1473" i="4"/>
  <c r="H1734" i="4"/>
  <c r="O1734" i="4"/>
  <c r="N1734" i="4"/>
  <c r="M1734" i="4"/>
  <c r="M998" i="4"/>
  <c r="H998" i="4"/>
  <c r="N998" i="4"/>
  <c r="O998" i="4"/>
  <c r="O843" i="4"/>
  <c r="N843" i="4"/>
  <c r="M843" i="4"/>
  <c r="H843" i="4"/>
  <c r="H1068" i="4"/>
  <c r="O1068" i="4"/>
  <c r="N1068" i="4"/>
  <c r="M1068" i="4"/>
  <c r="M1887" i="4"/>
  <c r="H1887" i="4"/>
  <c r="O1887" i="4"/>
  <c r="N1887" i="4"/>
  <c r="H476" i="4"/>
  <c r="O476" i="4"/>
  <c r="N476" i="4"/>
  <c r="M476" i="4"/>
  <c r="H1298" i="4"/>
  <c r="O1298" i="4"/>
  <c r="N1298" i="4"/>
  <c r="M1298" i="4"/>
  <c r="H1744" i="4"/>
  <c r="O1744" i="4"/>
  <c r="M1744" i="4"/>
  <c r="N1744" i="4"/>
  <c r="O374" i="4"/>
  <c r="N374" i="4"/>
  <c r="M374" i="4"/>
  <c r="H374" i="4"/>
  <c r="H1140" i="4"/>
  <c r="O1140" i="4"/>
  <c r="N1140" i="4"/>
  <c r="M1140" i="4"/>
  <c r="N1424" i="4"/>
  <c r="M1424" i="4"/>
  <c r="H1424" i="4"/>
  <c r="O1424" i="4"/>
  <c r="O1173" i="4"/>
  <c r="N1173" i="4"/>
  <c r="M1173" i="4"/>
  <c r="H1173" i="4"/>
  <c r="H603" i="4"/>
  <c r="M603" i="4"/>
  <c r="N603" i="4"/>
  <c r="O603" i="4"/>
  <c r="O1840" i="4"/>
  <c r="N1840" i="4"/>
  <c r="M1840" i="4"/>
  <c r="H1840" i="4"/>
  <c r="H66" i="4"/>
  <c r="O66" i="4"/>
  <c r="N66" i="4"/>
  <c r="M66" i="4"/>
  <c r="H955" i="4"/>
  <c r="O955" i="4"/>
  <c r="N955" i="4"/>
  <c r="M955" i="4"/>
  <c r="O1294" i="4"/>
  <c r="N1294" i="4"/>
  <c r="M1294" i="4"/>
  <c r="H1294" i="4"/>
  <c r="N677" i="4"/>
  <c r="M677" i="4"/>
  <c r="H677" i="4"/>
  <c r="O677" i="4"/>
  <c r="M668" i="4"/>
  <c r="H668" i="4"/>
  <c r="N668" i="4"/>
  <c r="O668" i="4"/>
  <c r="O333" i="4"/>
  <c r="N333" i="4"/>
  <c r="M333" i="4"/>
  <c r="H333" i="4"/>
  <c r="N1409" i="4"/>
  <c r="M1409" i="4"/>
  <c r="H1409" i="4"/>
  <c r="O1409" i="4"/>
  <c r="N1930" i="4"/>
  <c r="M1930" i="4"/>
  <c r="H1930" i="4"/>
  <c r="O1930" i="4"/>
  <c r="H272" i="4"/>
  <c r="O272" i="4"/>
  <c r="N272" i="4"/>
  <c r="M272" i="4"/>
  <c r="H221" i="4"/>
  <c r="O221" i="4"/>
  <c r="N221" i="4"/>
  <c r="M221" i="4"/>
  <c r="O1348" i="4"/>
  <c r="N1348" i="4"/>
  <c r="M1348" i="4"/>
  <c r="H1348" i="4"/>
  <c r="H742" i="4"/>
  <c r="O742" i="4"/>
  <c r="N742" i="4"/>
  <c r="M742" i="4"/>
  <c r="H1020" i="4"/>
  <c r="O1020" i="4"/>
  <c r="N1020" i="4"/>
  <c r="M1020" i="4"/>
  <c r="M769" i="4"/>
  <c r="H769" i="4"/>
  <c r="N769" i="4"/>
  <c r="O769" i="4"/>
  <c r="H80" i="4"/>
  <c r="O80" i="4"/>
  <c r="N80" i="4"/>
  <c r="M80" i="4"/>
  <c r="M1211" i="4"/>
  <c r="H1211" i="4"/>
  <c r="N1211" i="4"/>
  <c r="O1211" i="4"/>
  <c r="O598" i="4"/>
  <c r="N598" i="4"/>
  <c r="M598" i="4"/>
  <c r="H598" i="4"/>
  <c r="H1936" i="4"/>
  <c r="O1936" i="4"/>
  <c r="M1936" i="4"/>
  <c r="N1936" i="4"/>
  <c r="N225" i="4"/>
  <c r="M225" i="4"/>
  <c r="H225" i="4"/>
  <c r="O225" i="4"/>
  <c r="O703" i="4"/>
  <c r="N703" i="4"/>
  <c r="M703" i="4"/>
  <c r="H703" i="4"/>
  <c r="M1624" i="4"/>
  <c r="H1624" i="4"/>
  <c r="N1624" i="4"/>
  <c r="O1624" i="4"/>
  <c r="H1275" i="4"/>
  <c r="M1275" i="4"/>
  <c r="O1275" i="4"/>
  <c r="N1275" i="4"/>
  <c r="M299" i="4"/>
  <c r="H299" i="4"/>
  <c r="N299" i="4"/>
  <c r="O299" i="4"/>
  <c r="N137" i="4"/>
  <c r="M137" i="4"/>
  <c r="H137" i="4"/>
  <c r="O137" i="4"/>
  <c r="M865" i="4"/>
  <c r="H865" i="4"/>
  <c r="N865" i="4"/>
  <c r="O865" i="4"/>
  <c r="N717" i="4"/>
  <c r="M717" i="4"/>
  <c r="H717" i="4"/>
  <c r="O717" i="4"/>
  <c r="O829" i="4"/>
  <c r="N829" i="4"/>
  <c r="M829" i="4"/>
  <c r="H829" i="4"/>
  <c r="N1464" i="4"/>
  <c r="M1464" i="4"/>
  <c r="H1464" i="4"/>
  <c r="O1464" i="4"/>
  <c r="H856" i="4"/>
  <c r="O856" i="4"/>
  <c r="M856" i="4"/>
  <c r="N856" i="4"/>
  <c r="N372" i="4"/>
  <c r="M372" i="4"/>
  <c r="H372" i="4"/>
  <c r="O372" i="4"/>
  <c r="N1253" i="4"/>
  <c r="M1253" i="4"/>
  <c r="H1253" i="4"/>
  <c r="O1253" i="4"/>
  <c r="O1690" i="4"/>
  <c r="N1690" i="4"/>
  <c r="M1690" i="4"/>
  <c r="H1690" i="4"/>
  <c r="O132" i="4"/>
  <c r="N132" i="4"/>
  <c r="M132" i="4"/>
  <c r="H132" i="4"/>
  <c r="O1280" i="4"/>
  <c r="N1280" i="4"/>
  <c r="M1280" i="4"/>
  <c r="H1280" i="4"/>
  <c r="M1006" i="4"/>
  <c r="H1006" i="4"/>
  <c r="N1006" i="4"/>
  <c r="O1006" i="4"/>
  <c r="H1291" i="4"/>
  <c r="M1291" i="4"/>
  <c r="O1291" i="4"/>
  <c r="N1291" i="4"/>
  <c r="O130" i="4"/>
  <c r="N130" i="4"/>
  <c r="M130" i="4"/>
  <c r="H130" i="4"/>
  <c r="H706" i="4"/>
  <c r="O706" i="4"/>
  <c r="N706" i="4"/>
  <c r="M706" i="4"/>
  <c r="O796" i="4"/>
  <c r="N796" i="4"/>
  <c r="M796" i="4"/>
  <c r="H796" i="4"/>
  <c r="O648" i="4"/>
  <c r="N648" i="4"/>
  <c r="M648" i="4"/>
  <c r="H648" i="4"/>
  <c r="O1723" i="4"/>
  <c r="N1723" i="4"/>
  <c r="M1723" i="4"/>
  <c r="H1723" i="4"/>
  <c r="N1681" i="4"/>
  <c r="M1681" i="4"/>
  <c r="H1681" i="4"/>
  <c r="O1681" i="4"/>
  <c r="O433" i="4"/>
  <c r="N433" i="4"/>
  <c r="M433" i="4"/>
  <c r="H433" i="4"/>
  <c r="O993" i="4"/>
  <c r="N993" i="4"/>
  <c r="M993" i="4"/>
  <c r="H993" i="4"/>
  <c r="O309" i="4"/>
  <c r="N309" i="4"/>
  <c r="M309" i="4"/>
  <c r="H309" i="4"/>
  <c r="O1803" i="4"/>
  <c r="N1803" i="4"/>
  <c r="M1803" i="4"/>
  <c r="H1803" i="4"/>
  <c r="O616" i="4"/>
  <c r="N616" i="4"/>
  <c r="M616" i="4"/>
  <c r="H616" i="4"/>
  <c r="M1171" i="4"/>
  <c r="H1171" i="4"/>
  <c r="O1171" i="4"/>
  <c r="N1171" i="4"/>
  <c r="O287" i="4"/>
  <c r="N287" i="4"/>
  <c r="M287" i="4"/>
  <c r="H287" i="4"/>
  <c r="H435" i="4"/>
  <c r="O435" i="4"/>
  <c r="N435" i="4"/>
  <c r="M435" i="4"/>
  <c r="O1707" i="4"/>
  <c r="N1707" i="4"/>
  <c r="M1707" i="4"/>
  <c r="H1707" i="4"/>
  <c r="H1484" i="4"/>
  <c r="O1484" i="4"/>
  <c r="N1484" i="4"/>
  <c r="M1484" i="4"/>
  <c r="O696" i="4"/>
  <c r="N696" i="4"/>
  <c r="M696" i="4"/>
  <c r="H696" i="4"/>
  <c r="O488" i="4"/>
  <c r="N488" i="4"/>
  <c r="M488" i="4"/>
  <c r="H488" i="4"/>
  <c r="H304" i="4"/>
  <c r="O304" i="4"/>
  <c r="N304" i="4"/>
  <c r="M304" i="4"/>
  <c r="M1632" i="4"/>
  <c r="H1632" i="4"/>
  <c r="N1632" i="4"/>
  <c r="O1632" i="4"/>
  <c r="M1785" i="4"/>
  <c r="O1785" i="4"/>
  <c r="N1785" i="4"/>
  <c r="H1785" i="4"/>
  <c r="O928" i="4"/>
  <c r="N928" i="4"/>
  <c r="M928" i="4"/>
  <c r="H928" i="4"/>
  <c r="O639" i="4"/>
  <c r="N639" i="4"/>
  <c r="M639" i="4"/>
  <c r="H639" i="4"/>
  <c r="N1878" i="4"/>
  <c r="M1878" i="4"/>
  <c r="H1878" i="4"/>
  <c r="O1878" i="4"/>
  <c r="O375" i="4"/>
  <c r="N375" i="4"/>
  <c r="M375" i="4"/>
  <c r="H375" i="4"/>
  <c r="H1437" i="4"/>
  <c r="O1437" i="4"/>
  <c r="N1437" i="4"/>
  <c r="M1437" i="4"/>
  <c r="O1527" i="4"/>
  <c r="N1527" i="4"/>
  <c r="M1527" i="4"/>
  <c r="H1527" i="4"/>
  <c r="O505" i="4"/>
  <c r="N505" i="4"/>
  <c r="M505" i="4"/>
  <c r="H505" i="4"/>
  <c r="H571" i="4"/>
  <c r="M571" i="4"/>
  <c r="N571" i="4"/>
  <c r="O571" i="4"/>
  <c r="H376" i="4"/>
  <c r="O376" i="4"/>
  <c r="N376" i="4"/>
  <c r="M376" i="4"/>
  <c r="O560" i="4"/>
  <c r="N560" i="4"/>
  <c r="M560" i="4"/>
  <c r="H560" i="4"/>
  <c r="N794" i="4"/>
  <c r="M794" i="4"/>
  <c r="H794" i="4"/>
  <c r="O794" i="4"/>
  <c r="O1956" i="4"/>
  <c r="M1956" i="4"/>
  <c r="N1956" i="4"/>
  <c r="H1956" i="4"/>
  <c r="O261" i="4"/>
  <c r="N261" i="4"/>
  <c r="M261" i="4"/>
  <c r="H261" i="4"/>
  <c r="H965" i="4"/>
  <c r="O965" i="4"/>
  <c r="M965" i="4"/>
  <c r="N965" i="4"/>
  <c r="O913" i="4"/>
  <c r="N913" i="4"/>
  <c r="M913" i="4"/>
  <c r="H913" i="4"/>
  <c r="H336" i="4"/>
  <c r="O336" i="4"/>
  <c r="N336" i="4"/>
  <c r="M336" i="4"/>
  <c r="H198" i="4"/>
  <c r="O198" i="4"/>
  <c r="N198" i="4"/>
  <c r="M198" i="4"/>
  <c r="H1892" i="4"/>
  <c r="O1892" i="4"/>
  <c r="N1892" i="4"/>
  <c r="M1892" i="4"/>
  <c r="H158" i="4"/>
  <c r="O158" i="4"/>
  <c r="N158" i="4"/>
  <c r="M158" i="4"/>
  <c r="H427" i="4"/>
  <c r="O427" i="4"/>
  <c r="N427" i="4"/>
  <c r="M427" i="4"/>
  <c r="H1177" i="4"/>
  <c r="O1177" i="4"/>
  <c r="N1177" i="4"/>
  <c r="M1177" i="4"/>
  <c r="O630" i="4"/>
  <c r="N630" i="4"/>
  <c r="M630" i="4"/>
  <c r="H630" i="4"/>
  <c r="H577" i="4"/>
  <c r="O577" i="4"/>
  <c r="N577" i="4"/>
  <c r="M577" i="4"/>
  <c r="O1871" i="4"/>
  <c r="N1871" i="4"/>
  <c r="M1871" i="4"/>
  <c r="H1871" i="4"/>
  <c r="N193" i="4"/>
  <c r="M193" i="4"/>
  <c r="H193" i="4"/>
  <c r="O193" i="4"/>
  <c r="O458" i="4"/>
  <c r="N458" i="4"/>
  <c r="M458" i="4"/>
  <c r="H458" i="4"/>
  <c r="H878" i="4"/>
  <c r="O878" i="4"/>
  <c r="N878" i="4"/>
  <c r="M878" i="4"/>
  <c r="H1928" i="4"/>
  <c r="O1928" i="4"/>
  <c r="M1928" i="4"/>
  <c r="N1928" i="4"/>
  <c r="H988" i="4"/>
  <c r="O988" i="4"/>
  <c r="N988" i="4"/>
  <c r="M988" i="4"/>
  <c r="H249" i="4"/>
  <c r="O249" i="4"/>
  <c r="M249" i="4"/>
  <c r="N249" i="4"/>
  <c r="H1274" i="4"/>
  <c r="O1274" i="4"/>
  <c r="N1274" i="4"/>
  <c r="M1274" i="4"/>
  <c r="H1117" i="4"/>
  <c r="M1117" i="4"/>
  <c r="O1117" i="4"/>
  <c r="N1117" i="4"/>
  <c r="H360" i="4"/>
  <c r="O360" i="4"/>
  <c r="N360" i="4"/>
  <c r="M360" i="4"/>
  <c r="H1232" i="4"/>
  <c r="O1232" i="4"/>
  <c r="N1232" i="4"/>
  <c r="M1232" i="4"/>
  <c r="O521" i="4"/>
  <c r="N521" i="4"/>
  <c r="M521" i="4"/>
  <c r="H521" i="4"/>
  <c r="H1469" i="4"/>
  <c r="O1469" i="4"/>
  <c r="N1469" i="4"/>
  <c r="M1469" i="4"/>
  <c r="O1379" i="4"/>
  <c r="N1379" i="4"/>
  <c r="M1379" i="4"/>
  <c r="H1379" i="4"/>
  <c r="O1947" i="4"/>
  <c r="N1947" i="4"/>
  <c r="M1947" i="4"/>
  <c r="H1947" i="4"/>
  <c r="O1239" i="4"/>
  <c r="N1239" i="4"/>
  <c r="M1239" i="4"/>
  <c r="H1239" i="4"/>
  <c r="H1314" i="4"/>
  <c r="O1314" i="4"/>
  <c r="N1314" i="4"/>
  <c r="M1314" i="4"/>
  <c r="O704" i="4"/>
  <c r="N704" i="4"/>
  <c r="M704" i="4"/>
  <c r="H704" i="4"/>
  <c r="H533" i="4"/>
  <c r="O533" i="4"/>
  <c r="M533" i="4"/>
  <c r="N533" i="4"/>
  <c r="O795" i="4"/>
  <c r="N795" i="4"/>
  <c r="M795" i="4"/>
  <c r="H795" i="4"/>
  <c r="O1619" i="4"/>
  <c r="N1619" i="4"/>
  <c r="M1619" i="4"/>
  <c r="H1619" i="4"/>
  <c r="H808" i="4"/>
  <c r="O808" i="4"/>
  <c r="M808" i="4"/>
  <c r="N808" i="4"/>
  <c r="H1313" i="4"/>
  <c r="O1313" i="4"/>
  <c r="N1313" i="4"/>
  <c r="M1313" i="4"/>
  <c r="H1420" i="4"/>
  <c r="N1420" i="4"/>
  <c r="M1420" i="4"/>
  <c r="O1420" i="4"/>
  <c r="O1112" i="4"/>
  <c r="N1112" i="4"/>
  <c r="M1112" i="4"/>
  <c r="H1112" i="4"/>
  <c r="O1849" i="4"/>
  <c r="N1849" i="4"/>
  <c r="M1849" i="4"/>
  <c r="H1849" i="4"/>
  <c r="O246" i="4"/>
  <c r="N246" i="4"/>
  <c r="M246" i="4"/>
  <c r="H246" i="4"/>
  <c r="H627" i="4"/>
  <c r="M627" i="4"/>
  <c r="O627" i="4"/>
  <c r="N627" i="4"/>
  <c r="O1740" i="4"/>
  <c r="N1740" i="4"/>
  <c r="M1740" i="4"/>
  <c r="H1740" i="4"/>
  <c r="N201" i="4"/>
  <c r="M201" i="4"/>
  <c r="H201" i="4"/>
  <c r="O201" i="4"/>
  <c r="H1500" i="4"/>
  <c r="O1500" i="4"/>
  <c r="N1500" i="4"/>
  <c r="M1500" i="4"/>
  <c r="H1027" i="4"/>
  <c r="O1027" i="4"/>
  <c r="N1027" i="4"/>
  <c r="M1027" i="4"/>
  <c r="H807" i="4"/>
  <c r="O807" i="4"/>
  <c r="N807" i="4"/>
  <c r="M807" i="4"/>
  <c r="N44" i="4"/>
  <c r="M44" i="4"/>
  <c r="O44" i="4"/>
  <c r="O1812" i="4"/>
  <c r="N1812" i="4"/>
  <c r="M1812" i="4"/>
  <c r="H1812" i="4"/>
  <c r="O522" i="4"/>
  <c r="N522" i="4"/>
  <c r="M522" i="4"/>
  <c r="H522" i="4"/>
  <c r="H1413" i="4"/>
  <c r="O1413" i="4"/>
  <c r="N1413" i="4"/>
  <c r="M1413" i="4"/>
  <c r="O655" i="4"/>
  <c r="N655" i="4"/>
  <c r="M655" i="4"/>
  <c r="H655" i="4"/>
  <c r="M387" i="4"/>
  <c r="H387" i="4"/>
  <c r="N387" i="4"/>
  <c r="O387" i="4"/>
  <c r="H1701" i="4"/>
  <c r="O1701" i="4"/>
  <c r="N1701" i="4"/>
  <c r="M1701" i="4"/>
  <c r="O506" i="4"/>
  <c r="N506" i="4"/>
  <c r="M506" i="4"/>
  <c r="H506" i="4"/>
  <c r="O124" i="4"/>
  <c r="N124" i="4"/>
  <c r="M124" i="4"/>
  <c r="H124" i="4"/>
  <c r="O615" i="4"/>
  <c r="N615" i="4"/>
  <c r="M615" i="4"/>
  <c r="H615" i="4"/>
  <c r="M371" i="4"/>
  <c r="H371" i="4"/>
  <c r="N371" i="4"/>
  <c r="O371" i="4"/>
  <c r="O992" i="4"/>
  <c r="N992" i="4"/>
  <c r="M992" i="4"/>
  <c r="H992" i="4"/>
  <c r="M700" i="4"/>
  <c r="H700" i="4"/>
  <c r="N700" i="4"/>
  <c r="O700" i="4"/>
  <c r="H1798" i="4"/>
  <c r="O1798" i="4"/>
  <c r="N1798" i="4"/>
  <c r="M1798" i="4"/>
  <c r="N1504" i="4"/>
  <c r="M1504" i="4"/>
  <c r="H1504" i="4"/>
  <c r="O1504" i="4"/>
  <c r="O1207" i="4"/>
  <c r="N1207" i="4"/>
  <c r="M1207" i="4"/>
  <c r="H1207" i="4"/>
  <c r="O1856" i="4"/>
  <c r="N1856" i="4"/>
  <c r="M1856" i="4"/>
  <c r="H1856" i="4"/>
  <c r="H1746" i="4"/>
  <c r="O1746" i="4"/>
  <c r="M1746" i="4"/>
  <c r="N1746" i="4"/>
  <c r="H1259" i="4"/>
  <c r="M1259" i="4"/>
  <c r="O1259" i="4"/>
  <c r="N1259" i="4"/>
  <c r="H1107" i="4"/>
  <c r="O1107" i="4"/>
  <c r="N1107" i="4"/>
  <c r="M1107" i="4"/>
  <c r="O512" i="4"/>
  <c r="N512" i="4"/>
  <c r="M512" i="4"/>
  <c r="H512" i="4"/>
  <c r="N1641" i="4"/>
  <c r="M1641" i="4"/>
  <c r="H1641" i="4"/>
  <c r="O1641" i="4"/>
  <c r="H923" i="4"/>
  <c r="O923" i="4"/>
  <c r="N923" i="4"/>
  <c r="M923" i="4"/>
  <c r="O1467" i="4"/>
  <c r="N1467" i="4"/>
  <c r="M1467" i="4"/>
  <c r="H1467" i="4"/>
  <c r="O678" i="4"/>
  <c r="N678" i="4"/>
  <c r="M678" i="4"/>
  <c r="H678" i="4"/>
  <c r="O891" i="4"/>
  <c r="N891" i="4"/>
  <c r="M891" i="4"/>
  <c r="H891" i="4"/>
  <c r="H816" i="4"/>
  <c r="O816" i="4"/>
  <c r="M816" i="4"/>
  <c r="N816" i="4"/>
  <c r="H1044" i="4"/>
  <c r="O1044" i="4"/>
  <c r="N1044" i="4"/>
  <c r="M1044" i="4"/>
  <c r="O1287" i="4"/>
  <c r="N1287" i="4"/>
  <c r="M1287" i="4"/>
  <c r="H1287" i="4"/>
  <c r="H459" i="4"/>
  <c r="O459" i="4"/>
  <c r="N459" i="4"/>
  <c r="M459" i="4"/>
  <c r="O914" i="4"/>
  <c r="N914" i="4"/>
  <c r="M914" i="4"/>
  <c r="H914" i="4"/>
  <c r="O1442" i="4"/>
  <c r="N1442" i="4"/>
  <c r="M1442" i="4"/>
  <c r="H1442" i="4"/>
  <c r="O326" i="4"/>
  <c r="N326" i="4"/>
  <c r="M326" i="4"/>
  <c r="H326" i="4"/>
  <c r="O961" i="4"/>
  <c r="N961" i="4"/>
  <c r="M961" i="4"/>
  <c r="H961" i="4"/>
  <c r="H1606" i="4"/>
  <c r="O1606" i="4"/>
  <c r="N1606" i="4"/>
  <c r="M1606" i="4"/>
  <c r="M1203" i="4"/>
  <c r="H1203" i="4"/>
  <c r="N1203" i="4"/>
  <c r="O1203" i="4"/>
  <c r="O828" i="4"/>
  <c r="N828" i="4"/>
  <c r="M828" i="4"/>
  <c r="H828" i="4"/>
  <c r="H117" i="4"/>
  <c r="O117" i="4"/>
  <c r="N117" i="4"/>
  <c r="M117" i="4"/>
  <c r="O147" i="4"/>
  <c r="N147" i="4"/>
  <c r="M147" i="4"/>
  <c r="H147" i="4"/>
  <c r="N1880" i="4"/>
  <c r="M1880" i="4"/>
  <c r="O1880" i="4"/>
  <c r="H1880" i="4"/>
  <c r="H691" i="4"/>
  <c r="M691" i="4"/>
  <c r="O691" i="4"/>
  <c r="N691" i="4"/>
  <c r="O1519" i="4"/>
  <c r="N1519" i="4"/>
  <c r="M1519" i="4"/>
  <c r="H1519" i="4"/>
  <c r="O448" i="4"/>
  <c r="N448" i="4"/>
  <c r="M448" i="4"/>
  <c r="H448" i="4"/>
  <c r="H675" i="4"/>
  <c r="M675" i="4"/>
  <c r="O675" i="4"/>
  <c r="N675" i="4"/>
  <c r="O1988" i="4"/>
  <c r="M1988" i="4"/>
  <c r="N1988" i="4"/>
  <c r="H1988" i="4"/>
  <c r="M331" i="4"/>
  <c r="H331" i="4"/>
  <c r="N331" i="4"/>
  <c r="O331" i="4"/>
  <c r="H1176" i="4"/>
  <c r="O1176" i="4"/>
  <c r="N1176" i="4"/>
  <c r="M1176" i="4"/>
  <c r="H1522" i="4"/>
  <c r="O1522" i="4"/>
  <c r="N1522" i="4"/>
  <c r="M1522" i="4"/>
  <c r="O638" i="4"/>
  <c r="N638" i="4"/>
  <c r="M638" i="4"/>
  <c r="H638" i="4"/>
  <c r="O318" i="4"/>
  <c r="N318" i="4"/>
  <c r="M318" i="4"/>
  <c r="H318" i="4"/>
  <c r="H190" i="4"/>
  <c r="O190" i="4"/>
  <c r="N190" i="4"/>
  <c r="M190" i="4"/>
  <c r="O599" i="4"/>
  <c r="N599" i="4"/>
  <c r="M599" i="4"/>
  <c r="H599" i="4"/>
  <c r="H1201" i="4"/>
  <c r="O1201" i="4"/>
  <c r="N1201" i="4"/>
  <c r="M1201" i="4"/>
  <c r="O1370" i="4"/>
  <c r="N1370" i="4"/>
  <c r="M1370" i="4"/>
  <c r="H1370" i="4"/>
  <c r="M724" i="4"/>
  <c r="H724" i="4"/>
  <c r="N724" i="4"/>
  <c r="O724" i="4"/>
  <c r="N778" i="4"/>
  <c r="M778" i="4"/>
  <c r="H778" i="4"/>
  <c r="O778" i="4"/>
  <c r="H1752" i="4"/>
  <c r="O1752" i="4"/>
  <c r="N1752" i="4"/>
  <c r="M1752" i="4"/>
  <c r="O670" i="4"/>
  <c r="N670" i="4"/>
  <c r="M670" i="4"/>
  <c r="H670" i="4"/>
  <c r="H1654" i="4"/>
  <c r="N1166" i="4"/>
  <c r="O1166" i="4"/>
  <c r="H1166" i="4"/>
  <c r="M1166" i="4"/>
  <c r="O30" i="4"/>
  <c r="N30" i="4"/>
  <c r="M30" i="4"/>
  <c r="O1526" i="4"/>
  <c r="N1526" i="4"/>
  <c r="M1526" i="4"/>
  <c r="H1526" i="4"/>
  <c r="H1658" i="4"/>
  <c r="H1668" i="4"/>
  <c r="O1642" i="4"/>
  <c r="N1642" i="4"/>
  <c r="M1642" i="4"/>
  <c r="H1642" i="4"/>
  <c r="H548" i="4"/>
  <c r="O548" i="4"/>
  <c r="N548" i="4"/>
  <c r="M548" i="4"/>
  <c r="O61" i="4"/>
  <c r="N61" i="4"/>
  <c r="M61" i="4"/>
  <c r="H82" i="4"/>
  <c r="O82" i="4"/>
  <c r="N82" i="4"/>
  <c r="M82" i="4"/>
  <c r="O1247" i="4"/>
  <c r="N1247" i="4"/>
  <c r="M1247" i="4"/>
  <c r="H1247" i="4"/>
  <c r="H547" i="4"/>
  <c r="H473" i="4"/>
  <c r="M849" i="4"/>
  <c r="H849" i="4"/>
  <c r="N849" i="4"/>
  <c r="O849" i="4"/>
  <c r="O1542" i="4"/>
  <c r="N1542" i="4"/>
  <c r="M1542" i="4"/>
  <c r="H1542" i="4"/>
  <c r="N983" i="4"/>
  <c r="M983" i="4"/>
  <c r="H983" i="4"/>
  <c r="O983" i="4"/>
  <c r="M745" i="4"/>
  <c r="H745" i="4"/>
  <c r="N745" i="4"/>
  <c r="O745" i="4"/>
  <c r="H490" i="4"/>
  <c r="H1985" i="4"/>
  <c r="H410" i="4"/>
  <c r="N268" i="4"/>
  <c r="M268" i="4"/>
  <c r="H268" i="4"/>
  <c r="O268" i="4"/>
  <c r="H437" i="4"/>
  <c r="O437" i="4"/>
  <c r="M437" i="4"/>
  <c r="N437" i="4"/>
  <c r="O1048" i="4"/>
  <c r="N1048" i="4"/>
  <c r="M1048" i="4"/>
  <c r="H1048" i="4"/>
  <c r="H1581" i="4"/>
  <c r="O1618" i="4"/>
  <c r="N1618" i="4"/>
  <c r="M1618" i="4"/>
  <c r="H1618" i="4"/>
  <c r="H1885" i="4"/>
  <c r="O1885" i="4"/>
  <c r="N1885" i="4"/>
  <c r="M1885" i="4"/>
  <c r="O960" i="4"/>
  <c r="N960" i="4"/>
  <c r="M960" i="4"/>
  <c r="H960" i="4"/>
  <c r="O1802" i="4"/>
  <c r="N1802" i="4"/>
  <c r="M1802" i="4"/>
  <c r="H1802" i="4"/>
  <c r="H1350" i="4"/>
  <c r="O1350" i="4"/>
  <c r="N1350" i="4"/>
  <c r="M1350" i="4"/>
  <c r="O530" i="4"/>
  <c r="N530" i="4"/>
  <c r="M530" i="4"/>
  <c r="H530" i="4"/>
  <c r="H650" i="4"/>
  <c r="O650" i="4"/>
  <c r="N650" i="4"/>
  <c r="M650" i="4"/>
  <c r="O1612" i="4"/>
  <c r="N1612" i="4"/>
  <c r="M1612" i="4"/>
  <c r="H1612" i="4"/>
  <c r="O196" i="4"/>
  <c r="N196" i="4"/>
  <c r="M196" i="4"/>
  <c r="H196" i="4"/>
  <c r="O1296" i="4"/>
  <c r="N1296" i="4"/>
  <c r="M1296" i="4"/>
  <c r="H1296" i="4"/>
  <c r="H1571" i="4"/>
  <c r="O1571" i="4"/>
  <c r="N1571" i="4"/>
  <c r="M1571" i="4"/>
  <c r="H690" i="4"/>
  <c r="O690" i="4"/>
  <c r="M690" i="4"/>
  <c r="N690" i="4"/>
  <c r="O1412" i="4"/>
  <c r="N1412" i="4"/>
  <c r="M1412" i="4"/>
  <c r="H1412" i="4"/>
  <c r="H1703" i="4"/>
  <c r="O1703" i="4"/>
  <c r="N1703" i="4"/>
  <c r="M1703" i="4"/>
  <c r="O647" i="4"/>
  <c r="N647" i="4"/>
  <c r="M647" i="4"/>
  <c r="H647" i="4"/>
  <c r="N725" i="4"/>
  <c r="M725" i="4"/>
  <c r="H725" i="4"/>
  <c r="O725" i="4"/>
  <c r="H484" i="4"/>
  <c r="O484" i="4"/>
  <c r="N484" i="4"/>
  <c r="M484" i="4"/>
  <c r="H1975" i="4"/>
  <c r="N1975" i="4"/>
  <c r="O1975" i="4"/>
  <c r="M1975" i="4"/>
  <c r="O1458" i="4"/>
  <c r="N1458" i="4"/>
  <c r="M1458" i="4"/>
  <c r="H1458" i="4"/>
  <c r="O788" i="4"/>
  <c r="N788" i="4"/>
  <c r="M788" i="4"/>
  <c r="H788" i="4"/>
  <c r="O898" i="4"/>
  <c r="N898" i="4"/>
  <c r="M898" i="4"/>
  <c r="H898" i="4"/>
  <c r="H633" i="4"/>
  <c r="O633" i="4"/>
  <c r="N633" i="4"/>
  <c r="M633" i="4"/>
  <c r="H1283" i="4"/>
  <c r="M1283" i="4"/>
  <c r="O1283" i="4"/>
  <c r="N1283" i="4"/>
  <c r="N145" i="4"/>
  <c r="M145" i="4"/>
  <c r="H145" i="4"/>
  <c r="O145" i="4"/>
  <c r="O844" i="4"/>
  <c r="N844" i="4"/>
  <c r="M844" i="4"/>
  <c r="H844" i="4"/>
  <c r="N1377" i="4"/>
  <c r="M1377" i="4"/>
  <c r="H1377" i="4"/>
  <c r="O1377" i="4"/>
  <c r="H1502" i="4"/>
  <c r="O1502" i="4"/>
  <c r="N1502" i="4"/>
  <c r="M1502" i="4"/>
  <c r="H1383" i="4"/>
  <c r="O1383" i="4"/>
  <c r="M1383" i="4"/>
  <c r="N1383" i="4"/>
  <c r="N1151" i="4"/>
  <c r="M1151" i="4"/>
  <c r="H1151" i="4"/>
  <c r="O1151" i="4"/>
  <c r="H135" i="4"/>
  <c r="O135" i="4"/>
  <c r="N135" i="4"/>
  <c r="M135" i="4"/>
  <c r="O1855" i="4"/>
  <c r="N1855" i="4"/>
  <c r="M1855" i="4"/>
  <c r="H1855" i="4"/>
  <c r="H823" i="4"/>
  <c r="O823" i="4"/>
  <c r="N823" i="4"/>
  <c r="M823" i="4"/>
  <c r="M120" i="4"/>
  <c r="H120" i="4"/>
  <c r="O120" i="4"/>
  <c r="N120" i="4"/>
  <c r="H570" i="4"/>
  <c r="O570" i="4"/>
  <c r="N570" i="4"/>
  <c r="M570" i="4"/>
  <c r="N999" i="4"/>
  <c r="M999" i="4"/>
  <c r="H999" i="4"/>
  <c r="O999" i="4"/>
  <c r="H1216" i="4"/>
  <c r="O1216" i="4"/>
  <c r="N1216" i="4"/>
  <c r="M1216" i="4"/>
  <c r="M873" i="4"/>
  <c r="H873" i="4"/>
  <c r="N873" i="4"/>
  <c r="O873" i="4"/>
  <c r="O92" i="4"/>
  <c r="N92" i="4"/>
  <c r="M92" i="4"/>
  <c r="H92" i="4"/>
  <c r="O1205" i="4"/>
  <c r="N1205" i="4"/>
  <c r="M1205" i="4"/>
  <c r="H1205" i="4"/>
  <c r="H214" i="4"/>
  <c r="O214" i="4"/>
  <c r="N214" i="4"/>
  <c r="M214" i="4"/>
  <c r="O686" i="4"/>
  <c r="N686" i="4"/>
  <c r="M686" i="4"/>
  <c r="H686" i="4"/>
  <c r="H330" i="4"/>
  <c r="M330" i="4"/>
  <c r="O330" i="4"/>
  <c r="N330" i="4"/>
  <c r="O279" i="4"/>
  <c r="N279" i="4"/>
  <c r="M279" i="4"/>
  <c r="H279" i="4"/>
  <c r="H1061" i="4"/>
  <c r="O1061" i="4"/>
  <c r="M1061" i="4"/>
  <c r="N1061" i="4"/>
  <c r="H1194" i="4"/>
  <c r="O1194" i="4"/>
  <c r="M1194" i="4"/>
  <c r="N1194" i="4"/>
  <c r="M1236" i="4"/>
  <c r="H1236" i="4"/>
  <c r="N1236" i="4"/>
  <c r="O1236" i="4"/>
  <c r="O1872" i="4"/>
  <c r="N1872" i="4"/>
  <c r="M1872" i="4"/>
  <c r="H1872" i="4"/>
  <c r="H81" i="4"/>
  <c r="O81" i="4"/>
  <c r="N81" i="4"/>
  <c r="M81" i="4"/>
  <c r="O497" i="4"/>
  <c r="N497" i="4"/>
  <c r="M497" i="4"/>
  <c r="H497" i="4"/>
  <c r="O765" i="4"/>
  <c r="N765" i="4"/>
  <c r="M765" i="4"/>
  <c r="H765" i="4"/>
  <c r="O1230" i="4"/>
  <c r="N1230" i="4"/>
  <c r="M1230" i="4"/>
  <c r="H1230" i="4"/>
  <c r="M283" i="4"/>
  <c r="H283" i="4"/>
  <c r="N283" i="4"/>
  <c r="O283" i="4"/>
  <c r="O568" i="4"/>
  <c r="N568" i="4"/>
  <c r="M568" i="4"/>
  <c r="H568" i="4"/>
  <c r="N810" i="4"/>
  <c r="M810" i="4"/>
  <c r="H810" i="4"/>
  <c r="O810" i="4"/>
  <c r="H1733" i="4"/>
  <c r="O1733" i="4"/>
  <c r="N1733" i="4"/>
  <c r="M1733" i="4"/>
  <c r="H713" i="4"/>
  <c r="O713" i="4"/>
  <c r="N713" i="4"/>
  <c r="M713" i="4"/>
  <c r="M1219" i="4"/>
  <c r="H1219" i="4"/>
  <c r="N1219" i="4"/>
  <c r="O1219" i="4"/>
  <c r="H899" i="4"/>
  <c r="M899" i="4"/>
  <c r="O899" i="4"/>
  <c r="N899" i="4"/>
  <c r="M542" i="4"/>
  <c r="H542" i="4"/>
  <c r="N542" i="4"/>
  <c r="O542" i="4"/>
  <c r="H133" i="4"/>
  <c r="O133" i="4"/>
  <c r="N133" i="4"/>
  <c r="M133" i="4"/>
  <c r="H199" i="4"/>
  <c r="O199" i="4"/>
  <c r="N199" i="4"/>
  <c r="M199" i="4"/>
  <c r="O1056" i="4"/>
  <c r="N1056" i="4"/>
  <c r="M1056" i="4"/>
  <c r="H1056" i="4"/>
  <c r="O440" i="4"/>
  <c r="N440" i="4"/>
  <c r="M440" i="4"/>
  <c r="H440" i="4"/>
  <c r="M1158" i="4"/>
  <c r="H1158" i="4"/>
  <c r="N1158" i="4"/>
  <c r="O1158" i="4"/>
  <c r="O1433" i="4"/>
  <c r="N1433" i="4"/>
  <c r="M1433" i="4"/>
  <c r="H1433" i="4"/>
  <c r="N1401" i="4"/>
  <c r="M1401" i="4"/>
  <c r="H1401" i="4"/>
  <c r="O1401" i="4"/>
  <c r="H281" i="4"/>
  <c r="O281" i="4"/>
  <c r="M281" i="4"/>
  <c r="N281" i="4"/>
  <c r="H707" i="4"/>
  <c r="M707" i="4"/>
  <c r="O707" i="4"/>
  <c r="N707" i="4"/>
  <c r="M1352" i="4"/>
  <c r="H1352" i="4"/>
  <c r="N1352" i="4"/>
  <c r="O1352" i="4"/>
  <c r="H1687" i="4"/>
  <c r="O1687" i="4"/>
  <c r="M1687" i="4"/>
  <c r="N1687" i="4"/>
  <c r="H643" i="4"/>
  <c r="M643" i="4"/>
  <c r="O643" i="4"/>
  <c r="N643" i="4"/>
  <c r="H1093" i="4"/>
  <c r="M1093" i="4"/>
  <c r="O1093" i="4"/>
  <c r="N1093" i="4"/>
  <c r="H916" i="4"/>
  <c r="O916" i="4"/>
  <c r="N916" i="4"/>
  <c r="M916" i="4"/>
  <c r="N1946" i="4"/>
  <c r="M1946" i="4"/>
  <c r="H1946" i="4"/>
  <c r="O1946" i="4"/>
  <c r="H1493" i="4"/>
  <c r="O1493" i="4"/>
  <c r="N1493" i="4"/>
  <c r="M1493" i="4"/>
  <c r="N959" i="4"/>
  <c r="M959" i="4"/>
  <c r="H959" i="4"/>
  <c r="O959" i="4"/>
  <c r="N621" i="4"/>
  <c r="M621" i="4"/>
  <c r="H621" i="4"/>
  <c r="O621" i="4"/>
  <c r="H1630" i="4"/>
  <c r="O1630" i="4"/>
  <c r="N1630" i="4"/>
  <c r="M1630" i="4"/>
  <c r="O812" i="4"/>
  <c r="N812" i="4"/>
  <c r="M812" i="4"/>
  <c r="H812" i="4"/>
  <c r="O34" i="4"/>
  <c r="N34" i="4"/>
  <c r="M34" i="4"/>
  <c r="H1053" i="4"/>
  <c r="O1053" i="4"/>
  <c r="M1053" i="4"/>
  <c r="N1053" i="4"/>
  <c r="H515" i="4"/>
  <c r="O515" i="4"/>
  <c r="N515" i="4"/>
  <c r="M515" i="4"/>
  <c r="H306" i="4"/>
  <c r="M306" i="4"/>
  <c r="O306" i="4"/>
  <c r="N306" i="4"/>
  <c r="M200" i="4"/>
  <c r="H200" i="4"/>
  <c r="O200" i="4"/>
  <c r="N200" i="4"/>
  <c r="O317" i="4"/>
  <c r="N317" i="4"/>
  <c r="M317" i="4"/>
  <c r="H317" i="4"/>
  <c r="O154" i="4"/>
  <c r="N154" i="4"/>
  <c r="M154" i="4"/>
  <c r="H154" i="4"/>
  <c r="H181" i="4"/>
  <c r="O181" i="4"/>
  <c r="N181" i="4"/>
  <c r="M181" i="4"/>
  <c r="O170" i="4"/>
  <c r="N170" i="4"/>
  <c r="M170" i="4"/>
  <c r="H170" i="4"/>
  <c r="H445" i="4"/>
  <c r="O445" i="4"/>
  <c r="M445" i="4"/>
  <c r="N445" i="4"/>
  <c r="N52" i="4"/>
  <c r="M52" i="4"/>
  <c r="O52" i="4"/>
  <c r="H516" i="4"/>
  <c r="O516" i="4"/>
  <c r="N516" i="4"/>
  <c r="M516" i="4"/>
  <c r="H362" i="4"/>
  <c r="M362" i="4"/>
  <c r="O362" i="4"/>
  <c r="N362" i="4"/>
  <c r="O90" i="4"/>
  <c r="M90" i="4"/>
  <c r="N90" i="4"/>
  <c r="H90" i="4"/>
  <c r="O253" i="4"/>
  <c r="N253" i="4"/>
  <c r="M253" i="4"/>
  <c r="H253" i="4"/>
  <c r="H1934" i="4"/>
  <c r="O1934" i="4"/>
  <c r="N1934" i="4"/>
  <c r="M1934" i="4"/>
  <c r="H230" i="4"/>
  <c r="O230" i="4"/>
  <c r="N230" i="4"/>
  <c r="M230" i="4"/>
  <c r="N1992" i="4"/>
  <c r="M1992" i="4"/>
  <c r="O1992" i="4"/>
  <c r="H1992" i="4"/>
  <c r="O892" i="4"/>
  <c r="N892" i="4"/>
  <c r="M892" i="4"/>
  <c r="H892" i="4"/>
  <c r="O1008" i="4"/>
  <c r="N1008" i="4"/>
  <c r="M1008" i="4"/>
  <c r="H1008" i="4"/>
  <c r="H1170" i="4"/>
  <c r="O1170" i="4"/>
  <c r="N1170" i="4"/>
  <c r="M1170" i="4"/>
  <c r="M1771" i="4"/>
  <c r="H1771" i="4"/>
  <c r="O1771" i="4"/>
  <c r="N1771" i="4"/>
  <c r="M395" i="4"/>
  <c r="H395" i="4"/>
  <c r="N395" i="4"/>
  <c r="O395" i="4"/>
  <c r="O813" i="4"/>
  <c r="N813" i="4"/>
  <c r="M813" i="4"/>
  <c r="H813" i="4"/>
  <c r="O179" i="4"/>
  <c r="N179" i="4"/>
  <c r="M179" i="4"/>
  <c r="H179" i="4"/>
  <c r="N447" i="4"/>
  <c r="M447" i="4"/>
  <c r="H447" i="4"/>
  <c r="O447" i="4"/>
  <c r="M1062" i="4"/>
  <c r="H1062" i="4"/>
  <c r="N1062" i="4"/>
  <c r="O1062" i="4"/>
  <c r="M551" i="4"/>
  <c r="O551" i="4"/>
  <c r="N551" i="4"/>
  <c r="H551" i="4"/>
  <c r="H1760" i="4"/>
  <c r="O1760" i="4"/>
  <c r="N1760" i="4"/>
  <c r="M1760" i="4"/>
  <c r="O1042" i="4"/>
  <c r="N1042" i="4"/>
  <c r="M1042" i="4"/>
  <c r="H1042" i="4"/>
  <c r="H191" i="4"/>
  <c r="O191" i="4"/>
  <c r="N191" i="4"/>
  <c r="M191" i="4"/>
  <c r="O466" i="4"/>
  <c r="N466" i="4"/>
  <c r="M466" i="4"/>
  <c r="H466" i="4"/>
  <c r="M1014" i="4"/>
  <c r="H1014" i="4"/>
  <c r="N1014" i="4"/>
  <c r="O1014" i="4"/>
  <c r="H611" i="4"/>
  <c r="M611" i="4"/>
  <c r="O611" i="4"/>
  <c r="N611" i="4"/>
  <c r="M1134" i="4"/>
  <c r="H1134" i="4"/>
  <c r="N1134" i="4"/>
  <c r="O1134" i="4"/>
  <c r="N36" i="4"/>
  <c r="M36" i="4"/>
  <c r="O36" i="4"/>
  <c r="O977" i="4"/>
  <c r="N977" i="4"/>
  <c r="M977" i="4"/>
  <c r="H977" i="4"/>
  <c r="N1369" i="4"/>
  <c r="M1369" i="4"/>
  <c r="H1369" i="4"/>
  <c r="O1369" i="4"/>
  <c r="N1293" i="4"/>
  <c r="M1293" i="4"/>
  <c r="H1293" i="4"/>
  <c r="O1293" i="4"/>
  <c r="O1818" i="4"/>
  <c r="N1818" i="4"/>
  <c r="M1818" i="4"/>
  <c r="H1818" i="4"/>
  <c r="H1735" i="4"/>
  <c r="O1735" i="4"/>
  <c r="N1735" i="4"/>
  <c r="M1735" i="4"/>
  <c r="H353" i="4"/>
  <c r="O353" i="4"/>
  <c r="N353" i="4"/>
  <c r="M353" i="4"/>
  <c r="O1310" i="4"/>
  <c r="N1310" i="4"/>
  <c r="M1310" i="4"/>
  <c r="H1310" i="4"/>
  <c r="M716" i="4"/>
  <c r="H716" i="4"/>
  <c r="N716" i="4"/>
  <c r="O716" i="4"/>
  <c r="M1260" i="4"/>
  <c r="H1260" i="4"/>
  <c r="N1260" i="4"/>
  <c r="O1260" i="4"/>
  <c r="H1123" i="4"/>
  <c r="O1123" i="4"/>
  <c r="N1123" i="4"/>
  <c r="M1123" i="4"/>
  <c r="H1835" i="4"/>
  <c r="N1835" i="4"/>
  <c r="M1835" i="4"/>
  <c r="O1835" i="4"/>
  <c r="O1386" i="4"/>
  <c r="N1386" i="4"/>
  <c r="M1386" i="4"/>
  <c r="H1386" i="4"/>
  <c r="H361" i="4"/>
  <c r="O361" i="4"/>
  <c r="N361" i="4"/>
  <c r="M361" i="4"/>
  <c r="O654" i="4"/>
  <c r="N654" i="4"/>
  <c r="M654" i="4"/>
  <c r="H654" i="4"/>
  <c r="H618" i="4"/>
  <c r="O618" i="4"/>
  <c r="N618" i="4"/>
  <c r="M618" i="4"/>
  <c r="O1434" i="4"/>
  <c r="N1434" i="4"/>
  <c r="M1434" i="4"/>
  <c r="H1434" i="4"/>
  <c r="H1036" i="4"/>
  <c r="O1036" i="4"/>
  <c r="N1036" i="4"/>
  <c r="M1036" i="4"/>
  <c r="O576" i="4"/>
  <c r="N576" i="4"/>
  <c r="M576" i="4"/>
  <c r="H576" i="4"/>
  <c r="O351" i="4"/>
  <c r="N351" i="4"/>
  <c r="M351" i="4"/>
  <c r="H351" i="4"/>
  <c r="H126" i="4"/>
  <c r="O126" i="4"/>
  <c r="M126" i="4"/>
  <c r="N126" i="4"/>
  <c r="M1672" i="4"/>
  <c r="H1672" i="4"/>
  <c r="N1672" i="4"/>
  <c r="O1672" i="4"/>
  <c r="O269" i="4"/>
  <c r="N269" i="4"/>
  <c r="M269" i="4"/>
  <c r="H269" i="4"/>
  <c r="N693" i="4"/>
  <c r="M693" i="4"/>
  <c r="H693" i="4"/>
  <c r="O693" i="4"/>
  <c r="H101" i="4"/>
  <c r="O101" i="4"/>
  <c r="N101" i="4"/>
  <c r="M101" i="4"/>
  <c r="O954" i="4"/>
  <c r="N954" i="4"/>
  <c r="M954" i="4"/>
  <c r="H954" i="4"/>
  <c r="N97" i="4"/>
  <c r="M97" i="4"/>
  <c r="H97" i="4"/>
  <c r="O97" i="4"/>
  <c r="H444" i="4"/>
  <c r="O444" i="4"/>
  <c r="N444" i="4"/>
  <c r="M444" i="4"/>
  <c r="H240" i="4"/>
  <c r="O240" i="4"/>
  <c r="N240" i="4"/>
  <c r="M240" i="4"/>
  <c r="H593" i="4"/>
  <c r="O593" i="4"/>
  <c r="N593" i="4"/>
  <c r="M593" i="4"/>
  <c r="H1776" i="4"/>
  <c r="O1776" i="4"/>
  <c r="N1776" i="4"/>
  <c r="M1776" i="4"/>
  <c r="O1418" i="4"/>
  <c r="N1418" i="4"/>
  <c r="M1418" i="4"/>
  <c r="H1418" i="4"/>
  <c r="O1575" i="4"/>
  <c r="N1575" i="4"/>
  <c r="M1575" i="4"/>
  <c r="H1575" i="4"/>
  <c r="O1518" i="4"/>
  <c r="N1518" i="4"/>
  <c r="M1518" i="4"/>
  <c r="H1518" i="4"/>
  <c r="N967" i="4"/>
  <c r="M967" i="4"/>
  <c r="H967" i="4"/>
  <c r="O967" i="4"/>
  <c r="M1142" i="4"/>
  <c r="H1142" i="4"/>
  <c r="N1142" i="4"/>
  <c r="O1142" i="4"/>
  <c r="H111" i="4"/>
  <c r="O111" i="4"/>
  <c r="N111" i="4"/>
  <c r="M111" i="4"/>
  <c r="O70" i="4"/>
  <c r="N70" i="4"/>
  <c r="M70" i="4"/>
  <c r="H70" i="4"/>
  <c r="N1764" i="4"/>
  <c r="M1764" i="4"/>
  <c r="H1764" i="4"/>
  <c r="O1764" i="4"/>
  <c r="O1636" i="4"/>
  <c r="N1636" i="4"/>
  <c r="M1636" i="4"/>
  <c r="H1636" i="4"/>
  <c r="O976" i="4"/>
  <c r="N976" i="4"/>
  <c r="M976" i="4"/>
  <c r="H976" i="4"/>
  <c r="O656" i="4"/>
  <c r="N656" i="4"/>
  <c r="M656" i="4"/>
  <c r="H656" i="4"/>
  <c r="O1627" i="4"/>
  <c r="N1627" i="4"/>
  <c r="M1627" i="4"/>
  <c r="H1627" i="4"/>
  <c r="O1324" i="4"/>
  <c r="M1324" i="4"/>
  <c r="N1324" i="4"/>
  <c r="H1324" i="4"/>
  <c r="O1363" i="4"/>
  <c r="N1363" i="4"/>
  <c r="M1363" i="4"/>
  <c r="H1363" i="4"/>
  <c r="O449" i="4"/>
  <c r="N449" i="4"/>
  <c r="M449" i="4"/>
  <c r="H449" i="4"/>
  <c r="H1077" i="4"/>
  <c r="O1077" i="4"/>
  <c r="M1077" i="4"/>
  <c r="N1077" i="4"/>
  <c r="H1184" i="4"/>
  <c r="O1184" i="4"/>
  <c r="N1184" i="4"/>
  <c r="M1184" i="4"/>
  <c r="N113" i="4"/>
  <c r="M113" i="4"/>
  <c r="H113" i="4"/>
  <c r="O113" i="4"/>
  <c r="M636" i="4"/>
  <c r="H636" i="4"/>
  <c r="N636" i="4"/>
  <c r="O636" i="4"/>
  <c r="O271" i="4"/>
  <c r="N271" i="4"/>
  <c r="M271" i="4"/>
  <c r="H271" i="4"/>
  <c r="H1722" i="4"/>
  <c r="H424" i="4"/>
  <c r="H1912" i="4"/>
  <c r="O632" i="4"/>
  <c r="N632" i="4"/>
  <c r="M632" i="4"/>
  <c r="H632" i="4"/>
  <c r="O390" i="4"/>
  <c r="N390" i="4"/>
  <c r="M390" i="4"/>
  <c r="H390" i="4"/>
  <c r="H1762" i="4"/>
  <c r="O1762" i="4"/>
  <c r="N1762" i="4"/>
  <c r="M1762" i="4"/>
  <c r="H1037" i="4"/>
  <c r="O1037" i="4"/>
  <c r="M1037" i="4"/>
  <c r="N1037" i="4"/>
  <c r="H499" i="4"/>
  <c r="O408" i="4"/>
  <c r="M408" i="4"/>
  <c r="H408" i="4"/>
  <c r="N408" i="4"/>
  <c r="M17" i="4"/>
  <c r="O17" i="4"/>
  <c r="N17" i="4"/>
  <c r="H1523" i="4"/>
  <c r="O1523" i="4"/>
  <c r="M1523" i="4"/>
  <c r="N1523" i="4"/>
  <c r="O986" i="4"/>
  <c r="N986" i="4"/>
  <c r="M986" i="4"/>
  <c r="H986" i="4"/>
  <c r="H413" i="4"/>
  <c r="O413" i="4"/>
  <c r="M413" i="4"/>
  <c r="N413" i="4"/>
  <c r="M564" i="4"/>
  <c r="H564" i="4"/>
  <c r="N564" i="4"/>
  <c r="O564" i="4"/>
  <c r="O1847" i="4"/>
  <c r="N1847" i="4"/>
  <c r="M1847" i="4"/>
  <c r="H1847" i="4"/>
  <c r="H1998" i="4"/>
  <c r="H1597" i="4"/>
  <c r="H1399" i="4"/>
  <c r="H1577" i="4"/>
  <c r="O1577" i="4"/>
  <c r="N1577" i="4"/>
  <c r="M1577" i="4"/>
  <c r="O434" i="4"/>
  <c r="N434" i="4"/>
  <c r="M434" i="4"/>
  <c r="H434" i="4"/>
  <c r="H855" i="4"/>
  <c r="N1617" i="4"/>
  <c r="M1617" i="4"/>
  <c r="H1617" i="4"/>
  <c r="O1617" i="4"/>
  <c r="M67" i="4"/>
  <c r="H67" i="4"/>
  <c r="O67" i="4"/>
  <c r="N67" i="4"/>
  <c r="H1813" i="4"/>
  <c r="O1813" i="4"/>
  <c r="N1813" i="4"/>
  <c r="M1813" i="4"/>
  <c r="O219" i="4"/>
  <c r="N219" i="4"/>
  <c r="M219" i="4"/>
  <c r="H219" i="4"/>
  <c r="O582" i="4"/>
  <c r="N582" i="4"/>
  <c r="M582" i="4"/>
  <c r="H582" i="4"/>
  <c r="H159" i="4"/>
  <c r="O159" i="4"/>
  <c r="N159" i="4"/>
  <c r="M159" i="4"/>
  <c r="O237" i="4"/>
  <c r="N237" i="4"/>
  <c r="M237" i="4"/>
  <c r="H237" i="4"/>
  <c r="H320" i="4"/>
  <c r="O320" i="4"/>
  <c r="N320" i="4"/>
  <c r="M320" i="4"/>
  <c r="H1359" i="4"/>
  <c r="O1359" i="4"/>
  <c r="M1359" i="4"/>
  <c r="N1359" i="4"/>
  <c r="H1777" i="4"/>
  <c r="O1777" i="4"/>
  <c r="N1777" i="4"/>
  <c r="M1777" i="4"/>
  <c r="N1633" i="4"/>
  <c r="M1633" i="4"/>
  <c r="H1633" i="4"/>
  <c r="O1633" i="4"/>
  <c r="O1009" i="4"/>
  <c r="N1009" i="4"/>
  <c r="M1009" i="4"/>
  <c r="H1009" i="4"/>
  <c r="H1546" i="4"/>
  <c r="O1546" i="4"/>
  <c r="N1546" i="4"/>
  <c r="M1546" i="4"/>
  <c r="H1391" i="4"/>
  <c r="O1391" i="4"/>
  <c r="M1391" i="4"/>
  <c r="N1391" i="4"/>
  <c r="M83" i="4"/>
  <c r="H83" i="4"/>
  <c r="O83" i="4"/>
  <c r="N83" i="4"/>
  <c r="O1714" i="4"/>
  <c r="N1714" i="4"/>
  <c r="M1714" i="4"/>
  <c r="H1714" i="4"/>
  <c r="H672" i="4"/>
  <c r="H75" i="4"/>
  <c r="H1028" i="4"/>
  <c r="O1028" i="4"/>
  <c r="N1028" i="4"/>
  <c r="M1028" i="4"/>
  <c r="H1019" i="4"/>
  <c r="O1019" i="4"/>
  <c r="N1019" i="4"/>
  <c r="M1019" i="4"/>
  <c r="M1911" i="4"/>
  <c r="H1911" i="4"/>
  <c r="O1911" i="4"/>
  <c r="N1911" i="4"/>
  <c r="H398" i="4"/>
  <c r="H1550" i="4"/>
  <c r="H1806" i="4"/>
  <c r="O1231" i="4"/>
  <c r="N1231" i="4"/>
  <c r="M1231" i="4"/>
  <c r="H1231" i="4"/>
  <c r="M1999" i="4"/>
  <c r="H1999" i="4"/>
  <c r="O1999" i="4"/>
  <c r="N1999" i="4"/>
  <c r="H964" i="4"/>
  <c r="O964" i="4"/>
  <c r="N964" i="4"/>
  <c r="M964" i="4"/>
  <c r="O1049" i="4"/>
  <c r="N1049" i="4"/>
  <c r="M1049" i="4"/>
  <c r="H1049" i="4"/>
  <c r="H1544" i="4"/>
  <c r="H1155" i="4"/>
  <c r="H324" i="4"/>
  <c r="H1570" i="4"/>
  <c r="O1570" i="4"/>
  <c r="N1570" i="4"/>
  <c r="M1570" i="4"/>
  <c r="N495" i="4"/>
  <c r="M495" i="4"/>
  <c r="H495" i="4"/>
  <c r="O495" i="4"/>
  <c r="O1427" i="4"/>
  <c r="N1427" i="4"/>
  <c r="M1427" i="4"/>
  <c r="H1427" i="4"/>
  <c r="H1091" i="4"/>
  <c r="O1091" i="4"/>
  <c r="N1091" i="4"/>
  <c r="M1091" i="4"/>
  <c r="H357" i="4"/>
  <c r="H1106" i="4"/>
  <c r="H957" i="4"/>
  <c r="H1921" i="4"/>
  <c r="M1656" i="4"/>
  <c r="H1656" i="4"/>
  <c r="N1656" i="4"/>
  <c r="O1656" i="4"/>
  <c r="M1495" i="4"/>
  <c r="H1495" i="4"/>
  <c r="O1495" i="4"/>
  <c r="N1495" i="4"/>
  <c r="O978" i="4"/>
  <c r="N978" i="4"/>
  <c r="M978" i="4"/>
  <c r="H978" i="4"/>
  <c r="H151" i="4"/>
  <c r="O151" i="4"/>
  <c r="N151" i="4"/>
  <c r="M151" i="4"/>
  <c r="O382" i="4"/>
  <c r="N382" i="4"/>
  <c r="M382" i="4"/>
  <c r="H382" i="4"/>
  <c r="O1395" i="4"/>
  <c r="N1395" i="4"/>
  <c r="M1395" i="4"/>
  <c r="H1395" i="4"/>
  <c r="O1715" i="4"/>
  <c r="N1715" i="4"/>
  <c r="M1715" i="4"/>
  <c r="H1715" i="4"/>
  <c r="H864" i="4"/>
  <c r="O864" i="4"/>
  <c r="M864" i="4"/>
  <c r="N864" i="4"/>
  <c r="M612" i="4"/>
  <c r="H612" i="4"/>
  <c r="N612" i="4"/>
  <c r="O612" i="4"/>
  <c r="N1235" i="4"/>
  <c r="M1235" i="4"/>
  <c r="H1235" i="4"/>
  <c r="O1235" i="4"/>
  <c r="O1906" i="4"/>
  <c r="N1906" i="4"/>
  <c r="M1906" i="4"/>
  <c r="H1906" i="4"/>
  <c r="O883" i="4"/>
  <c r="N883" i="4"/>
  <c r="M883" i="4"/>
  <c r="H883" i="4"/>
  <c r="M438" i="4"/>
  <c r="H438" i="4"/>
  <c r="N438" i="4"/>
  <c r="O438" i="4"/>
  <c r="O19" i="4"/>
  <c r="N19" i="4"/>
  <c r="M19" i="4"/>
  <c r="O773" i="4"/>
  <c r="N773" i="4"/>
  <c r="M773" i="4"/>
  <c r="H773" i="4"/>
  <c r="H1866" i="4"/>
  <c r="O1866" i="4"/>
  <c r="N1866" i="4"/>
  <c r="M1866" i="4"/>
  <c r="N1870" i="4"/>
  <c r="M1870" i="4"/>
  <c r="H1870" i="4"/>
  <c r="O1870" i="4"/>
  <c r="O1090" i="4"/>
  <c r="N1090" i="4"/>
  <c r="M1090" i="4"/>
  <c r="H1090" i="4"/>
  <c r="N1904" i="4"/>
  <c r="M1904" i="4"/>
  <c r="H1904" i="4"/>
  <c r="O1904" i="4"/>
  <c r="N826" i="4"/>
  <c r="M826" i="4"/>
  <c r="H826" i="4"/>
  <c r="O826" i="4"/>
  <c r="M628" i="4"/>
  <c r="H628" i="4"/>
  <c r="N628" i="4"/>
  <c r="O628" i="4"/>
  <c r="O771" i="4"/>
  <c r="N771" i="4"/>
  <c r="M771" i="4"/>
  <c r="H771" i="4"/>
  <c r="N1143" i="4"/>
  <c r="M1143" i="4"/>
  <c r="H1143" i="4"/>
  <c r="O1143" i="4"/>
  <c r="H822" i="4"/>
  <c r="O822" i="4"/>
  <c r="N822" i="4"/>
  <c r="M822" i="4"/>
  <c r="H1814" i="4"/>
  <c r="O1814" i="4"/>
  <c r="N1814" i="4"/>
  <c r="M1814" i="4"/>
  <c r="H501" i="4"/>
  <c r="O501" i="4"/>
  <c r="M501" i="4"/>
  <c r="N501" i="4"/>
  <c r="H1726" i="4"/>
  <c r="O1726" i="4"/>
  <c r="N1726" i="4"/>
  <c r="M1726" i="4"/>
  <c r="O552" i="4"/>
  <c r="N552" i="4"/>
  <c r="M552" i="4"/>
  <c r="H552" i="4"/>
  <c r="H839" i="4"/>
  <c r="O839" i="4"/>
  <c r="N839" i="4"/>
  <c r="M839" i="4"/>
  <c r="O1165" i="4"/>
  <c r="M1165" i="4"/>
  <c r="H1165" i="4"/>
  <c r="N1165" i="4"/>
  <c r="H296" i="4"/>
  <c r="O296" i="4"/>
  <c r="N296" i="4"/>
  <c r="M296" i="4"/>
  <c r="H1381" i="4"/>
  <c r="O1381" i="4"/>
  <c r="N1381" i="4"/>
  <c r="M1381" i="4"/>
  <c r="O1197" i="4"/>
  <c r="N1197" i="4"/>
  <c r="M1197" i="4"/>
  <c r="H1197" i="4"/>
  <c r="H1192" i="4"/>
  <c r="O1192" i="4"/>
  <c r="N1192" i="4"/>
  <c r="M1192" i="4"/>
  <c r="N1862" i="4"/>
  <c r="M1862" i="4"/>
  <c r="H1862" i="4"/>
  <c r="O1862" i="4"/>
  <c r="O33" i="4"/>
  <c r="N33" i="4"/>
  <c r="M33" i="4"/>
  <c r="O64" i="4"/>
  <c r="N64" i="4"/>
  <c r="M64" i="4"/>
  <c r="O1016" i="4"/>
  <c r="N1016" i="4"/>
  <c r="M1016" i="4"/>
  <c r="H1016" i="4"/>
  <c r="O1238" i="4"/>
  <c r="N1238" i="4"/>
  <c r="M1238" i="4"/>
  <c r="H1238" i="4"/>
  <c r="O26" i="4"/>
  <c r="N26" i="4"/>
  <c r="M26" i="4"/>
  <c r="M1640" i="4"/>
  <c r="H1640" i="4"/>
  <c r="N1640" i="4"/>
  <c r="O1640" i="4"/>
  <c r="H508" i="4"/>
  <c r="O508" i="4"/>
  <c r="N508" i="4"/>
  <c r="M508" i="4"/>
  <c r="H659" i="4"/>
  <c r="M659" i="4"/>
  <c r="O659" i="4"/>
  <c r="N659" i="4"/>
  <c r="H248" i="4"/>
  <c r="O248" i="4"/>
  <c r="N248" i="4"/>
  <c r="M248" i="4"/>
  <c r="M534" i="4"/>
  <c r="H534" i="4"/>
  <c r="N534" i="4"/>
  <c r="O534" i="4"/>
  <c r="O1222" i="4"/>
  <c r="N1222" i="4"/>
  <c r="M1222" i="4"/>
  <c r="H1222" i="4"/>
  <c r="H1679" i="4"/>
  <c r="O1679" i="4"/>
  <c r="M1679" i="4"/>
  <c r="N1679" i="4"/>
  <c r="H872" i="4"/>
  <c r="O872" i="4"/>
  <c r="M872" i="4"/>
  <c r="N872" i="4"/>
  <c r="O994" i="4"/>
  <c r="N994" i="4"/>
  <c r="M994" i="4"/>
  <c r="H994" i="4"/>
  <c r="O1873" i="4"/>
  <c r="N1873" i="4"/>
  <c r="M1873" i="4"/>
  <c r="H1873" i="4"/>
  <c r="M902" i="4"/>
  <c r="O902" i="4"/>
  <c r="H902" i="4"/>
  <c r="N902" i="4"/>
  <c r="O1457" i="4"/>
  <c r="N1457" i="4"/>
  <c r="M1457" i="4"/>
  <c r="H1457" i="4"/>
  <c r="N1987" i="4"/>
  <c r="H1987" i="4"/>
  <c r="O1987" i="4"/>
  <c r="M1987" i="4"/>
  <c r="H840" i="4"/>
  <c r="O840" i="4"/>
  <c r="M840" i="4"/>
  <c r="N840" i="4"/>
  <c r="O1362" i="4"/>
  <c r="N1362" i="4"/>
  <c r="M1362" i="4"/>
  <c r="H1362" i="4"/>
  <c r="N1665" i="4"/>
  <c r="M1665" i="4"/>
  <c r="H1665" i="4"/>
  <c r="O1665" i="4"/>
  <c r="O1889" i="4"/>
  <c r="N1889" i="4"/>
  <c r="M1889" i="4"/>
  <c r="H1889" i="4"/>
  <c r="H1076" i="4"/>
  <c r="O1076" i="4"/>
  <c r="N1076" i="4"/>
  <c r="M1076" i="4"/>
  <c r="O1644" i="4"/>
  <c r="N1644" i="4"/>
  <c r="M1644" i="4"/>
  <c r="H1644" i="4"/>
  <c r="O53" i="4"/>
  <c r="N53" i="4"/>
  <c r="M53" i="4"/>
  <c r="O29" i="4"/>
  <c r="N29" i="4"/>
  <c r="M29" i="4"/>
  <c r="H241" i="4"/>
  <c r="O241" i="4"/>
  <c r="N241" i="4"/>
  <c r="M241" i="4"/>
  <c r="O1263" i="4"/>
  <c r="N1263" i="4"/>
  <c r="M1263" i="4"/>
  <c r="H1263" i="4"/>
  <c r="H1233" i="4"/>
  <c r="O1233" i="4"/>
  <c r="N1233" i="4"/>
  <c r="M1233" i="4"/>
  <c r="O397" i="4"/>
  <c r="N397" i="4"/>
  <c r="M397" i="4"/>
  <c r="H397" i="4"/>
  <c r="O1474" i="4"/>
  <c r="N1474" i="4"/>
  <c r="M1474" i="4"/>
  <c r="H1474" i="4"/>
  <c r="N1196" i="4"/>
  <c r="M1196" i="4"/>
  <c r="H1196" i="4"/>
  <c r="O1196" i="4"/>
  <c r="H848" i="4"/>
  <c r="O848" i="4"/>
  <c r="M848" i="4"/>
  <c r="N848" i="4"/>
  <c r="H411" i="4"/>
  <c r="O411" i="4"/>
  <c r="N411" i="4"/>
  <c r="M411" i="4"/>
  <c r="O78" i="4"/>
  <c r="N78" i="4"/>
  <c r="M78" i="4"/>
  <c r="H78" i="4"/>
  <c r="H989" i="4"/>
  <c r="O989" i="4"/>
  <c r="M989" i="4"/>
  <c r="N989" i="4"/>
  <c r="H728" i="4"/>
  <c r="O728" i="4"/>
  <c r="M728" i="4"/>
  <c r="N728" i="4"/>
  <c r="O1443" i="4"/>
  <c r="N1443" i="4"/>
  <c r="M1443" i="4"/>
  <c r="H1443" i="4"/>
  <c r="H1373" i="4"/>
  <c r="O1373" i="4"/>
  <c r="N1373" i="4"/>
  <c r="M1373" i="4"/>
  <c r="O622" i="4"/>
  <c r="N622" i="4"/>
  <c r="M622" i="4"/>
  <c r="H622" i="4"/>
  <c r="H980" i="4"/>
  <c r="O980" i="4"/>
  <c r="N980" i="4"/>
  <c r="M980" i="4"/>
  <c r="H1486" i="4"/>
  <c r="O1486" i="4"/>
  <c r="N1486" i="4"/>
  <c r="M1486" i="4"/>
  <c r="H642" i="4"/>
  <c r="O642" i="4"/>
  <c r="N642" i="4"/>
  <c r="M642" i="4"/>
  <c r="H400" i="4"/>
  <c r="O400" i="4"/>
  <c r="N400" i="4"/>
  <c r="M400" i="4"/>
  <c r="H722" i="4"/>
  <c r="O722" i="4"/>
  <c r="M722" i="4"/>
  <c r="N722" i="4"/>
  <c r="O1330" i="4"/>
  <c r="N1330" i="4"/>
  <c r="M1330" i="4"/>
  <c r="H1330" i="4"/>
  <c r="M1755" i="4"/>
  <c r="H1755" i="4"/>
  <c r="O1755" i="4"/>
  <c r="N1755" i="4"/>
  <c r="O732" i="4"/>
  <c r="N732" i="4"/>
  <c r="M732" i="4"/>
  <c r="H732" i="4"/>
  <c r="H776" i="4"/>
  <c r="O776" i="4"/>
  <c r="M776" i="4"/>
  <c r="N776" i="4"/>
  <c r="O1891" i="4"/>
  <c r="N1891" i="4"/>
  <c r="M1891" i="4"/>
  <c r="H1891" i="4"/>
  <c r="M1368" i="4"/>
  <c r="H1368" i="4"/>
  <c r="N1368" i="4"/>
  <c r="O1368" i="4"/>
  <c r="O1839" i="4"/>
  <c r="N1839" i="4"/>
  <c r="M1839" i="4"/>
  <c r="H1839" i="4"/>
  <c r="O63" i="4"/>
  <c r="N63" i="4"/>
  <c r="M63" i="4"/>
  <c r="H759" i="4"/>
  <c r="O759" i="4"/>
  <c r="N759" i="4"/>
  <c r="M759" i="4"/>
  <c r="O79" i="4"/>
  <c r="N79" i="4"/>
  <c r="M79" i="4"/>
  <c r="H79" i="4"/>
  <c r="O1990" i="4"/>
  <c r="M1990" i="4"/>
  <c r="N1990" i="4"/>
  <c r="H1990" i="4"/>
  <c r="O1404" i="4"/>
  <c r="N1404" i="4"/>
  <c r="M1404" i="4"/>
  <c r="H1404" i="4"/>
  <c r="H1949" i="4"/>
  <c r="N1949" i="4"/>
  <c r="O1949" i="4"/>
  <c r="M1949" i="4"/>
  <c r="N1689" i="4"/>
  <c r="M1689" i="4"/>
  <c r="H1689" i="4"/>
  <c r="O1689" i="4"/>
  <c r="M676" i="4"/>
  <c r="H676" i="4"/>
  <c r="N676" i="4"/>
  <c r="O676" i="4"/>
  <c r="O123" i="4"/>
  <c r="N123" i="4"/>
  <c r="M123" i="4"/>
  <c r="H123" i="4"/>
  <c r="H207" i="4"/>
  <c r="O207" i="4"/>
  <c r="N207" i="4"/>
  <c r="M207" i="4"/>
  <c r="H1051" i="4"/>
  <c r="O1051" i="4"/>
  <c r="N1051" i="4"/>
  <c r="M1051" i="4"/>
  <c r="H1416" i="4"/>
  <c r="N1416" i="4"/>
  <c r="M1416" i="4"/>
  <c r="O1416" i="4"/>
  <c r="N348" i="4"/>
  <c r="M348" i="4"/>
  <c r="H348" i="4"/>
  <c r="O348" i="4"/>
  <c r="H493" i="4"/>
  <c r="O493" i="4"/>
  <c r="M493" i="4"/>
  <c r="N493" i="4"/>
  <c r="H1421" i="4"/>
  <c r="O1421" i="4"/>
  <c r="N1421" i="4"/>
  <c r="M1421" i="4"/>
  <c r="H369" i="4"/>
  <c r="O369" i="4"/>
  <c r="N369" i="4"/>
  <c r="M369" i="4"/>
  <c r="O1596" i="4"/>
  <c r="M1596" i="4"/>
  <c r="N1596" i="4"/>
  <c r="H1596" i="4"/>
  <c r="H1461" i="4"/>
  <c r="O1461" i="4"/>
  <c r="N1461" i="4"/>
  <c r="M1461" i="4"/>
  <c r="O1881" i="4"/>
  <c r="N1881" i="4"/>
  <c r="H1881" i="4"/>
  <c r="M1881" i="4"/>
  <c r="N1961" i="4"/>
  <c r="H1961" i="4"/>
  <c r="O1961" i="4"/>
  <c r="M1961" i="4"/>
  <c r="M1126" i="4"/>
  <c r="H1126" i="4"/>
  <c r="N1126" i="4"/>
  <c r="O1126" i="4"/>
  <c r="H862" i="4"/>
  <c r="O862" i="4"/>
  <c r="N862" i="4"/>
  <c r="M862" i="4"/>
  <c r="O1130" i="4"/>
  <c r="N1130" i="4"/>
  <c r="M1130" i="4"/>
  <c r="H1130" i="4"/>
  <c r="N1977" i="4"/>
  <c r="H1977" i="4"/>
  <c r="O1977" i="4"/>
  <c r="M1977" i="4"/>
  <c r="H95" i="4"/>
  <c r="O95" i="4"/>
  <c r="N95" i="4"/>
  <c r="M95" i="4"/>
  <c r="N738" i="4"/>
  <c r="M738" i="4"/>
  <c r="H738" i="4"/>
  <c r="O738" i="4"/>
  <c r="N1517" i="4"/>
  <c r="M1517" i="4"/>
  <c r="H1517" i="4"/>
  <c r="O1517" i="4"/>
  <c r="H149" i="4"/>
  <c r="O149" i="4"/>
  <c r="N149" i="4"/>
  <c r="M149" i="4"/>
  <c r="O425" i="4"/>
  <c r="N425" i="4"/>
  <c r="M425" i="4"/>
  <c r="H425" i="4"/>
  <c r="M1195" i="4"/>
  <c r="H1195" i="4"/>
  <c r="N1195" i="4"/>
  <c r="O1195" i="4"/>
  <c r="M1187" i="4"/>
  <c r="H1187" i="4"/>
  <c r="N1187" i="4"/>
  <c r="O1187" i="4"/>
  <c r="O772" i="4"/>
  <c r="N772" i="4"/>
  <c r="M772" i="4"/>
  <c r="H772" i="4"/>
  <c r="H1843" i="4"/>
  <c r="O1843" i="4"/>
  <c r="N1843" i="4"/>
  <c r="M1843" i="4"/>
  <c r="H175" i="4"/>
  <c r="O175" i="4"/>
  <c r="N175" i="4"/>
  <c r="M175" i="4"/>
  <c r="O1082" i="4"/>
  <c r="N1082" i="4"/>
  <c r="M1082" i="4"/>
  <c r="H1082" i="4"/>
  <c r="N645" i="4"/>
  <c r="M645" i="4"/>
  <c r="H645" i="4"/>
  <c r="O645" i="4"/>
  <c r="M1078" i="4"/>
  <c r="H1078" i="4"/>
  <c r="O1078" i="4"/>
  <c r="N1078" i="4"/>
  <c r="N1237" i="4"/>
  <c r="M1237" i="4"/>
  <c r="H1237" i="4"/>
  <c r="O1237" i="4"/>
  <c r="M242" i="4"/>
  <c r="H242" i="4"/>
  <c r="N242" i="4"/>
  <c r="O242" i="4"/>
  <c r="O163" i="4"/>
  <c r="N163" i="4"/>
  <c r="M163" i="4"/>
  <c r="H163" i="4"/>
  <c r="O1666" i="4"/>
  <c r="N1666" i="4"/>
  <c r="M1666" i="4"/>
  <c r="H1666" i="4"/>
  <c r="O739" i="4"/>
  <c r="N739" i="4"/>
  <c r="M739" i="4"/>
  <c r="H739" i="4"/>
  <c r="O514" i="4"/>
  <c r="N514" i="4"/>
  <c r="M514" i="4"/>
  <c r="H514" i="4"/>
  <c r="O952" i="4"/>
  <c r="N952" i="4"/>
  <c r="M952" i="4"/>
  <c r="H952" i="4"/>
  <c r="O1449" i="4"/>
  <c r="N1449" i="4"/>
  <c r="M1449" i="4"/>
  <c r="H1449" i="4"/>
  <c r="H182" i="4"/>
  <c r="O182" i="4"/>
  <c r="N182" i="4"/>
  <c r="M182" i="4"/>
  <c r="O1819" i="4"/>
  <c r="N1819" i="4"/>
  <c r="M1819" i="4"/>
  <c r="H1819" i="4"/>
  <c r="N252" i="4"/>
  <c r="M252" i="4"/>
  <c r="H252" i="4"/>
  <c r="O252" i="4"/>
  <c r="O366" i="4"/>
  <c r="N366" i="4"/>
  <c r="M366" i="4"/>
  <c r="H366" i="4"/>
  <c r="O1270" i="4"/>
  <c r="N1270" i="4"/>
  <c r="M1270" i="4"/>
  <c r="H1270" i="4"/>
  <c r="O1558" i="4"/>
  <c r="N1558" i="4"/>
  <c r="M1558" i="4"/>
  <c r="H1558" i="4"/>
  <c r="M1895" i="4"/>
  <c r="H1895" i="4"/>
  <c r="O1895" i="4"/>
  <c r="N1895" i="4"/>
  <c r="O1865" i="4"/>
  <c r="N1865" i="4"/>
  <c r="M1865" i="4"/>
  <c r="H1865" i="4"/>
  <c r="M660" i="4"/>
  <c r="H660" i="4"/>
  <c r="N660" i="4"/>
  <c r="O660" i="4"/>
  <c r="O607" i="4"/>
  <c r="N607" i="4"/>
  <c r="M607" i="4"/>
  <c r="H607" i="4"/>
  <c r="O472" i="4"/>
  <c r="N472" i="4"/>
  <c r="M472" i="4"/>
  <c r="H472" i="4"/>
  <c r="H1224" i="4"/>
  <c r="O1224" i="4"/>
  <c r="N1224" i="4"/>
  <c r="M1224" i="4"/>
  <c r="O343" i="4"/>
  <c r="N343" i="4"/>
  <c r="M343" i="4"/>
  <c r="H343" i="4"/>
  <c r="O1676" i="4"/>
  <c r="N1676" i="4"/>
  <c r="M1676" i="4"/>
  <c r="H1676" i="4"/>
  <c r="O1962" i="4"/>
  <c r="M1962" i="4"/>
  <c r="N1962" i="4"/>
  <c r="H1962" i="4"/>
  <c r="O1810" i="4"/>
  <c r="N1810" i="4"/>
  <c r="M1810" i="4"/>
  <c r="H1810" i="4"/>
  <c r="O1129" i="4"/>
  <c r="N1129" i="4"/>
  <c r="M1129" i="4"/>
  <c r="H1129" i="4"/>
  <c r="O805" i="4"/>
  <c r="N805" i="4"/>
  <c r="M805" i="4"/>
  <c r="H805" i="4"/>
  <c r="O457" i="4"/>
  <c r="N457" i="4"/>
  <c r="M457" i="4"/>
  <c r="H457" i="4"/>
  <c r="O1221" i="4"/>
  <c r="N1221" i="4"/>
  <c r="M1221" i="4"/>
  <c r="H1221" i="4"/>
  <c r="O884" i="4"/>
  <c r="N884" i="4"/>
  <c r="M884" i="4"/>
  <c r="H884" i="4"/>
  <c r="O1248" i="4"/>
  <c r="N1248" i="4"/>
  <c r="M1248" i="4"/>
  <c r="H1248" i="4"/>
  <c r="H1868" i="4"/>
  <c r="O1868" i="4"/>
  <c r="N1868" i="4"/>
  <c r="M1868" i="4"/>
  <c r="H1717" i="4"/>
  <c r="O1717" i="4"/>
  <c r="N1717" i="4"/>
  <c r="M1717" i="4"/>
  <c r="O1303" i="4"/>
  <c r="N1303" i="4"/>
  <c r="M1303" i="4"/>
  <c r="H1303" i="4"/>
  <c r="M1376" i="4"/>
  <c r="H1376" i="4"/>
  <c r="N1376" i="4"/>
  <c r="O1376" i="4"/>
  <c r="H871" i="4"/>
  <c r="O871" i="4"/>
  <c r="N871" i="4"/>
  <c r="M871" i="4"/>
  <c r="H1250" i="4"/>
  <c r="O1250" i="4"/>
  <c r="N1250" i="4"/>
  <c r="M1250" i="4"/>
  <c r="H1537" i="4"/>
  <c r="O1537" i="4"/>
  <c r="N1537" i="4"/>
  <c r="M1537" i="4"/>
  <c r="H452" i="4"/>
  <c r="O452" i="4"/>
  <c r="N452" i="4"/>
  <c r="M452" i="4"/>
  <c r="H1639" i="4"/>
  <c r="O1639" i="4"/>
  <c r="M1639" i="4"/>
  <c r="N1639" i="4"/>
  <c r="O107" i="4"/>
  <c r="N107" i="4"/>
  <c r="M107" i="4"/>
  <c r="H107" i="4"/>
  <c r="N1277" i="4"/>
  <c r="M1277" i="4"/>
  <c r="H1277" i="4"/>
  <c r="O1277" i="4"/>
  <c r="H681" i="4"/>
  <c r="O681" i="4"/>
  <c r="N681" i="4"/>
  <c r="M681" i="4"/>
  <c r="O1827" i="4"/>
  <c r="N1827" i="4"/>
  <c r="M1827" i="4"/>
  <c r="H1827" i="4"/>
  <c r="M990" i="4"/>
  <c r="H990" i="4"/>
  <c r="N990" i="4"/>
  <c r="O990" i="4"/>
  <c r="N1649" i="4"/>
  <c r="M1649" i="4"/>
  <c r="H1649" i="4"/>
  <c r="O1649" i="4"/>
  <c r="M152" i="4"/>
  <c r="H152" i="4"/>
  <c r="O152" i="4"/>
  <c r="N152" i="4"/>
  <c r="H752" i="4"/>
  <c r="O752" i="4"/>
  <c r="M752" i="4"/>
  <c r="N752" i="4"/>
  <c r="H1249" i="4"/>
  <c r="O1249" i="4"/>
  <c r="N1249" i="4"/>
  <c r="M1249" i="4"/>
  <c r="M1524" i="4"/>
  <c r="H1524" i="4"/>
  <c r="N1524" i="4"/>
  <c r="O1524" i="4"/>
  <c r="M35" i="4"/>
  <c r="N35" i="4"/>
  <c r="O35" i="4"/>
  <c r="M446" i="4"/>
  <c r="H446" i="4"/>
  <c r="N446" i="4"/>
  <c r="O446" i="4"/>
  <c r="M234" i="4"/>
  <c r="O234" i="4"/>
  <c r="N234" i="4"/>
  <c r="H234" i="4"/>
  <c r="H1670" i="4"/>
  <c r="O1670" i="4"/>
  <c r="N1670" i="4"/>
  <c r="M1670" i="4"/>
  <c r="O1568" i="4"/>
  <c r="N1568" i="4"/>
  <c r="M1568" i="4"/>
  <c r="H1568" i="4"/>
  <c r="O1591" i="4"/>
  <c r="N1591" i="4"/>
  <c r="M1591" i="4"/>
  <c r="H1591" i="4"/>
  <c r="O1788" i="4"/>
  <c r="M1788" i="4"/>
  <c r="H1788" i="4"/>
  <c r="N1788" i="4"/>
  <c r="H617" i="4"/>
  <c r="O617" i="4"/>
  <c r="N617" i="4"/>
  <c r="M617" i="4"/>
  <c r="O325" i="4"/>
  <c r="N325" i="4"/>
  <c r="M325" i="4"/>
  <c r="H325" i="4"/>
  <c r="H1563" i="4"/>
  <c r="O1563" i="4"/>
  <c r="M1563" i="4"/>
  <c r="N1563" i="4"/>
  <c r="O1948" i="4"/>
  <c r="N1948" i="4"/>
  <c r="M1948" i="4"/>
  <c r="H1948" i="4"/>
  <c r="O1312" i="4"/>
  <c r="N1312" i="4"/>
  <c r="M1312" i="4"/>
  <c r="H1312" i="4"/>
  <c r="H1614" i="4"/>
  <c r="O1614" i="4"/>
  <c r="N1614" i="4"/>
  <c r="M1614" i="4"/>
  <c r="N1801" i="4"/>
  <c r="M1801" i="4"/>
  <c r="H1801" i="4"/>
  <c r="O1801" i="4"/>
  <c r="O41" i="4"/>
  <c r="N41" i="4"/>
  <c r="M41" i="4"/>
  <c r="H1115" i="4"/>
  <c r="O1115" i="4"/>
  <c r="N1115" i="4"/>
  <c r="M1115" i="4"/>
  <c r="H1858" i="4"/>
  <c r="O1858" i="4"/>
  <c r="N1858" i="4"/>
  <c r="M1858" i="4"/>
  <c r="O1372" i="4"/>
  <c r="N1372" i="4"/>
  <c r="M1372" i="4"/>
  <c r="H1372" i="4"/>
  <c r="M1336" i="4"/>
  <c r="H1336" i="4"/>
  <c r="N1336" i="4"/>
  <c r="O1336" i="4"/>
  <c r="M510" i="4"/>
  <c r="H510" i="4"/>
  <c r="N510" i="4"/>
  <c r="O510" i="4"/>
  <c r="N685" i="4"/>
  <c r="M685" i="4"/>
  <c r="H685" i="4"/>
  <c r="O685" i="4"/>
  <c r="H971" i="4"/>
  <c r="O971" i="4"/>
  <c r="N971" i="4"/>
  <c r="M971" i="4"/>
  <c r="M208" i="4"/>
  <c r="H208" i="4"/>
  <c r="O208" i="4"/>
  <c r="N208" i="4"/>
  <c r="H682" i="4"/>
  <c r="O682" i="4"/>
  <c r="N682" i="4"/>
  <c r="M682" i="4"/>
  <c r="O450" i="4"/>
  <c r="N450" i="4"/>
  <c r="M450" i="4"/>
  <c r="H450" i="4"/>
  <c r="O1749" i="4"/>
  <c r="N1749" i="4"/>
  <c r="M1749" i="4"/>
  <c r="H1749" i="4"/>
  <c r="O47" i="4"/>
  <c r="N47" i="4"/>
  <c r="M47" i="4"/>
  <c r="N1329" i="4"/>
  <c r="M1329" i="4"/>
  <c r="H1329" i="4"/>
  <c r="O1329" i="4"/>
  <c r="H1727" i="4"/>
  <c r="O1727" i="4"/>
  <c r="N1727" i="4"/>
  <c r="M1727" i="4"/>
  <c r="H297" i="4"/>
  <c r="O297" i="4"/>
  <c r="N297" i="4"/>
  <c r="M297" i="4"/>
  <c r="H344" i="4"/>
  <c r="O344" i="4"/>
  <c r="N344" i="4"/>
  <c r="M344" i="4"/>
  <c r="N1317" i="4"/>
  <c r="M1317" i="4"/>
  <c r="H1317" i="4"/>
  <c r="O1317" i="4"/>
  <c r="M243" i="4"/>
  <c r="H243" i="4"/>
  <c r="N243" i="4"/>
  <c r="O243" i="4"/>
  <c r="N463" i="4"/>
  <c r="M463" i="4"/>
  <c r="H463" i="4"/>
  <c r="O463" i="4"/>
  <c r="O21" i="4"/>
  <c r="N21" i="4"/>
  <c r="M21" i="4"/>
  <c r="H173" i="4"/>
  <c r="O173" i="4"/>
  <c r="N173" i="4"/>
  <c r="M173" i="4"/>
  <c r="H342" i="4"/>
  <c r="H322" i="4"/>
  <c r="M918" i="4"/>
  <c r="H918" i="4"/>
  <c r="N918" i="4"/>
  <c r="O918" i="4"/>
  <c r="N1922" i="4"/>
  <c r="H1922" i="4"/>
  <c r="O1922" i="4"/>
  <c r="M1922" i="4"/>
  <c r="H948" i="4"/>
  <c r="O948" i="4"/>
  <c r="N948" i="4"/>
  <c r="M948" i="4"/>
  <c r="O575" i="4"/>
  <c r="N575" i="4"/>
  <c r="M575" i="4"/>
  <c r="H575" i="4"/>
  <c r="O893" i="4"/>
  <c r="N893" i="4"/>
  <c r="M893" i="4"/>
  <c r="H893" i="4"/>
  <c r="O1338" i="4"/>
  <c r="N1338" i="4"/>
  <c r="M1338" i="4"/>
  <c r="H1338" i="4"/>
  <c r="H1045" i="4"/>
  <c r="O1045" i="4"/>
  <c r="M1045" i="4"/>
  <c r="N1045" i="4"/>
  <c r="M414" i="4"/>
  <c r="H414" i="4"/>
  <c r="N414" i="4"/>
  <c r="O414" i="4"/>
  <c r="H404" i="4"/>
  <c r="H265" i="4"/>
  <c r="O265" i="4"/>
  <c r="N265" i="4"/>
  <c r="M265" i="4"/>
  <c r="O294" i="4"/>
  <c r="N294" i="4"/>
  <c r="M294" i="4"/>
  <c r="H294" i="4"/>
  <c r="O1528" i="4"/>
  <c r="N1528" i="4"/>
  <c r="M1528" i="4"/>
  <c r="H1528" i="4"/>
  <c r="H1879" i="4"/>
  <c r="H1435" i="4"/>
  <c r="H854" i="4"/>
  <c r="H846" i="4"/>
  <c r="H1952" i="4"/>
  <c r="H1321" i="4"/>
  <c r="H1886" i="4"/>
  <c r="H975" i="4"/>
  <c r="H1265" i="4"/>
  <c r="O1265" i="4"/>
  <c r="N1265" i="4"/>
  <c r="M1265" i="4"/>
  <c r="O1065" i="4"/>
  <c r="N1065" i="4"/>
  <c r="M1065" i="4"/>
  <c r="H1065" i="4"/>
  <c r="O1302" i="4"/>
  <c r="N1302" i="4"/>
  <c r="M1302" i="4"/>
  <c r="H1302" i="4"/>
  <c r="H274" i="4"/>
  <c r="M274" i="4"/>
  <c r="O274" i="4"/>
  <c r="N274" i="4"/>
  <c r="M737" i="4"/>
  <c r="H737" i="4"/>
  <c r="N737" i="4"/>
  <c r="O737" i="4"/>
  <c r="H1306" i="4"/>
  <c r="O1306" i="4"/>
  <c r="N1306" i="4"/>
  <c r="M1306" i="4"/>
  <c r="N1261" i="4"/>
  <c r="M1261" i="4"/>
  <c r="H1261" i="4"/>
  <c r="O1261" i="4"/>
  <c r="M1976" i="4"/>
  <c r="O1976" i="4"/>
  <c r="N1976" i="4"/>
  <c r="H1976" i="4"/>
  <c r="H658" i="4"/>
  <c r="O658" i="4"/>
  <c r="M658" i="4"/>
  <c r="N658" i="4"/>
  <c r="M1508" i="4"/>
  <c r="H1508" i="4"/>
  <c r="O1508" i="4"/>
  <c r="N1508" i="4"/>
  <c r="O1347" i="4"/>
  <c r="N1347" i="4"/>
  <c r="M1347" i="4"/>
  <c r="H1347" i="4"/>
  <c r="H1029" i="4"/>
  <c r="O1029" i="4"/>
  <c r="M1029" i="4"/>
  <c r="N1029" i="4"/>
  <c r="N1509" i="4"/>
  <c r="M1509" i="4"/>
  <c r="H1509" i="4"/>
  <c r="O1509" i="4"/>
  <c r="O680" i="4"/>
  <c r="N680" i="4"/>
  <c r="M680" i="4"/>
  <c r="H680" i="4"/>
  <c r="N1180" i="4"/>
  <c r="M1180" i="4"/>
  <c r="H1180" i="4"/>
  <c r="O1180" i="4"/>
  <c r="H1390" i="4"/>
  <c r="O1390" i="4"/>
  <c r="N1390" i="4"/>
  <c r="M1390" i="4"/>
  <c r="H403" i="4"/>
  <c r="H409" i="4"/>
  <c r="H1428" i="4"/>
  <c r="H793" i="4"/>
  <c r="H1631" i="4"/>
  <c r="O1631" i="4"/>
  <c r="M1631" i="4"/>
  <c r="N1631" i="4"/>
  <c r="H500" i="4"/>
  <c r="O500" i="4"/>
  <c r="N500" i="4"/>
  <c r="M500" i="4"/>
  <c r="H1569" i="4"/>
  <c r="O1569" i="4"/>
  <c r="N1569" i="4"/>
  <c r="M1569" i="4"/>
  <c r="H973" i="4"/>
  <c r="O426" i="4"/>
  <c r="N426" i="4"/>
  <c r="M426" i="4"/>
  <c r="H426" i="4"/>
  <c r="O546" i="4"/>
  <c r="N546" i="4"/>
  <c r="M546" i="4"/>
  <c r="H546" i="4"/>
  <c r="H917" i="4"/>
  <c r="O917" i="4"/>
  <c r="M917" i="4"/>
  <c r="N917" i="4"/>
  <c r="O1136" i="4"/>
  <c r="N1136" i="4"/>
  <c r="M1136" i="4"/>
  <c r="H1136" i="4"/>
  <c r="O1993" i="4"/>
  <c r="N1993" i="4"/>
  <c r="M1993" i="4"/>
  <c r="H1993" i="4"/>
  <c r="H1012" i="4"/>
  <c r="O1012" i="4"/>
  <c r="N1012" i="4"/>
  <c r="M1012" i="4"/>
  <c r="O1489" i="4"/>
  <c r="N1489" i="4"/>
  <c r="M1489" i="4"/>
  <c r="H1489" i="4"/>
  <c r="H1063" i="4"/>
  <c r="H956" i="4"/>
  <c r="O1058" i="4"/>
  <c r="N1058" i="4"/>
  <c r="M1058" i="4"/>
  <c r="H1058" i="4"/>
  <c r="N669" i="4"/>
  <c r="M669" i="4"/>
  <c r="H669" i="4"/>
  <c r="O669" i="4"/>
  <c r="H517" i="4"/>
  <c r="O517" i="4"/>
  <c r="M517" i="4"/>
  <c r="N517" i="4"/>
  <c r="O779" i="4"/>
  <c r="N779" i="4"/>
  <c r="M779" i="4"/>
  <c r="H779" i="4"/>
  <c r="O1388" i="4"/>
  <c r="N1388" i="4"/>
  <c r="M1388" i="4"/>
  <c r="H1388" i="4"/>
  <c r="H1851" i="4"/>
  <c r="O1851" i="4"/>
  <c r="N1851" i="4"/>
  <c r="M1851" i="4"/>
  <c r="H1083" i="4"/>
  <c r="O1083" i="4"/>
  <c r="N1083" i="4"/>
  <c r="M1083" i="4"/>
  <c r="N1825" i="4"/>
  <c r="M1825" i="4"/>
  <c r="H1825" i="4"/>
  <c r="O1825" i="4"/>
  <c r="H1807" i="4"/>
  <c r="O1807" i="4"/>
  <c r="M1807" i="4"/>
  <c r="N1807" i="4"/>
  <c r="N951" i="4"/>
  <c r="M951" i="4"/>
  <c r="H951" i="4"/>
  <c r="O951" i="4"/>
  <c r="M1046" i="4"/>
  <c r="H1046" i="4"/>
  <c r="N1046" i="4"/>
  <c r="O1046" i="4"/>
  <c r="O1567" i="4"/>
  <c r="N1567" i="4"/>
  <c r="M1567" i="4"/>
  <c r="H1567" i="4"/>
  <c r="H1677" i="4"/>
  <c r="O1677" i="4"/>
  <c r="N1677" i="4"/>
  <c r="M1677" i="4"/>
  <c r="O171" i="4"/>
  <c r="N171" i="4"/>
  <c r="M171" i="4"/>
  <c r="H171" i="4"/>
  <c r="M809" i="4"/>
  <c r="H809" i="4"/>
  <c r="N809" i="4"/>
  <c r="O809" i="4"/>
  <c r="O1097" i="4"/>
  <c r="N1097" i="4"/>
  <c r="M1097" i="4"/>
  <c r="H1097" i="4"/>
  <c r="O65" i="4"/>
  <c r="N65" i="4"/>
  <c r="M65" i="4"/>
  <c r="M1720" i="4"/>
  <c r="H1720" i="4"/>
  <c r="O1720" i="4"/>
  <c r="N1720" i="4"/>
  <c r="H1147" i="4"/>
  <c r="O1147" i="4"/>
  <c r="N1147" i="4"/>
  <c r="M1147" i="4"/>
  <c r="O399" i="4"/>
  <c r="N399" i="4"/>
  <c r="M399" i="4"/>
  <c r="H399" i="4"/>
  <c r="O1246" i="4"/>
  <c r="N1246" i="4"/>
  <c r="M1246" i="4"/>
  <c r="H1246" i="4"/>
  <c r="O702" i="4"/>
  <c r="N702" i="4"/>
  <c r="M702" i="4"/>
  <c r="H702" i="4"/>
  <c r="H134" i="4"/>
  <c r="O134" i="4"/>
  <c r="N134" i="4"/>
  <c r="M134" i="4"/>
  <c r="H1242" i="4"/>
  <c r="O1242" i="4"/>
  <c r="N1242" i="4"/>
  <c r="M1242" i="4"/>
  <c r="H1414" i="4"/>
  <c r="O1414" i="4"/>
  <c r="N1414" i="4"/>
  <c r="M1414" i="4"/>
  <c r="H1942" i="4"/>
  <c r="O1942" i="4"/>
  <c r="N1942" i="4"/>
  <c r="M1942" i="4"/>
  <c r="H1407" i="4"/>
  <c r="O1407" i="4"/>
  <c r="M1407" i="4"/>
  <c r="N1407" i="4"/>
  <c r="M1110" i="4"/>
  <c r="H1110" i="4"/>
  <c r="N1110" i="4"/>
  <c r="O1110" i="4"/>
  <c r="O1346" i="4"/>
  <c r="N1346" i="4"/>
  <c r="M1346" i="4"/>
  <c r="H1346" i="4"/>
  <c r="O631" i="4"/>
  <c r="N631" i="4"/>
  <c r="M631" i="4"/>
  <c r="H631" i="4"/>
  <c r="O1256" i="4"/>
  <c r="N1256" i="4"/>
  <c r="M1256" i="4"/>
  <c r="H1256" i="4"/>
  <c r="O1773" i="4"/>
  <c r="N1773" i="4"/>
  <c r="M1773" i="4"/>
  <c r="H1773" i="4"/>
  <c r="O1000" i="4"/>
  <c r="N1000" i="4"/>
  <c r="M1000" i="4"/>
  <c r="H1000" i="4"/>
  <c r="O1152" i="4"/>
  <c r="N1152" i="4"/>
  <c r="M1152" i="4"/>
  <c r="H1152" i="4"/>
  <c r="H697" i="4"/>
  <c r="O697" i="4"/>
  <c r="N697" i="4"/>
  <c r="M697" i="4"/>
  <c r="O1652" i="4"/>
  <c r="N1652" i="4"/>
  <c r="M1652" i="4"/>
  <c r="H1652" i="4"/>
  <c r="O220" i="4"/>
  <c r="N220" i="4"/>
  <c r="M220" i="4"/>
  <c r="H220" i="4"/>
  <c r="O1974" i="4"/>
  <c r="M1974" i="4"/>
  <c r="N1974" i="4"/>
  <c r="H1974" i="4"/>
  <c r="H257" i="4"/>
  <c r="O257" i="4"/>
  <c r="N257" i="4"/>
  <c r="M257" i="4"/>
  <c r="O1040" i="4"/>
  <c r="N1040" i="4"/>
  <c r="M1040" i="4"/>
  <c r="H1040" i="4"/>
  <c r="N991" i="4"/>
  <c r="M991" i="4"/>
  <c r="H991" i="4"/>
  <c r="O991" i="4"/>
  <c r="H345" i="4"/>
  <c r="O345" i="4"/>
  <c r="M345" i="4"/>
  <c r="N345" i="4"/>
  <c r="O1491" i="4"/>
  <c r="N1491" i="4"/>
  <c r="M1491" i="4"/>
  <c r="H1491" i="4"/>
  <c r="H1908" i="4"/>
  <c r="O1908" i="4"/>
  <c r="N1908" i="4"/>
  <c r="M1908" i="4"/>
  <c r="O381" i="4"/>
  <c r="N381" i="4"/>
  <c r="M381" i="4"/>
  <c r="H381" i="4"/>
  <c r="H569" i="4"/>
  <c r="O569" i="4"/>
  <c r="N569" i="4"/>
  <c r="M569" i="4"/>
  <c r="M1688" i="4"/>
  <c r="H1688" i="4"/>
  <c r="N1688" i="4"/>
  <c r="O1688" i="4"/>
  <c r="N276" i="4"/>
  <c r="M276" i="4"/>
  <c r="H276" i="4"/>
  <c r="O276" i="4"/>
  <c r="N911" i="4"/>
  <c r="M911" i="4"/>
  <c r="H911" i="4"/>
  <c r="O911" i="4"/>
  <c r="M1070" i="4"/>
  <c r="H1070" i="4"/>
  <c r="N1070" i="4"/>
  <c r="O1070" i="4"/>
  <c r="O432" i="4"/>
  <c r="N432" i="4"/>
  <c r="M432" i="4"/>
  <c r="H432" i="4"/>
  <c r="O1072" i="4"/>
  <c r="N1072" i="4"/>
  <c r="M1072" i="4"/>
  <c r="H1072" i="4"/>
  <c r="H1769" i="4"/>
  <c r="O1769" i="4"/>
  <c r="N1769" i="4"/>
  <c r="M1769" i="4"/>
  <c r="O1700" i="4"/>
  <c r="N1700" i="4"/>
  <c r="M1700" i="4"/>
  <c r="H1700" i="4"/>
  <c r="O1160" i="4"/>
  <c r="N1160" i="4"/>
  <c r="M1160" i="4"/>
  <c r="H1160" i="4"/>
  <c r="H1132" i="4"/>
  <c r="O1132" i="4"/>
  <c r="N1132" i="4"/>
  <c r="M1132" i="4"/>
  <c r="H1052" i="4"/>
  <c r="O1052" i="4"/>
  <c r="N1052" i="4"/>
  <c r="M1052" i="4"/>
  <c r="M556" i="4"/>
  <c r="H556" i="4"/>
  <c r="N556" i="4"/>
  <c r="O556" i="4"/>
  <c r="O741" i="4"/>
  <c r="N741" i="4"/>
  <c r="M741" i="4"/>
  <c r="H741" i="4"/>
  <c r="H1209" i="4"/>
  <c r="O1209" i="4"/>
  <c r="N1209" i="4"/>
  <c r="M1209" i="4"/>
  <c r="H723" i="4"/>
  <c r="M723" i="4"/>
  <c r="O723" i="4"/>
  <c r="N723" i="4"/>
  <c r="O544" i="4"/>
  <c r="N544" i="4"/>
  <c r="M544" i="4"/>
  <c r="H544" i="4"/>
  <c r="H699" i="4"/>
  <c r="M699" i="4"/>
  <c r="N699" i="4"/>
  <c r="O699" i="4"/>
  <c r="H1067" i="4"/>
  <c r="O1067" i="4"/>
  <c r="N1067" i="4"/>
  <c r="M1067" i="4"/>
  <c r="H1711" i="4"/>
  <c r="O1711" i="4"/>
  <c r="N1711" i="4"/>
  <c r="M1711" i="4"/>
  <c r="H205" i="4"/>
  <c r="O205" i="4"/>
  <c r="N205" i="4"/>
  <c r="M205" i="4"/>
  <c r="H996" i="4"/>
  <c r="O996" i="4"/>
  <c r="N996" i="4"/>
  <c r="M996" i="4"/>
  <c r="H540" i="4"/>
  <c r="O540" i="4"/>
  <c r="N540" i="4"/>
  <c r="M540" i="4"/>
  <c r="O1520" i="4"/>
  <c r="N1520" i="4"/>
  <c r="M1520" i="4"/>
  <c r="H1520" i="4"/>
  <c r="H1638" i="4"/>
  <c r="O1638" i="4"/>
  <c r="N1638" i="4"/>
  <c r="M1638" i="4"/>
  <c r="N1541" i="4"/>
  <c r="M1541" i="4"/>
  <c r="H1541" i="4"/>
  <c r="O1541" i="4"/>
  <c r="H1200" i="4"/>
  <c r="O1200" i="4"/>
  <c r="N1200" i="4"/>
  <c r="M1200" i="4"/>
  <c r="H689" i="4"/>
  <c r="O689" i="4"/>
  <c r="N689" i="4"/>
  <c r="M689" i="4"/>
  <c r="H1822" i="4"/>
  <c r="O1822" i="4"/>
  <c r="N1822" i="4"/>
  <c r="M1822" i="4"/>
  <c r="O56" i="4"/>
  <c r="N56" i="4"/>
  <c r="M56" i="4"/>
  <c r="H673" i="4"/>
  <c r="O673" i="4"/>
  <c r="N673" i="4"/>
  <c r="M673" i="4"/>
  <c r="H831" i="4"/>
  <c r="O831" i="4"/>
  <c r="N831" i="4"/>
  <c r="M831" i="4"/>
  <c r="M1316" i="4"/>
  <c r="H1316" i="4"/>
  <c r="N1316" i="4"/>
  <c r="O1316" i="4"/>
  <c r="M96" i="4"/>
  <c r="H96" i="4"/>
  <c r="O96" i="4"/>
  <c r="N96" i="4"/>
  <c r="N479" i="4"/>
  <c r="M479" i="4"/>
  <c r="H479" i="4"/>
  <c r="O479" i="4"/>
  <c r="H1141" i="4"/>
  <c r="M1141" i="4"/>
  <c r="O1141" i="4"/>
  <c r="N1141" i="4"/>
  <c r="H1836" i="4"/>
  <c r="O1836" i="4"/>
  <c r="N1836" i="4"/>
  <c r="M1836" i="4"/>
  <c r="H1539" i="4"/>
  <c r="O1539" i="4"/>
  <c r="M1539" i="4"/>
  <c r="N1539" i="4"/>
  <c r="O45" i="4"/>
  <c r="N45" i="4"/>
  <c r="M45" i="4"/>
  <c r="O295" i="4"/>
  <c r="N295" i="4"/>
  <c r="M295" i="4"/>
  <c r="H295" i="4"/>
  <c r="H901" i="4"/>
  <c r="O901" i="4"/>
  <c r="M901" i="4"/>
  <c r="N901" i="4"/>
  <c r="N1456" i="4"/>
  <c r="M1456" i="4"/>
  <c r="H1456" i="4"/>
  <c r="O1456" i="4"/>
  <c r="H385" i="4"/>
  <c r="O385" i="4"/>
  <c r="N385" i="4"/>
  <c r="M385" i="4"/>
  <c r="O1857" i="4"/>
  <c r="N1857" i="4"/>
  <c r="M1857" i="4"/>
  <c r="H1857" i="4"/>
  <c r="O373" i="4"/>
  <c r="N373" i="4"/>
  <c r="M373" i="4"/>
  <c r="H373" i="4"/>
  <c r="O536" i="4"/>
  <c r="N536" i="4"/>
  <c r="M536" i="4"/>
  <c r="H536" i="4"/>
  <c r="H1821" i="4"/>
  <c r="O1821" i="4"/>
  <c r="N1821" i="4"/>
  <c r="M1821" i="4"/>
  <c r="H1169" i="4"/>
  <c r="O1169" i="4"/>
  <c r="N1169" i="4"/>
  <c r="M1169" i="4"/>
  <c r="N169" i="4"/>
  <c r="M169" i="4"/>
  <c r="H169" i="4"/>
  <c r="O169" i="4"/>
  <c r="N2000" i="4"/>
  <c r="M2000" i="4"/>
  <c r="H2000" i="4"/>
  <c r="O2000" i="4"/>
  <c r="O1403" i="4"/>
  <c r="N1403" i="4"/>
  <c r="M1403" i="4"/>
  <c r="H1403" i="4"/>
  <c r="M1360" i="4"/>
  <c r="H1360" i="4"/>
  <c r="N1360" i="4"/>
  <c r="O1360" i="4"/>
  <c r="O780" i="4"/>
  <c r="N780" i="4"/>
  <c r="M780" i="4"/>
  <c r="H780" i="4"/>
  <c r="O1848" i="4"/>
  <c r="N1848" i="4"/>
  <c r="M1848" i="4"/>
  <c r="H1848" i="4"/>
  <c r="H1973" i="4"/>
  <c r="N1973" i="4"/>
  <c r="O1973" i="4"/>
  <c r="M1973" i="4"/>
  <c r="H1290" i="4"/>
  <c r="O1290" i="4"/>
  <c r="M1290" i="4"/>
  <c r="N1290" i="4"/>
  <c r="O245" i="4"/>
  <c r="N245" i="4"/>
  <c r="M245" i="4"/>
  <c r="H245" i="4"/>
  <c r="H338" i="4"/>
  <c r="M338" i="4"/>
  <c r="O338" i="4"/>
  <c r="N338" i="4"/>
  <c r="O1304" i="4"/>
  <c r="N1304" i="4"/>
  <c r="M1304" i="4"/>
  <c r="H1304" i="4"/>
  <c r="O945" i="4"/>
  <c r="N945" i="4"/>
  <c r="M945" i="4"/>
  <c r="H945" i="4"/>
  <c r="M1384" i="4"/>
  <c r="H1384" i="4"/>
  <c r="N1384" i="4"/>
  <c r="O1384" i="4"/>
  <c r="H1389" i="4"/>
  <c r="O1389" i="4"/>
  <c r="N1389" i="4"/>
  <c r="M1389" i="4"/>
  <c r="N1748" i="4"/>
  <c r="M1748" i="4"/>
  <c r="O1748" i="4"/>
  <c r="H1748" i="4"/>
  <c r="O278" i="4"/>
  <c r="N278" i="4"/>
  <c r="M278" i="4"/>
  <c r="H278" i="4"/>
  <c r="O740" i="4"/>
  <c r="N740" i="4"/>
  <c r="M740" i="4"/>
  <c r="H740" i="4"/>
  <c r="H1267" i="4"/>
  <c r="M1267" i="4"/>
  <c r="N1267" i="4"/>
  <c r="O1267" i="4"/>
  <c r="H1875" i="4"/>
  <c r="O1875" i="4"/>
  <c r="N1875" i="4"/>
  <c r="M1875" i="4"/>
  <c r="H586" i="4"/>
  <c r="O586" i="4"/>
  <c r="N586" i="4"/>
  <c r="M586" i="4"/>
  <c r="M224" i="4"/>
  <c r="H224" i="4"/>
  <c r="O224" i="4"/>
  <c r="N224" i="4"/>
  <c r="O227" i="4"/>
  <c r="N227" i="4"/>
  <c r="M227" i="4"/>
  <c r="H227" i="4"/>
  <c r="O1254" i="4"/>
  <c r="N1254" i="4"/>
  <c r="M1254" i="4"/>
  <c r="H1254" i="4"/>
  <c r="O1781" i="4"/>
  <c r="N1781" i="4"/>
  <c r="M1781" i="4"/>
  <c r="H1781" i="4"/>
  <c r="N153" i="4"/>
  <c r="M153" i="4"/>
  <c r="H153" i="4"/>
  <c r="O153" i="4"/>
  <c r="O39" i="4"/>
  <c r="N39" i="4"/>
  <c r="M39" i="4"/>
  <c r="O1483" i="4"/>
  <c r="N1483" i="4"/>
  <c r="M1483" i="4"/>
  <c r="H1483" i="4"/>
  <c r="H1436" i="4"/>
  <c r="O1436" i="4"/>
  <c r="N1436" i="4"/>
  <c r="M1436" i="4"/>
  <c r="O906" i="4"/>
  <c r="N906" i="4"/>
  <c r="M906" i="4"/>
  <c r="H906" i="4"/>
  <c r="M1455" i="4"/>
  <c r="H1455" i="4"/>
  <c r="O1455" i="4"/>
  <c r="N1455" i="4"/>
  <c r="O99" i="4"/>
  <c r="N99" i="4"/>
  <c r="M99" i="4"/>
  <c r="H99" i="4"/>
  <c r="O359" i="4"/>
  <c r="N359" i="4"/>
  <c r="M359" i="4"/>
  <c r="H359" i="4"/>
  <c r="O50" i="4"/>
  <c r="N50" i="4"/>
  <c r="M50" i="4"/>
  <c r="O1683" i="4"/>
  <c r="N1683" i="4"/>
  <c r="M1683" i="4"/>
  <c r="H1683" i="4"/>
  <c r="O1215" i="4"/>
  <c r="N1215" i="4"/>
  <c r="M1215" i="4"/>
  <c r="H1215" i="4"/>
  <c r="H523" i="4"/>
  <c r="O523" i="4"/>
  <c r="N523" i="4"/>
  <c r="M523" i="4"/>
  <c r="O787" i="4"/>
  <c r="N787" i="4"/>
  <c r="M787" i="4"/>
  <c r="H787" i="4"/>
  <c r="O1311" i="4"/>
  <c r="N1311" i="4"/>
  <c r="M1311" i="4"/>
  <c r="H1311" i="4"/>
  <c r="O1190" i="4"/>
  <c r="N1190" i="4"/>
  <c r="M1190" i="4"/>
  <c r="H1190" i="4"/>
  <c r="M1984" i="4"/>
  <c r="O1984" i="4"/>
  <c r="H1984" i="4"/>
  <c r="N1984" i="4"/>
  <c r="H751" i="4"/>
  <c r="O751" i="4"/>
  <c r="N751" i="4"/>
  <c r="M751" i="4"/>
  <c r="N27" i="4"/>
  <c r="M27" i="4"/>
  <c r="O27" i="4"/>
  <c r="O710" i="4"/>
  <c r="N710" i="4"/>
  <c r="M710" i="4"/>
  <c r="H710" i="4"/>
  <c r="O1620" i="4"/>
  <c r="N1620" i="4"/>
  <c r="M1620" i="4"/>
  <c r="H1620" i="4"/>
  <c r="H1156" i="4"/>
  <c r="O1156" i="4"/>
  <c r="M1156" i="4"/>
  <c r="N1156" i="4"/>
  <c r="H832" i="4"/>
  <c r="O832" i="4"/>
  <c r="M832" i="4"/>
  <c r="N832" i="4"/>
  <c r="H1415" i="4"/>
  <c r="O1415" i="4"/>
  <c r="M1415" i="4"/>
  <c r="N1415" i="4"/>
  <c r="O131" i="4"/>
  <c r="N131" i="4"/>
  <c r="M131" i="4"/>
  <c r="H131" i="4"/>
  <c r="H1996" i="4"/>
  <c r="O1996" i="4"/>
  <c r="N1996" i="4"/>
  <c r="M1996" i="4"/>
  <c r="N236" i="4"/>
  <c r="M236" i="4"/>
  <c r="H236" i="4"/>
  <c r="O236" i="4"/>
  <c r="N1269" i="4"/>
  <c r="M1269" i="4"/>
  <c r="H1269" i="4"/>
  <c r="O1269" i="4"/>
  <c r="O1120" i="4"/>
  <c r="N1120" i="4"/>
  <c r="M1120" i="4"/>
  <c r="H1120" i="4"/>
  <c r="N1756" i="4"/>
  <c r="M1756" i="4"/>
  <c r="H1756" i="4"/>
  <c r="O1756" i="4"/>
  <c r="H1326" i="4"/>
  <c r="O1326" i="4"/>
  <c r="M1326" i="4"/>
  <c r="N1326" i="4"/>
  <c r="N1135" i="4"/>
  <c r="M1135" i="4"/>
  <c r="H1135" i="4"/>
  <c r="O1135" i="4"/>
  <c r="M572" i="4"/>
  <c r="H572" i="4"/>
  <c r="N572" i="4"/>
  <c r="O572" i="4"/>
  <c r="O1970" i="4"/>
  <c r="M1970" i="4"/>
  <c r="N1970" i="4"/>
  <c r="H1970" i="4"/>
  <c r="H183" i="4"/>
  <c r="O183" i="4"/>
  <c r="N183" i="4"/>
  <c r="M183" i="4"/>
  <c r="O1684" i="4"/>
  <c r="N1684" i="4"/>
  <c r="M1684" i="4"/>
  <c r="H1684" i="4"/>
  <c r="H941" i="4"/>
  <c r="O941" i="4"/>
  <c r="M941" i="4"/>
  <c r="N941" i="4"/>
  <c r="N1159" i="4"/>
  <c r="M1159" i="4"/>
  <c r="H1159" i="4"/>
  <c r="O1159" i="4"/>
  <c r="O1191" i="4"/>
  <c r="N1191" i="4"/>
  <c r="M1191" i="4"/>
  <c r="H1191" i="4"/>
  <c r="H1217" i="4"/>
  <c r="O1217" i="4"/>
  <c r="N1217" i="4"/>
  <c r="M1217" i="4"/>
  <c r="M1929" i="4"/>
  <c r="H1929" i="4"/>
  <c r="N1929" i="4"/>
  <c r="O1929" i="4"/>
  <c r="N455" i="4"/>
  <c r="M455" i="4"/>
  <c r="H455" i="4"/>
  <c r="O455" i="4"/>
  <c r="O1940" i="4"/>
  <c r="N1940" i="4"/>
  <c r="M1940" i="4"/>
  <c r="H1940" i="4"/>
  <c r="H1797" i="4"/>
  <c r="O1797" i="4"/>
  <c r="N1797" i="4"/>
  <c r="M1797" i="4"/>
  <c r="M1328" i="4"/>
  <c r="H1328" i="4"/>
  <c r="N1328" i="4"/>
  <c r="O1328" i="4"/>
  <c r="N1111" i="4"/>
  <c r="M1111" i="4"/>
  <c r="H1111" i="4"/>
  <c r="O1111" i="4"/>
  <c r="M267" i="4"/>
  <c r="H267" i="4"/>
  <c r="N267" i="4"/>
  <c r="O267" i="4"/>
  <c r="N903" i="4"/>
  <c r="M903" i="4"/>
  <c r="H903" i="4"/>
  <c r="O903" i="4"/>
  <c r="O1144" i="4"/>
  <c r="N1144" i="4"/>
  <c r="M1144" i="4"/>
  <c r="H1144" i="4"/>
  <c r="N1888" i="4"/>
  <c r="M1888" i="4"/>
  <c r="H1888" i="4"/>
  <c r="O1888" i="4"/>
  <c r="O1610" i="4"/>
  <c r="N1610" i="4"/>
  <c r="M1610" i="4"/>
  <c r="H1610" i="4"/>
  <c r="H1815" i="4"/>
  <c r="O1815" i="4"/>
  <c r="M1815" i="4"/>
  <c r="N1815" i="4"/>
  <c r="H165" i="4"/>
  <c r="O165" i="4"/>
  <c r="N165" i="4"/>
  <c r="M165" i="4"/>
  <c r="M251" i="4"/>
  <c r="H251" i="4"/>
  <c r="N251" i="4"/>
  <c r="O251" i="4"/>
  <c r="M526" i="4"/>
  <c r="H526" i="4"/>
  <c r="N526" i="4"/>
  <c r="O526" i="4"/>
  <c r="H1693" i="4"/>
  <c r="O1693" i="4"/>
  <c r="N1693" i="4"/>
  <c r="M1693" i="4"/>
  <c r="O1121" i="4"/>
  <c r="N1121" i="4"/>
  <c r="M1121" i="4"/>
  <c r="H1121" i="4"/>
  <c r="O1096" i="4"/>
  <c r="N1096" i="4"/>
  <c r="M1096" i="4"/>
  <c r="H1096" i="4"/>
  <c r="N284" i="4"/>
  <c r="M284" i="4"/>
  <c r="H284" i="4"/>
  <c r="O284" i="4"/>
  <c r="H103" i="4"/>
  <c r="O103" i="4"/>
  <c r="N103" i="4"/>
  <c r="M103" i="4"/>
  <c r="M323" i="4"/>
  <c r="H323" i="4"/>
  <c r="N323" i="4"/>
  <c r="O323" i="4"/>
  <c r="O1034" i="4"/>
  <c r="N1034" i="4"/>
  <c r="M1034" i="4"/>
  <c r="H1034" i="4"/>
  <c r="O1262" i="4"/>
  <c r="N1262" i="4"/>
  <c r="M1262" i="4"/>
  <c r="H1262" i="4"/>
  <c r="H683" i="4"/>
  <c r="M683" i="4"/>
  <c r="O683" i="4"/>
  <c r="N683" i="4"/>
  <c r="N731" i="4"/>
  <c r="M731" i="4"/>
  <c r="H731" i="4"/>
  <c r="O731" i="4"/>
  <c r="N332" i="4"/>
  <c r="M332" i="4"/>
  <c r="H332" i="4"/>
  <c r="O332" i="4"/>
  <c r="H1926" i="4"/>
  <c r="O1926" i="4"/>
  <c r="N1926" i="4"/>
  <c r="M1926" i="4"/>
  <c r="O1560" i="4"/>
  <c r="N1560" i="4"/>
  <c r="M1560" i="4"/>
  <c r="H1560" i="4"/>
  <c r="O584" i="4"/>
  <c r="N584" i="4"/>
  <c r="M584" i="4"/>
  <c r="H584" i="4"/>
  <c r="H1060" i="4"/>
  <c r="O1060" i="4"/>
  <c r="N1060" i="4"/>
  <c r="M1060" i="4"/>
  <c r="H1805" i="4"/>
  <c r="O1805" i="4"/>
  <c r="N1805" i="4"/>
  <c r="M1805" i="4"/>
  <c r="N121" i="4"/>
  <c r="M121" i="4"/>
  <c r="H121" i="4"/>
  <c r="O121" i="4"/>
  <c r="H1043" i="4"/>
  <c r="O1043" i="4"/>
  <c r="N1043" i="4"/>
  <c r="M1043" i="4"/>
  <c r="O646" i="4"/>
  <c r="N646" i="4"/>
  <c r="M646" i="4"/>
  <c r="H646" i="4"/>
  <c r="H1351" i="4"/>
  <c r="O1351" i="4"/>
  <c r="M1351" i="4"/>
  <c r="N1351" i="4"/>
  <c r="O600" i="4"/>
  <c r="N600" i="4"/>
  <c r="M600" i="4"/>
  <c r="H600" i="4"/>
  <c r="N105" i="4"/>
  <c r="M105" i="4"/>
  <c r="H105" i="4"/>
  <c r="O105" i="4"/>
  <c r="H1148" i="4"/>
  <c r="O1148" i="4"/>
  <c r="N1148" i="4"/>
  <c r="M1148" i="4"/>
  <c r="O1295" i="4"/>
  <c r="N1295" i="4"/>
  <c r="M1295" i="4"/>
  <c r="H1295" i="4"/>
  <c r="M1392" i="4"/>
  <c r="H1392" i="4"/>
  <c r="N1392" i="4"/>
  <c r="O1392" i="4"/>
  <c r="O1694" i="4"/>
  <c r="N1694" i="4"/>
  <c r="M1694" i="4"/>
  <c r="H1694" i="4"/>
  <c r="M43" i="4"/>
  <c r="O43" i="4"/>
  <c r="N43" i="4"/>
  <c r="H1545" i="4"/>
  <c r="O1545" i="4"/>
  <c r="N1545" i="4"/>
  <c r="M1545" i="4"/>
  <c r="O1602" i="4"/>
  <c r="N1602" i="4"/>
  <c r="M1602" i="4"/>
  <c r="H1602" i="4"/>
  <c r="O853" i="4"/>
  <c r="N853" i="4"/>
  <c r="M853" i="4"/>
  <c r="H853" i="4"/>
  <c r="O764" i="4"/>
  <c r="N764" i="4"/>
  <c r="M764" i="4"/>
  <c r="H764" i="4"/>
  <c r="O797" i="4"/>
  <c r="N797" i="4"/>
  <c r="M797" i="4"/>
  <c r="H797" i="4"/>
  <c r="M1680" i="4"/>
  <c r="H1680" i="4"/>
  <c r="N1680" i="4"/>
  <c r="O1680" i="4"/>
  <c r="N770" i="4"/>
  <c r="M770" i="4"/>
  <c r="H770" i="4"/>
  <c r="O770" i="4"/>
  <c r="O100" i="4"/>
  <c r="N100" i="4"/>
  <c r="M100" i="4"/>
  <c r="H100" i="4"/>
  <c r="N1172" i="4"/>
  <c r="M1172" i="4"/>
  <c r="H1172" i="4"/>
  <c r="O1172" i="4"/>
  <c r="N1772" i="4"/>
  <c r="M1772" i="4"/>
  <c r="H1772" i="4"/>
  <c r="O1772" i="4"/>
  <c r="H1884" i="4"/>
  <c r="N1884" i="4"/>
  <c r="M1884" i="4"/>
  <c r="O1884" i="4"/>
  <c r="H613" i="4"/>
  <c r="H477" i="4"/>
  <c r="O477" i="4"/>
  <c r="M477" i="4"/>
  <c r="N477" i="4"/>
  <c r="N629" i="4"/>
  <c r="M629" i="4"/>
  <c r="H629" i="4"/>
  <c r="O629" i="4"/>
  <c r="H775" i="4"/>
  <c r="O775" i="4"/>
  <c r="N775" i="4"/>
  <c r="M775" i="4"/>
  <c r="H1492" i="4"/>
  <c r="H966" i="4"/>
  <c r="H1202" i="4"/>
  <c r="O566" i="4"/>
  <c r="N566" i="4"/>
  <c r="M566" i="4"/>
  <c r="H566" i="4"/>
  <c r="H485" i="4"/>
  <c r="O485" i="4"/>
  <c r="M485" i="4"/>
  <c r="N485" i="4"/>
  <c r="M1991" i="4"/>
  <c r="H1991" i="4"/>
  <c r="N1991" i="4"/>
  <c r="O1991" i="4"/>
  <c r="H938" i="4"/>
  <c r="H766" i="4"/>
  <c r="H543" i="4"/>
  <c r="H940" i="4"/>
  <c r="H1621" i="4"/>
  <c r="O1621" i="4"/>
  <c r="N1621" i="4"/>
  <c r="M1621" i="4"/>
  <c r="O1552" i="4"/>
  <c r="N1552" i="4"/>
  <c r="M1552" i="4"/>
  <c r="H1552" i="4"/>
  <c r="M1022" i="4"/>
  <c r="H1022" i="4"/>
  <c r="N1022" i="4"/>
  <c r="O1022" i="4"/>
  <c r="H388" i="4"/>
  <c r="H1425" i="4"/>
  <c r="O389" i="4"/>
  <c r="N389" i="4"/>
  <c r="M389" i="4"/>
  <c r="H389" i="4"/>
  <c r="H981" i="4"/>
  <c r="O981" i="4"/>
  <c r="M981" i="4"/>
  <c r="N981" i="4"/>
  <c r="O921" i="4"/>
  <c r="N921" i="4"/>
  <c r="M921" i="4"/>
  <c r="H921" i="4"/>
  <c r="O1074" i="4"/>
  <c r="N1074" i="4"/>
  <c r="M1074" i="4"/>
  <c r="H1074" i="4"/>
  <c r="H1116" i="4"/>
  <c r="O1611" i="4"/>
  <c r="N1611" i="4"/>
  <c r="M1611" i="4"/>
  <c r="H1611" i="4"/>
  <c r="H1637" i="4"/>
  <c r="O1637" i="4"/>
  <c r="N1637" i="4"/>
  <c r="M1637" i="4"/>
  <c r="H784" i="4"/>
  <c r="O784" i="4"/>
  <c r="M784" i="4"/>
  <c r="N784" i="4"/>
  <c r="H197" i="4"/>
  <c r="O197" i="4"/>
  <c r="N197" i="4"/>
  <c r="M197" i="4"/>
  <c r="H1607" i="4"/>
  <c r="O1607" i="4"/>
  <c r="M1607" i="4"/>
  <c r="N1607" i="4"/>
  <c r="H206" i="4"/>
  <c r="O206" i="4"/>
  <c r="N206" i="4"/>
  <c r="M206" i="4"/>
  <c r="H744" i="4"/>
  <c r="O744" i="4"/>
  <c r="M744" i="4"/>
  <c r="N744" i="4"/>
  <c r="H1695" i="4"/>
  <c r="O1695" i="4"/>
  <c r="N1695" i="4"/>
  <c r="M1695" i="4"/>
  <c r="O194" i="4"/>
  <c r="N194" i="4"/>
  <c r="M194" i="4"/>
  <c r="H194" i="4"/>
  <c r="H939" i="4"/>
  <c r="O939" i="4"/>
  <c r="N939" i="4"/>
  <c r="M939" i="4"/>
  <c r="O277" i="4"/>
  <c r="N277" i="4"/>
  <c r="M277" i="4"/>
  <c r="H277" i="4"/>
  <c r="O1466" i="4"/>
  <c r="N1466" i="4"/>
  <c r="M1466" i="4"/>
  <c r="H1466" i="4"/>
  <c r="H1157" i="4"/>
  <c r="H1281" i="4"/>
  <c r="O1281" i="4"/>
  <c r="N1281" i="4"/>
  <c r="M1281" i="4"/>
  <c r="O1932" i="4"/>
  <c r="N1932" i="4"/>
  <c r="M1932" i="4"/>
  <c r="H1932" i="4"/>
  <c r="O1566" i="4"/>
  <c r="N1566" i="4"/>
  <c r="M1566" i="4"/>
  <c r="H1566" i="4"/>
  <c r="O1223" i="4"/>
  <c r="N1223" i="4"/>
  <c r="M1223" i="4"/>
  <c r="H1223" i="4"/>
  <c r="H386" i="4"/>
  <c r="M386" i="4"/>
  <c r="N386" i="4"/>
  <c r="O386" i="4"/>
  <c r="O417" i="4"/>
  <c r="N417" i="4"/>
  <c r="M417" i="4"/>
  <c r="H417" i="4"/>
  <c r="O1603" i="4"/>
  <c r="N1603" i="4"/>
  <c r="M1603" i="4"/>
  <c r="H1603" i="4"/>
  <c r="H303" i="4"/>
  <c r="H1501" i="4"/>
  <c r="H541" i="4"/>
  <c r="O541" i="4"/>
  <c r="M541" i="4"/>
  <c r="N541" i="4"/>
  <c r="M692" i="4"/>
  <c r="H692" i="4"/>
  <c r="N692" i="4"/>
  <c r="O692" i="4"/>
  <c r="H782" i="4"/>
  <c r="O782" i="4"/>
  <c r="N782" i="4"/>
  <c r="M782" i="4"/>
  <c r="H392" i="4"/>
  <c r="O392" i="4"/>
  <c r="N392" i="4"/>
  <c r="M392" i="4"/>
  <c r="H74" i="4"/>
  <c r="H487" i="4"/>
  <c r="H1001" i="4"/>
  <c r="O1659" i="4"/>
  <c r="N1659" i="4"/>
  <c r="M1659" i="4"/>
  <c r="H1659" i="4"/>
  <c r="O1913" i="4"/>
  <c r="N1913" i="4"/>
  <c r="M1913" i="4"/>
  <c r="H1913" i="4"/>
  <c r="H1085" i="4"/>
  <c r="M1085" i="4"/>
  <c r="O1085" i="4"/>
  <c r="N1085" i="4"/>
  <c r="O335" i="4"/>
  <c r="N335" i="4"/>
  <c r="M335" i="4"/>
  <c r="H335" i="4"/>
  <c r="H282" i="4"/>
  <c r="M282" i="4"/>
  <c r="O282" i="4"/>
  <c r="N282" i="4"/>
  <c r="N407" i="4"/>
  <c r="H407" i="4"/>
  <c r="O407" i="4"/>
  <c r="M407" i="4"/>
  <c r="O204" i="4"/>
  <c r="N204" i="4"/>
  <c r="M204" i="4"/>
  <c r="H204" i="4"/>
  <c r="M1118" i="4"/>
  <c r="H1118" i="4"/>
  <c r="N1118" i="4"/>
  <c r="O1118" i="4"/>
  <c r="O1730" i="4"/>
  <c r="N1730" i="4"/>
  <c r="M1730" i="4"/>
  <c r="H1730" i="4"/>
  <c r="H1334" i="4"/>
  <c r="O1334" i="4"/>
  <c r="N1334" i="4"/>
  <c r="M1334" i="4"/>
  <c r="H102" i="4"/>
  <c r="O102" i="4"/>
  <c r="N102" i="4"/>
  <c r="M102" i="4"/>
  <c r="N161" i="4"/>
  <c r="M161" i="4"/>
  <c r="H161" i="4"/>
  <c r="O161" i="4"/>
  <c r="M1736" i="4"/>
  <c r="H1736" i="4"/>
  <c r="O1736" i="4"/>
  <c r="N1736" i="4"/>
  <c r="O1535" i="4"/>
  <c r="N1535" i="4"/>
  <c r="M1535" i="4"/>
  <c r="H1535" i="4"/>
  <c r="O349" i="4"/>
  <c r="N349" i="4"/>
  <c r="M349" i="4"/>
  <c r="H349" i="4"/>
  <c r="O504" i="4"/>
  <c r="N504" i="4"/>
  <c r="M504" i="4"/>
  <c r="H504" i="4"/>
  <c r="H561" i="4"/>
  <c r="O561" i="4"/>
  <c r="N561" i="4"/>
  <c r="M561" i="4"/>
  <c r="H783" i="4"/>
  <c r="O783" i="4"/>
  <c r="N783" i="4"/>
  <c r="M783" i="4"/>
  <c r="H1965" i="4"/>
  <c r="N1965" i="4"/>
  <c r="M1965" i="4"/>
  <c r="O1965" i="4"/>
  <c r="N1055" i="4"/>
  <c r="M1055" i="4"/>
  <c r="H1055" i="4"/>
  <c r="O1055" i="4"/>
  <c r="O114" i="4"/>
  <c r="N114" i="4"/>
  <c r="M114" i="4"/>
  <c r="H114" i="4"/>
  <c r="N605" i="4"/>
  <c r="M605" i="4"/>
  <c r="H605" i="4"/>
  <c r="O605" i="4"/>
  <c r="H405" i="4"/>
  <c r="O405" i="4"/>
  <c r="M405" i="4"/>
  <c r="N405" i="4"/>
  <c r="H1957" i="4"/>
  <c r="N1957" i="4"/>
  <c r="O1957" i="4"/>
  <c r="M1957" i="4"/>
  <c r="N177" i="4"/>
  <c r="M177" i="4"/>
  <c r="H177" i="4"/>
  <c r="O177" i="4"/>
  <c r="M1344" i="4"/>
  <c r="H1344" i="4"/>
  <c r="N1344" i="4"/>
  <c r="O1344" i="4"/>
  <c r="M1308" i="4"/>
  <c r="H1308" i="4"/>
  <c r="N1308" i="4"/>
  <c r="O1308" i="4"/>
  <c r="H305" i="4"/>
  <c r="O305" i="4"/>
  <c r="N305" i="4"/>
  <c r="M305" i="4"/>
  <c r="N597" i="4"/>
  <c r="M597" i="4"/>
  <c r="H597" i="4"/>
  <c r="O597" i="4"/>
  <c r="H1297" i="4"/>
  <c r="O1297" i="4"/>
  <c r="N1297" i="4"/>
  <c r="M1297" i="4"/>
  <c r="N76" i="4"/>
  <c r="M76" i="4"/>
  <c r="H76" i="4"/>
  <c r="O76" i="4"/>
  <c r="H453" i="4"/>
  <c r="O453" i="4"/>
  <c r="M453" i="4"/>
  <c r="N453" i="4"/>
  <c r="O1331" i="4"/>
  <c r="N1331" i="4"/>
  <c r="M1331" i="4"/>
  <c r="H1331" i="4"/>
  <c r="N1609" i="4"/>
  <c r="M1609" i="4"/>
  <c r="H1609" i="4"/>
  <c r="O1609" i="4"/>
  <c r="O574" i="4"/>
  <c r="N574" i="4"/>
  <c r="M574" i="4"/>
  <c r="H574" i="4"/>
  <c r="H491" i="4"/>
  <c r="O491" i="4"/>
  <c r="N491" i="4"/>
  <c r="M491" i="4"/>
  <c r="O1271" i="4"/>
  <c r="N1271" i="4"/>
  <c r="M1271" i="4"/>
  <c r="H1271" i="4"/>
  <c r="H895" i="4"/>
  <c r="O895" i="4"/>
  <c r="N895" i="4"/>
  <c r="M895" i="4"/>
  <c r="O1506" i="4"/>
  <c r="N1506" i="4"/>
  <c r="M1506" i="4"/>
  <c r="H1506" i="4"/>
  <c r="H1613" i="4"/>
  <c r="O1613" i="4"/>
  <c r="N1613" i="4"/>
  <c r="M1613" i="4"/>
  <c r="O905" i="4"/>
  <c r="N905" i="4"/>
  <c r="M905" i="4"/>
  <c r="H905" i="4"/>
  <c r="H578" i="4"/>
  <c r="O578" i="4"/>
  <c r="N578" i="4"/>
  <c r="M578" i="4"/>
  <c r="H949" i="4"/>
  <c r="O949" i="4"/>
  <c r="M949" i="4"/>
  <c r="N949" i="4"/>
  <c r="O1925" i="4"/>
  <c r="N1925" i="4"/>
  <c r="M1925" i="4"/>
  <c r="H1925" i="4"/>
  <c r="O1411" i="4"/>
  <c r="N1411" i="4"/>
  <c r="M1411" i="4"/>
  <c r="H1411" i="4"/>
  <c r="H1916" i="4"/>
  <c r="O1916" i="4"/>
  <c r="N1916" i="4"/>
  <c r="M1916" i="4"/>
  <c r="O456" i="4"/>
  <c r="N456" i="4"/>
  <c r="M456" i="4"/>
  <c r="H456" i="4"/>
  <c r="O1994" i="4"/>
  <c r="N1994" i="4"/>
  <c r="M1994" i="4"/>
  <c r="H1994" i="4"/>
  <c r="N1337" i="4"/>
  <c r="M1337" i="4"/>
  <c r="H1337" i="4"/>
  <c r="O1337" i="4"/>
  <c r="O781" i="4"/>
  <c r="N781" i="4"/>
  <c r="M781" i="4"/>
  <c r="H781" i="4"/>
  <c r="N1729" i="4"/>
  <c r="M1729" i="4"/>
  <c r="H1729" i="4"/>
  <c r="O1729" i="4"/>
  <c r="O608" i="4"/>
  <c r="N608" i="4"/>
  <c r="M608" i="4"/>
  <c r="H608" i="4"/>
  <c r="H223" i="4"/>
  <c r="O223" i="4"/>
  <c r="N223" i="4"/>
  <c r="M223" i="4"/>
  <c r="O1167" i="4"/>
  <c r="N1167" i="4"/>
  <c r="M1167" i="4"/>
  <c r="H1167" i="4"/>
  <c r="M1648" i="4"/>
  <c r="H1648" i="4"/>
  <c r="N1648" i="4"/>
  <c r="O1648" i="4"/>
  <c r="M355" i="4"/>
  <c r="H355" i="4"/>
  <c r="N355" i="4"/>
  <c r="O355" i="4"/>
  <c r="H1445" i="4"/>
  <c r="O1445" i="4"/>
  <c r="N1445" i="4"/>
  <c r="M1445" i="4"/>
  <c r="O1732" i="4"/>
  <c r="N1732" i="4"/>
  <c r="M1732" i="4"/>
  <c r="H1732" i="4"/>
  <c r="H312" i="4"/>
  <c r="O312" i="4"/>
  <c r="N312" i="4"/>
  <c r="M312" i="4"/>
  <c r="N415" i="4"/>
  <c r="M415" i="4"/>
  <c r="H415" i="4"/>
  <c r="O415" i="4"/>
  <c r="O1323" i="4"/>
  <c r="N1323" i="4"/>
  <c r="H1323" i="4"/>
  <c r="M1323" i="4"/>
  <c r="O1958" i="4"/>
  <c r="M1958" i="4"/>
  <c r="N1958" i="4"/>
  <c r="H1958" i="4"/>
  <c r="H213" i="4"/>
  <c r="O213" i="4"/>
  <c r="N213" i="4"/>
  <c r="M213" i="4"/>
  <c r="H143" i="4"/>
  <c r="O143" i="4"/>
  <c r="N143" i="4"/>
  <c r="M143" i="4"/>
  <c r="O1795" i="4"/>
  <c r="N1795" i="4"/>
  <c r="M1795" i="4"/>
  <c r="H1795" i="4"/>
  <c r="H1438" i="4"/>
  <c r="O1438" i="4"/>
  <c r="N1438" i="4"/>
  <c r="M1438" i="4"/>
  <c r="M958" i="4"/>
  <c r="H958" i="4"/>
  <c r="N958" i="4"/>
  <c r="O958" i="4"/>
  <c r="H1944" i="4"/>
  <c r="O1944" i="4"/>
  <c r="M1944" i="4"/>
  <c r="N1944" i="4"/>
  <c r="N260" i="4"/>
  <c r="M260" i="4"/>
  <c r="H260" i="4"/>
  <c r="O260" i="4"/>
  <c r="H674" i="4"/>
  <c r="O674" i="4"/>
  <c r="N674" i="4"/>
  <c r="M674" i="4"/>
  <c r="O391" i="4"/>
  <c r="N391" i="4"/>
  <c r="M391" i="4"/>
  <c r="H391" i="4"/>
  <c r="M307" i="4"/>
  <c r="H307" i="4"/>
  <c r="N307" i="4"/>
  <c r="O307" i="4"/>
  <c r="O115" i="4"/>
  <c r="N115" i="4"/>
  <c r="M115" i="4"/>
  <c r="H115" i="4"/>
  <c r="H483" i="4"/>
  <c r="O483" i="4"/>
  <c r="N483" i="4"/>
  <c r="M483" i="4"/>
  <c r="O1490" i="4"/>
  <c r="N1490" i="4"/>
  <c r="M1490" i="4"/>
  <c r="H1490" i="4"/>
  <c r="O695" i="4"/>
  <c r="N695" i="4"/>
  <c r="M695" i="4"/>
  <c r="H695" i="4"/>
  <c r="M259" i="4"/>
  <c r="H259" i="4"/>
  <c r="N259" i="4"/>
  <c r="O259" i="4"/>
  <c r="H587" i="4"/>
  <c r="M587" i="4"/>
  <c r="O587" i="4"/>
  <c r="N587" i="4"/>
  <c r="H1375" i="4"/>
  <c r="O1375" i="4"/>
  <c r="M1375" i="4"/>
  <c r="N1375" i="4"/>
  <c r="O1787" i="4"/>
  <c r="N1787" i="4"/>
  <c r="M1787" i="4"/>
  <c r="H1787" i="4"/>
  <c r="M232" i="4"/>
  <c r="H232" i="4"/>
  <c r="O232" i="4"/>
  <c r="N232" i="4"/>
  <c r="O1355" i="4"/>
  <c r="N1355" i="4"/>
  <c r="M1355" i="4"/>
  <c r="H1355" i="4"/>
  <c r="H428" i="4"/>
  <c r="O428" i="4"/>
  <c r="N428" i="4"/>
  <c r="M428" i="4"/>
  <c r="H979" i="4"/>
  <c r="O979" i="4"/>
  <c r="N979" i="4"/>
  <c r="M979" i="4"/>
  <c r="H1623" i="4"/>
  <c r="O1623" i="4"/>
  <c r="M1623" i="4"/>
  <c r="N1623" i="4"/>
  <c r="N701" i="4"/>
  <c r="M701" i="4"/>
  <c r="H701" i="4"/>
  <c r="O701" i="4"/>
  <c r="O1356" i="4"/>
  <c r="N1356" i="4"/>
  <c r="M1356" i="4"/>
  <c r="H1356" i="4"/>
  <c r="O860" i="4"/>
  <c r="N860" i="4"/>
  <c r="M860" i="4"/>
  <c r="H860" i="4"/>
  <c r="H1367" i="4"/>
  <c r="O1367" i="4"/>
  <c r="M1367" i="4"/>
  <c r="N1367" i="4"/>
  <c r="O712" i="4"/>
  <c r="N712" i="4"/>
  <c r="M712" i="4"/>
  <c r="H712" i="4"/>
  <c r="O263" i="4"/>
  <c r="N263" i="4"/>
  <c r="M263" i="4"/>
  <c r="H263" i="4"/>
  <c r="N754" i="4"/>
  <c r="M754" i="4"/>
  <c r="H754" i="4"/>
  <c r="O754" i="4"/>
  <c r="O559" i="4"/>
  <c r="N559" i="4"/>
  <c r="M559" i="4"/>
  <c r="H559" i="4"/>
  <c r="N423" i="4"/>
  <c r="M423" i="4"/>
  <c r="H423" i="4"/>
  <c r="O423" i="4"/>
  <c r="O1794" i="4"/>
  <c r="N1794" i="4"/>
  <c r="M1794" i="4"/>
  <c r="H1794" i="4"/>
  <c r="O1451" i="4"/>
  <c r="N1451" i="4"/>
  <c r="M1451" i="4"/>
  <c r="H1451" i="4"/>
  <c r="O146" i="4"/>
  <c r="N146" i="4"/>
  <c r="M146" i="4"/>
  <c r="H146" i="4"/>
  <c r="O1402" i="4"/>
  <c r="N1402" i="4"/>
  <c r="M1402" i="4"/>
  <c r="H1402" i="4"/>
  <c r="H1745" i="4"/>
  <c r="N1745" i="4"/>
  <c r="O1745" i="4"/>
  <c r="M1745" i="4"/>
  <c r="N1953" i="4"/>
  <c r="H1953" i="4"/>
  <c r="O1953" i="4"/>
  <c r="M1953" i="4"/>
  <c r="O859" i="4"/>
  <c r="N859" i="4"/>
  <c r="M859" i="4"/>
  <c r="H859" i="4"/>
  <c r="H790" i="4"/>
  <c r="O790" i="4"/>
  <c r="N790" i="4"/>
  <c r="M790" i="4"/>
  <c r="H1208" i="4"/>
  <c r="O1208" i="4"/>
  <c r="N1208" i="4"/>
  <c r="M1208" i="4"/>
  <c r="H626" i="4"/>
  <c r="O626" i="4"/>
  <c r="M626" i="4"/>
  <c r="N626" i="4"/>
  <c r="O1899" i="4"/>
  <c r="N1899" i="4"/>
  <c r="M1899" i="4"/>
  <c r="H1899" i="4"/>
  <c r="O210" i="4"/>
  <c r="N210" i="4"/>
  <c r="M210" i="4"/>
  <c r="H210" i="4"/>
  <c r="O1264" i="4"/>
  <c r="N1264" i="4"/>
  <c r="M1264" i="4"/>
  <c r="H1264" i="4"/>
  <c r="O819" i="4"/>
  <c r="N819" i="4"/>
  <c r="M819" i="4"/>
  <c r="H819" i="4"/>
  <c r="N1245" i="4"/>
  <c r="M1245" i="4"/>
  <c r="H1245" i="4"/>
  <c r="O1245" i="4"/>
  <c r="O58" i="4"/>
  <c r="M58" i="4"/>
  <c r="N58" i="4"/>
  <c r="H1554" i="4"/>
  <c r="O1554" i="4"/>
  <c r="N1554" i="4"/>
  <c r="M1554" i="4"/>
  <c r="H289" i="4"/>
  <c r="O289" i="4"/>
  <c r="N289" i="4"/>
  <c r="M289" i="4"/>
  <c r="O1286" i="4"/>
  <c r="N1286" i="4"/>
  <c r="M1286" i="4"/>
  <c r="H1286" i="4"/>
  <c r="M462" i="4"/>
  <c r="H462" i="4"/>
  <c r="N462" i="4"/>
  <c r="O462" i="4"/>
  <c r="H1629" i="4"/>
  <c r="O1629" i="4"/>
  <c r="N1629" i="4"/>
  <c r="M1629" i="4"/>
  <c r="O195" i="4"/>
  <c r="N195" i="4"/>
  <c r="M195" i="4"/>
  <c r="H195" i="4"/>
  <c r="H838" i="4"/>
  <c r="O838" i="4"/>
  <c r="N838" i="4"/>
  <c r="M838" i="4"/>
  <c r="M1102" i="4"/>
  <c r="H1102" i="4"/>
  <c r="N1102" i="4"/>
  <c r="O1102" i="4"/>
  <c r="H189" i="4"/>
  <c r="O189" i="4"/>
  <c r="N189" i="4"/>
  <c r="M189" i="4"/>
  <c r="O85" i="4"/>
  <c r="N85" i="4"/>
  <c r="M85" i="4"/>
  <c r="H85" i="4"/>
  <c r="O528" i="4"/>
  <c r="N528" i="4"/>
  <c r="M528" i="4"/>
  <c r="H528" i="4"/>
  <c r="H1307" i="4"/>
  <c r="M1307" i="4"/>
  <c r="O1307" i="4"/>
  <c r="N1307" i="4"/>
  <c r="O836" i="4"/>
  <c r="N836" i="4"/>
  <c r="M836" i="4"/>
  <c r="H836" i="4"/>
  <c r="H88" i="4"/>
  <c r="O88" i="4"/>
  <c r="N88" i="4"/>
  <c r="M88" i="4"/>
  <c r="O37" i="4"/>
  <c r="N37" i="4"/>
  <c r="M37" i="4"/>
  <c r="O1699" i="4"/>
  <c r="N1699" i="4"/>
  <c r="M1699" i="4"/>
  <c r="H1699" i="4"/>
  <c r="H1918" i="4"/>
  <c r="O1918" i="4"/>
  <c r="N1918" i="4"/>
  <c r="M1918" i="4"/>
  <c r="H352" i="4"/>
  <c r="O352" i="4"/>
  <c r="N352" i="4"/>
  <c r="M352" i="4"/>
  <c r="O1198" i="4"/>
  <c r="N1198" i="4"/>
  <c r="M1198" i="4"/>
  <c r="H1198" i="4"/>
  <c r="H1599" i="4"/>
  <c r="O1599" i="4"/>
  <c r="M1599" i="4"/>
  <c r="N1599" i="4"/>
  <c r="N1345" i="4"/>
  <c r="M1345" i="4"/>
  <c r="H1345" i="4"/>
  <c r="O1345" i="4"/>
  <c r="M708" i="4"/>
  <c r="H708" i="4"/>
  <c r="N708" i="4"/>
  <c r="O708" i="4"/>
  <c r="O1098" i="4"/>
  <c r="N1098" i="4"/>
  <c r="M1098" i="4"/>
  <c r="H1098" i="4"/>
  <c r="O904" i="4"/>
  <c r="N904" i="4"/>
  <c r="M904" i="4"/>
  <c r="H904" i="4"/>
  <c r="O592" i="4"/>
  <c r="N592" i="4"/>
  <c r="M592" i="4"/>
  <c r="H592" i="4"/>
  <c r="N890" i="4"/>
  <c r="M890" i="4"/>
  <c r="H890" i="4"/>
  <c r="O890" i="4"/>
  <c r="O31" i="4"/>
  <c r="N31" i="4"/>
  <c r="M31" i="4"/>
  <c r="H1768" i="4"/>
  <c r="O1768" i="4"/>
  <c r="N1768" i="4"/>
  <c r="M1768" i="4"/>
  <c r="N1322" i="4"/>
  <c r="M1322" i="4"/>
  <c r="H1322" i="4"/>
  <c r="O1322" i="4"/>
  <c r="M470" i="4"/>
  <c r="H470" i="4"/>
  <c r="N470" i="4"/>
  <c r="O470" i="4"/>
  <c r="H1555" i="4"/>
  <c r="O1555" i="4"/>
  <c r="M1555" i="4"/>
  <c r="N1555" i="4"/>
  <c r="H1902" i="4"/>
  <c r="O1902" i="4"/>
  <c r="N1902" i="4"/>
  <c r="M1902" i="4"/>
  <c r="M825" i="4"/>
  <c r="H825" i="4"/>
  <c r="N825" i="4"/>
  <c r="O825" i="4"/>
  <c r="H1343" i="4"/>
  <c r="O1343" i="4"/>
  <c r="M1343" i="4"/>
  <c r="N1343" i="4"/>
  <c r="H760" i="4"/>
  <c r="O760" i="4"/>
  <c r="M760" i="4"/>
  <c r="N760" i="4"/>
  <c r="O302" i="4"/>
  <c r="N302" i="4"/>
  <c r="M302" i="4"/>
  <c r="H302" i="4"/>
  <c r="M144" i="4"/>
  <c r="H144" i="4"/>
  <c r="O144" i="4"/>
  <c r="N144" i="4"/>
  <c r="H1605" i="4"/>
  <c r="O1605" i="4"/>
  <c r="N1605" i="4"/>
  <c r="M1605" i="4"/>
  <c r="O520" i="4"/>
  <c r="N520" i="4"/>
  <c r="M520" i="4"/>
  <c r="H520" i="4"/>
  <c r="M518" i="4"/>
  <c r="H518" i="4"/>
  <c r="N518" i="4"/>
  <c r="O518" i="4"/>
  <c r="O1941" i="4"/>
  <c r="N1941" i="4"/>
  <c r="M1941" i="4"/>
  <c r="H1941" i="4"/>
  <c r="H554" i="4"/>
  <c r="O554" i="4"/>
  <c r="N554" i="4"/>
  <c r="M554" i="4"/>
  <c r="N1309" i="4"/>
  <c r="M1309" i="4"/>
  <c r="H1309" i="4"/>
  <c r="O1309" i="4"/>
  <c r="O1229" i="4"/>
  <c r="N1229" i="4"/>
  <c r="M1229" i="4"/>
  <c r="H1229" i="4"/>
  <c r="O1189" i="4"/>
  <c r="N1189" i="4"/>
  <c r="M1189" i="4"/>
  <c r="H1189" i="4"/>
  <c r="H250" i="4"/>
  <c r="M250" i="4"/>
  <c r="O250" i="4"/>
  <c r="N250" i="4"/>
  <c r="H368" i="4"/>
  <c r="O368" i="4"/>
  <c r="N368" i="4"/>
  <c r="M368" i="4"/>
  <c r="H1789" i="4"/>
  <c r="N1789" i="4"/>
  <c r="M1789" i="4"/>
  <c r="O1789" i="4"/>
  <c r="H735" i="4"/>
  <c r="O735" i="4"/>
  <c r="N735" i="4"/>
  <c r="M735" i="4"/>
  <c r="O1832" i="4"/>
  <c r="M1832" i="4"/>
  <c r="H1832" i="4"/>
  <c r="N1832" i="4"/>
  <c r="O1590" i="4"/>
  <c r="N1590" i="4"/>
  <c r="M1590" i="4"/>
  <c r="H1590" i="4"/>
  <c r="O1137" i="4"/>
  <c r="N1137" i="4"/>
  <c r="M1137" i="4"/>
  <c r="H1137" i="4"/>
  <c r="O1883" i="4"/>
  <c r="M1883" i="4"/>
  <c r="H1883" i="4"/>
  <c r="N1883" i="4"/>
  <c r="M1824" i="4"/>
  <c r="H1824" i="4"/>
  <c r="N1824" i="4"/>
  <c r="O1824" i="4"/>
  <c r="N661" i="4"/>
  <c r="M661" i="4"/>
  <c r="H661" i="4"/>
  <c r="O661" i="4"/>
  <c r="H667" i="4"/>
  <c r="M667" i="4"/>
  <c r="N667" i="4"/>
  <c r="O667" i="4"/>
  <c r="H1251" i="4"/>
  <c r="M1251" i="4"/>
  <c r="O1251" i="4"/>
  <c r="N1251" i="4"/>
  <c r="O49" i="4"/>
  <c r="N49" i="4"/>
  <c r="M49" i="4"/>
  <c r="M1608" i="4"/>
  <c r="H1608" i="4"/>
  <c r="N1608" i="4"/>
  <c r="O1608" i="4"/>
  <c r="M1086" i="4"/>
  <c r="H1086" i="4"/>
  <c r="N1086" i="4"/>
  <c r="O1086" i="4"/>
  <c r="N1164" i="4"/>
  <c r="H1164" i="4"/>
  <c r="M1164" i="4"/>
  <c r="O1164" i="4"/>
  <c r="H1989" i="4"/>
  <c r="N1989" i="4"/>
  <c r="O1989" i="4"/>
  <c r="M1989" i="4"/>
  <c r="H1084" i="4"/>
  <c r="O1084" i="4"/>
  <c r="N1084" i="4"/>
  <c r="M1084" i="4"/>
  <c r="O851" i="4"/>
  <c r="N851" i="4"/>
  <c r="M851" i="4"/>
  <c r="H851" i="4"/>
  <c r="O1706" i="4"/>
  <c r="N1706" i="4"/>
  <c r="M1706" i="4"/>
  <c r="H1706" i="4"/>
  <c r="H167" i="4"/>
  <c r="O167" i="4"/>
  <c r="N167" i="4"/>
  <c r="M167" i="4"/>
  <c r="N1705" i="4"/>
  <c r="M1705" i="4"/>
  <c r="H1705" i="4"/>
  <c r="O1705" i="4"/>
  <c r="M406" i="4"/>
  <c r="H406" i="4"/>
  <c r="N406" i="4"/>
  <c r="O406" i="4"/>
  <c r="H972" i="4"/>
  <c r="O972" i="4"/>
  <c r="N972" i="4"/>
  <c r="M972" i="4"/>
  <c r="O720" i="4"/>
  <c r="N720" i="4"/>
  <c r="M720" i="4"/>
  <c r="H720" i="4"/>
  <c r="O180" i="4"/>
  <c r="N180" i="4"/>
  <c r="M180" i="4"/>
  <c r="H180" i="4"/>
  <c r="H1876" i="4"/>
  <c r="O1876" i="4"/>
  <c r="N1876" i="4"/>
  <c r="M1876" i="4"/>
  <c r="M1600" i="4"/>
  <c r="H1600" i="4"/>
  <c r="N1600" i="4"/>
  <c r="O1600" i="4"/>
  <c r="N1361" i="4"/>
  <c r="M1361" i="4"/>
  <c r="H1361" i="4"/>
  <c r="O1361" i="4"/>
  <c r="O1154" i="4"/>
  <c r="N1154" i="4"/>
  <c r="M1154" i="4"/>
  <c r="H1154" i="4"/>
  <c r="N842" i="4"/>
  <c r="M842" i="4"/>
  <c r="H842" i="4"/>
  <c r="O842" i="4"/>
  <c r="O293" i="4"/>
  <c r="N293" i="4"/>
  <c r="M293" i="4"/>
  <c r="H293" i="4"/>
  <c r="O441" i="4"/>
  <c r="N441" i="4"/>
  <c r="M441" i="4"/>
  <c r="H441" i="4"/>
  <c r="H1243" i="4"/>
  <c r="M1243" i="4"/>
  <c r="O1243" i="4"/>
  <c r="N1243" i="4"/>
  <c r="H830" i="4"/>
  <c r="O830" i="4"/>
  <c r="N830" i="4"/>
  <c r="M830" i="4"/>
  <c r="H1333" i="4"/>
  <c r="O1333" i="4"/>
  <c r="N1333" i="4"/>
  <c r="M1333" i="4"/>
  <c r="N22" i="4"/>
  <c r="M22" i="4"/>
  <c r="O22" i="4"/>
  <c r="H1842" i="4"/>
  <c r="O1842" i="4"/>
  <c r="N1842" i="4"/>
  <c r="M1842" i="4"/>
  <c r="O188" i="4"/>
  <c r="N188" i="4"/>
  <c r="M188" i="4"/>
  <c r="H188" i="4"/>
  <c r="O1716" i="4"/>
  <c r="N1716" i="4"/>
  <c r="M1716" i="4"/>
  <c r="H1716" i="4"/>
  <c r="M950" i="4"/>
  <c r="H950" i="4"/>
  <c r="N950" i="4"/>
  <c r="O950" i="4"/>
  <c r="O755" i="4"/>
  <c r="N755" i="4"/>
  <c r="M755" i="4"/>
  <c r="H755" i="4"/>
  <c r="H525" i="4"/>
  <c r="O525" i="4"/>
  <c r="M525" i="4"/>
  <c r="N525" i="4"/>
  <c r="O54" i="4"/>
  <c r="N54" i="4"/>
  <c r="M54" i="4"/>
  <c r="N519" i="4"/>
  <c r="M519" i="4"/>
  <c r="H519" i="4"/>
  <c r="O519" i="4"/>
  <c r="M1479" i="4"/>
  <c r="H1479" i="4"/>
  <c r="O1479" i="4"/>
  <c r="N1479" i="4"/>
  <c r="H665" i="4"/>
  <c r="O665" i="4"/>
  <c r="N665" i="4"/>
  <c r="M665" i="4"/>
  <c r="O1498" i="4"/>
  <c r="N1498" i="4"/>
  <c r="M1498" i="4"/>
  <c r="H1498" i="4"/>
  <c r="N1220" i="4"/>
  <c r="M1220" i="4"/>
  <c r="H1220" i="4"/>
  <c r="O1220" i="4"/>
  <c r="O662" i="4"/>
  <c r="N662" i="4"/>
  <c r="M662" i="4"/>
  <c r="H662" i="4"/>
  <c r="O69" i="4"/>
  <c r="N69" i="4"/>
  <c r="M69" i="4"/>
  <c r="H69" i="4"/>
  <c r="H1753" i="4"/>
  <c r="O1753" i="4"/>
  <c r="N1753" i="4"/>
  <c r="M1753" i="4"/>
  <c r="O1320" i="4"/>
  <c r="N1320" i="4"/>
  <c r="M1320" i="4"/>
  <c r="H1320" i="4"/>
  <c r="O968" i="4"/>
  <c r="N968" i="4"/>
  <c r="M968" i="4"/>
  <c r="H968" i="4"/>
  <c r="H1829" i="4"/>
  <c r="N1480" i="4"/>
  <c r="M1480" i="4"/>
  <c r="H1480" i="4"/>
  <c r="O1480" i="4"/>
  <c r="O583" i="4"/>
  <c r="N583" i="4"/>
  <c r="M583" i="4"/>
  <c r="H583" i="4"/>
  <c r="O1592" i="4"/>
  <c r="N1592" i="4"/>
  <c r="M1592" i="4"/>
  <c r="H1592" i="4"/>
  <c r="H1564" i="4"/>
  <c r="H311" i="4"/>
  <c r="O327" i="4"/>
  <c r="N327" i="4"/>
  <c r="M327" i="4"/>
  <c r="H327" i="4"/>
  <c r="O86" i="4"/>
  <c r="N86" i="4"/>
  <c r="M86" i="4"/>
  <c r="H86" i="4"/>
  <c r="O1682" i="4"/>
  <c r="N1682" i="4"/>
  <c r="M1682" i="4"/>
  <c r="H1682" i="4"/>
  <c r="H1951" i="4"/>
  <c r="H927" i="4"/>
  <c r="H436" i="4"/>
  <c r="O436" i="4"/>
  <c r="N436" i="4"/>
  <c r="M436" i="4"/>
  <c r="H222" i="4"/>
  <c r="O222" i="4"/>
  <c r="N222" i="4"/>
  <c r="M222" i="4"/>
  <c r="H420" i="4"/>
  <c r="O420" i="4"/>
  <c r="N420" i="4"/>
  <c r="M420" i="4"/>
  <c r="H1301" i="4"/>
  <c r="H1066" i="4"/>
  <c r="M422" i="4"/>
  <c r="H422" i="4"/>
  <c r="N422" i="4"/>
  <c r="O422" i="4"/>
  <c r="O624" i="4"/>
  <c r="N624" i="4"/>
  <c r="M624" i="4"/>
  <c r="H624" i="4"/>
  <c r="O1882" i="4"/>
  <c r="H1882" i="4"/>
  <c r="N1882" i="4"/>
  <c r="M1882" i="4"/>
  <c r="O48" i="4"/>
  <c r="N48" i="4"/>
  <c r="M48" i="4"/>
  <c r="O1153" i="4"/>
  <c r="N1153" i="4"/>
  <c r="M1153" i="4"/>
  <c r="H1153" i="4"/>
  <c r="M833" i="4"/>
  <c r="H833" i="4"/>
  <c r="N833" i="4"/>
  <c r="O833" i="4"/>
  <c r="O1174" i="4"/>
  <c r="N1174" i="4"/>
  <c r="M1174" i="4"/>
  <c r="H1174" i="4"/>
  <c r="O1181" i="4"/>
  <c r="N1181" i="4"/>
  <c r="M1181" i="4"/>
  <c r="H1181" i="4"/>
  <c r="O804" i="4"/>
  <c r="N804" i="4"/>
  <c r="M804" i="4"/>
  <c r="H804" i="4"/>
  <c r="O1387" i="4"/>
  <c r="N1387" i="4"/>
  <c r="M1387" i="4"/>
  <c r="H1387" i="4"/>
  <c r="N727" i="4"/>
  <c r="O727" i="4"/>
  <c r="M727" i="4"/>
  <c r="H727" i="4"/>
  <c r="N557" i="4"/>
  <c r="M557" i="4"/>
  <c r="H557" i="4"/>
  <c r="O557" i="4"/>
  <c r="O885" i="4"/>
  <c r="N885" i="4"/>
  <c r="M885" i="4"/>
  <c r="H885" i="4"/>
  <c r="N1095" i="4"/>
  <c r="M1095" i="4"/>
  <c r="H1095" i="4"/>
  <c r="O1095" i="4"/>
  <c r="H922" i="4"/>
  <c r="H1472" i="4"/>
  <c r="H1515" i="4"/>
  <c r="H1087" i="4"/>
  <c r="H412" i="4"/>
  <c r="O412" i="4"/>
  <c r="N412" i="4"/>
  <c r="M412" i="4"/>
  <c r="O498" i="4"/>
  <c r="N498" i="4"/>
  <c r="M498" i="4"/>
  <c r="H498" i="4"/>
  <c r="N1525" i="4"/>
  <c r="M1525" i="4"/>
  <c r="H1525" i="4"/>
  <c r="O1525" i="4"/>
  <c r="H549" i="4"/>
  <c r="O549" i="4"/>
  <c r="M549" i="4"/>
  <c r="N549" i="4"/>
  <c r="H1398" i="4"/>
  <c r="H684" i="4"/>
  <c r="H129" i="4"/>
  <c r="O226" i="4"/>
  <c r="N226" i="4"/>
  <c r="M226" i="4"/>
  <c r="H226" i="4"/>
  <c r="N1979" i="4"/>
  <c r="H1979" i="4"/>
  <c r="O1979" i="4"/>
  <c r="M1979" i="4"/>
  <c r="O1507" i="4"/>
  <c r="N1507" i="4"/>
  <c r="M1507" i="4"/>
  <c r="H1507" i="4"/>
  <c r="H1514" i="4"/>
  <c r="O1514" i="4"/>
  <c r="N1514" i="4"/>
  <c r="M1514" i="4"/>
  <c r="N1188" i="4"/>
  <c r="M1188" i="4"/>
  <c r="H1188" i="4"/>
  <c r="O1188" i="4"/>
  <c r="O1651" i="4"/>
  <c r="N1651" i="4"/>
  <c r="M1651" i="4"/>
  <c r="H1651" i="4"/>
  <c r="M1431" i="4"/>
  <c r="H1431" i="4"/>
  <c r="O1431" i="4"/>
  <c r="N1431" i="4"/>
  <c r="O247" i="4"/>
  <c r="N247" i="4"/>
  <c r="M247" i="4"/>
  <c r="H247" i="4"/>
  <c r="N573" i="4"/>
  <c r="M573" i="4"/>
  <c r="H573" i="4"/>
  <c r="O573" i="4"/>
  <c r="H142" i="4"/>
  <c r="O142" i="4"/>
  <c r="N142" i="4"/>
  <c r="M142" i="4"/>
  <c r="O1954" i="4"/>
  <c r="M1954" i="4"/>
  <c r="N1954" i="4"/>
  <c r="H1954" i="4"/>
  <c r="O367" i="4"/>
  <c r="N367" i="4"/>
  <c r="M367" i="4"/>
  <c r="H367" i="4"/>
  <c r="O28" i="4"/>
  <c r="N28" i="4"/>
  <c r="M28" i="4"/>
  <c r="H1935" i="4"/>
  <c r="O1935" i="4"/>
  <c r="N1935" i="4"/>
  <c r="M1935" i="4"/>
  <c r="M1800" i="4"/>
  <c r="H1800" i="4"/>
  <c r="N1800" i="4"/>
  <c r="O1800" i="4"/>
  <c r="O747" i="4"/>
  <c r="N747" i="4"/>
  <c r="M747" i="4"/>
  <c r="H747" i="4"/>
  <c r="O164" i="4"/>
  <c r="N164" i="4"/>
  <c r="M164" i="4"/>
  <c r="H164" i="4"/>
  <c r="N1833" i="4"/>
  <c r="O1833" i="4"/>
  <c r="M1833" i="4"/>
  <c r="H1833" i="4"/>
  <c r="M652" i="4"/>
  <c r="H652" i="4"/>
  <c r="N652" i="4"/>
  <c r="O652" i="4"/>
  <c r="O1841" i="4"/>
  <c r="N1841" i="4"/>
  <c r="M1841" i="4"/>
  <c r="H1841" i="4"/>
  <c r="H314" i="4"/>
  <c r="M314" i="4"/>
  <c r="O314" i="4"/>
  <c r="N314" i="4"/>
  <c r="O1759" i="4"/>
  <c r="N1759" i="4"/>
  <c r="M1759" i="4"/>
  <c r="H1759" i="4"/>
  <c r="O1898" i="4"/>
  <c r="N1898" i="4"/>
  <c r="M1898" i="4"/>
  <c r="H1898" i="4"/>
  <c r="N431" i="4"/>
  <c r="M431" i="4"/>
  <c r="H431" i="4"/>
  <c r="O431" i="4"/>
  <c r="M1937" i="4"/>
  <c r="H1937" i="4"/>
  <c r="N1937" i="4"/>
  <c r="O1937" i="4"/>
  <c r="O1410" i="4"/>
  <c r="N1410" i="4"/>
  <c r="M1410" i="4"/>
  <c r="H1410" i="4"/>
  <c r="N380" i="4"/>
  <c r="M380" i="4"/>
  <c r="H380" i="4"/>
  <c r="O380" i="4"/>
  <c r="O1890" i="4"/>
  <c r="N1890" i="4"/>
  <c r="M1890" i="4"/>
  <c r="H1890" i="4"/>
  <c r="O567" i="4"/>
  <c r="N567" i="4"/>
  <c r="M567" i="4"/>
  <c r="H567" i="4"/>
  <c r="O1499" i="4"/>
  <c r="N1499" i="4"/>
  <c r="M1499" i="4"/>
  <c r="H1499" i="4"/>
  <c r="M1696" i="4"/>
  <c r="H1696" i="4"/>
  <c r="O1696" i="4"/>
  <c r="N1696" i="4"/>
  <c r="O148" i="4"/>
  <c r="N148" i="4"/>
  <c r="M148" i="4"/>
  <c r="H148" i="4"/>
  <c r="M168" i="4"/>
  <c r="H168" i="4"/>
  <c r="O168" i="4"/>
  <c r="N168" i="4"/>
  <c r="H743" i="4"/>
  <c r="O743" i="4"/>
  <c r="N743" i="4"/>
  <c r="M743" i="4"/>
  <c r="O912" i="4"/>
  <c r="N912" i="4"/>
  <c r="M912" i="4"/>
  <c r="H912" i="4"/>
  <c r="H1909" i="4"/>
  <c r="O1909" i="4"/>
  <c r="N1909" i="4"/>
  <c r="M1909" i="4"/>
  <c r="H393" i="4"/>
  <c r="O393" i="4"/>
  <c r="N393" i="4"/>
  <c r="M393" i="4"/>
  <c r="O591" i="4"/>
  <c r="N591" i="4"/>
  <c r="M591" i="4"/>
  <c r="H591" i="4"/>
  <c r="O1128" i="4"/>
  <c r="N1128" i="4"/>
  <c r="M1128" i="4"/>
  <c r="H1128" i="4"/>
  <c r="H1124" i="4"/>
  <c r="O1124" i="4"/>
  <c r="M1124" i="4"/>
  <c r="N1124" i="4"/>
  <c r="H1852" i="4"/>
  <c r="O1852" i="4"/>
  <c r="N1852" i="4"/>
  <c r="M1852" i="4"/>
  <c r="H1859" i="4"/>
  <c r="O1859" i="4"/>
  <c r="N1859" i="4"/>
  <c r="M1859" i="4"/>
  <c r="M580" i="4"/>
  <c r="H580" i="4"/>
  <c r="N580" i="4"/>
  <c r="O580" i="4"/>
  <c r="O71" i="4"/>
  <c r="N71" i="4"/>
  <c r="M71" i="4"/>
  <c r="H71" i="4"/>
  <c r="N1007" i="4"/>
  <c r="M1007" i="4"/>
  <c r="H1007" i="4"/>
  <c r="O1007" i="4"/>
  <c r="H900" i="4"/>
  <c r="N900" i="4"/>
  <c r="M900" i="4"/>
  <c r="O900" i="4"/>
  <c r="H1382" i="4"/>
  <c r="O1382" i="4"/>
  <c r="N1382" i="4"/>
  <c r="M1382" i="4"/>
  <c r="H94" i="4"/>
  <c r="O94" i="4"/>
  <c r="N94" i="4"/>
  <c r="M94" i="4"/>
  <c r="H698" i="4"/>
  <c r="O698" i="4"/>
  <c r="N698" i="4"/>
  <c r="M698" i="4"/>
  <c r="H1646" i="4"/>
  <c r="O1646" i="4"/>
  <c r="N1646" i="4"/>
  <c r="M1646" i="4"/>
  <c r="H863" i="4"/>
  <c r="O863" i="4"/>
  <c r="N863" i="4"/>
  <c r="M863" i="4"/>
  <c r="O614" i="4"/>
  <c r="N614" i="4"/>
  <c r="M614" i="4"/>
  <c r="H614" i="4"/>
  <c r="H1834" i="4"/>
  <c r="O1834" i="4"/>
  <c r="M1834" i="4"/>
  <c r="N1834" i="4"/>
  <c r="O1417" i="4"/>
  <c r="H1417" i="4"/>
  <c r="N1417" i="4"/>
  <c r="M1417" i="4"/>
  <c r="M1300" i="4"/>
  <c r="H1300" i="4"/>
  <c r="N1300" i="4"/>
  <c r="O1300" i="4"/>
  <c r="H734" i="4"/>
  <c r="O734" i="4"/>
  <c r="N734" i="4"/>
  <c r="M734" i="4"/>
  <c r="O868" i="4"/>
  <c r="N868" i="4"/>
  <c r="M868" i="4"/>
  <c r="H868" i="4"/>
  <c r="O1626" i="4"/>
  <c r="N1626" i="4"/>
  <c r="M1626" i="4"/>
  <c r="H1626" i="4"/>
  <c r="M184" i="4"/>
  <c r="H184" i="4"/>
  <c r="O184" i="4"/>
  <c r="N184" i="4"/>
  <c r="H714" i="4"/>
  <c r="O714" i="4"/>
  <c r="N714" i="4"/>
  <c r="M714" i="4"/>
  <c r="H1874" i="4"/>
  <c r="O1874" i="4"/>
  <c r="N1874" i="4"/>
  <c r="M1874" i="4"/>
  <c r="H1108" i="4"/>
  <c r="O1108" i="4"/>
  <c r="N1108" i="4"/>
  <c r="M1108" i="4"/>
  <c r="O1441" i="4"/>
  <c r="N1441" i="4"/>
  <c r="M1441" i="4"/>
  <c r="H1441" i="4"/>
  <c r="M841" i="4"/>
  <c r="H841" i="4"/>
  <c r="N841" i="4"/>
  <c r="O841" i="4"/>
  <c r="O285" i="4"/>
  <c r="N285" i="4"/>
  <c r="M285" i="4"/>
  <c r="H285" i="4"/>
  <c r="N858" i="4"/>
  <c r="M858" i="4"/>
  <c r="H858" i="4"/>
  <c r="O858" i="4"/>
  <c r="O688" i="4"/>
  <c r="N688" i="4"/>
  <c r="M688" i="4"/>
  <c r="H688" i="4"/>
  <c r="H1927" i="4"/>
  <c r="O1927" i="4"/>
  <c r="N1927" i="4"/>
  <c r="M1927" i="4"/>
  <c r="O1708" i="4"/>
  <c r="N1708" i="4"/>
  <c r="M1708" i="4"/>
  <c r="H1708" i="4"/>
  <c r="H1647" i="4"/>
  <c r="O1647" i="4"/>
  <c r="M1647" i="4"/>
  <c r="N1647" i="4"/>
  <c r="M1556" i="4"/>
  <c r="H1556" i="4"/>
  <c r="N1556" i="4"/>
  <c r="O1556" i="4"/>
  <c r="N1285" i="4"/>
  <c r="M1285" i="4"/>
  <c r="H1285" i="4"/>
  <c r="O1285" i="4"/>
  <c r="N565" i="4"/>
  <c r="M565" i="4"/>
  <c r="H565" i="4"/>
  <c r="O565" i="4"/>
  <c r="M1532" i="4"/>
  <c r="H1532" i="4"/>
  <c r="N1532" i="4"/>
  <c r="O1532" i="4"/>
  <c r="H715" i="4"/>
  <c r="M715" i="4"/>
  <c r="O715" i="4"/>
  <c r="N715" i="4"/>
  <c r="N185" i="4"/>
  <c r="M185" i="4"/>
  <c r="H185" i="4"/>
  <c r="O185" i="4"/>
  <c r="O1450" i="4"/>
  <c r="N1450" i="4"/>
  <c r="M1450" i="4"/>
  <c r="H1450" i="4"/>
  <c r="O1766" i="4"/>
  <c r="N1766" i="4"/>
  <c r="M1766" i="4"/>
  <c r="H1766" i="4"/>
  <c r="N1786" i="4"/>
  <c r="M1786" i="4"/>
  <c r="O1786" i="4"/>
  <c r="H1786" i="4"/>
  <c r="H798" i="4"/>
  <c r="O798" i="4"/>
  <c r="N798" i="4"/>
  <c r="M798" i="4"/>
  <c r="O1199" i="4"/>
  <c r="N1199" i="4"/>
  <c r="M1199" i="4"/>
  <c r="H1199" i="4"/>
  <c r="O1915" i="4"/>
  <c r="N1915" i="4"/>
  <c r="M1915" i="4"/>
  <c r="H1915" i="4"/>
  <c r="O1743" i="4"/>
  <c r="N1743" i="4"/>
  <c r="H1743" i="4"/>
  <c r="M1743" i="4"/>
  <c r="M235" i="4"/>
  <c r="H235" i="4"/>
  <c r="N235" i="4"/>
  <c r="O235" i="4"/>
  <c r="O1378" i="4"/>
  <c r="N1378" i="4"/>
  <c r="M1378" i="4"/>
  <c r="H1378" i="4"/>
  <c r="H1538" i="4"/>
  <c r="O1538" i="4"/>
  <c r="N1538" i="4"/>
  <c r="M1538" i="4"/>
  <c r="O875" i="4"/>
  <c r="N875" i="4"/>
  <c r="M875" i="4"/>
  <c r="H875" i="4"/>
  <c r="O496" i="4"/>
  <c r="N496" i="4"/>
  <c r="M496" i="4"/>
  <c r="H496" i="4"/>
  <c r="N244" i="4"/>
  <c r="M244" i="4"/>
  <c r="H244" i="4"/>
  <c r="O244" i="4"/>
  <c r="O1017" i="4"/>
  <c r="N1017" i="4"/>
  <c r="M1017" i="4"/>
  <c r="H1017" i="4"/>
  <c r="M112" i="4"/>
  <c r="H112" i="4"/>
  <c r="N112" i="4"/>
  <c r="O112" i="4"/>
  <c r="O139" i="4"/>
  <c r="N139" i="4"/>
  <c r="M139" i="4"/>
  <c r="H139" i="4"/>
  <c r="H1791" i="4"/>
  <c r="O1791" i="4"/>
  <c r="M1791" i="4"/>
  <c r="N1791" i="4"/>
  <c r="M160" i="4"/>
  <c r="H160" i="4"/>
  <c r="O160" i="4"/>
  <c r="N160" i="4"/>
  <c r="H273" i="4"/>
  <c r="O273" i="4"/>
  <c r="N273" i="4"/>
  <c r="M273" i="4"/>
  <c r="N1047" i="4"/>
  <c r="M1047" i="4"/>
  <c r="H1047" i="4"/>
  <c r="O1047" i="4"/>
  <c r="H1901" i="4"/>
  <c r="O1901" i="4"/>
  <c r="N1901" i="4"/>
  <c r="M1901" i="4"/>
  <c r="N1737" i="4"/>
  <c r="M1737" i="4"/>
  <c r="H1737" i="4"/>
  <c r="O1737" i="4"/>
  <c r="O590" i="4"/>
  <c r="N590" i="4"/>
  <c r="M590" i="4"/>
  <c r="H590" i="4"/>
  <c r="O1318" i="4"/>
  <c r="N1318" i="4"/>
  <c r="M1318" i="4"/>
  <c r="H1318" i="4"/>
  <c r="H1092" i="4"/>
  <c r="O1092" i="4"/>
  <c r="M1092" i="4"/>
  <c r="N1092" i="4"/>
  <c r="H579" i="4"/>
  <c r="M579" i="4"/>
  <c r="O579" i="4"/>
  <c r="N579" i="4"/>
  <c r="N653" i="4"/>
  <c r="M653" i="4"/>
  <c r="H653" i="4"/>
  <c r="O653" i="4"/>
  <c r="N535" i="4"/>
  <c r="M535" i="4"/>
  <c r="H535" i="4"/>
  <c r="O535" i="4"/>
  <c r="O1465" i="4"/>
  <c r="N1465" i="4"/>
  <c r="M1465" i="4"/>
  <c r="H1465" i="4"/>
  <c r="H1671" i="4"/>
  <c r="O1671" i="4"/>
  <c r="M1671" i="4"/>
  <c r="N1671" i="4"/>
  <c r="N1031" i="4"/>
  <c r="M1031" i="4"/>
  <c r="H1031" i="4"/>
  <c r="O1031" i="4"/>
  <c r="O606" i="4"/>
  <c r="N606" i="4"/>
  <c r="M606" i="4"/>
  <c r="H606" i="4"/>
  <c r="H625" i="4"/>
  <c r="O625" i="4"/>
  <c r="N625" i="4"/>
  <c r="M625" i="4"/>
  <c r="M1252" i="4"/>
  <c r="H1252" i="4"/>
  <c r="N1252" i="4"/>
  <c r="O1252" i="4"/>
  <c r="M1400" i="4"/>
  <c r="H1400" i="4"/>
  <c r="N1400" i="4"/>
  <c r="O1400" i="4"/>
  <c r="H394" i="4"/>
  <c r="M394" i="4"/>
  <c r="O394" i="4"/>
  <c r="N394" i="4"/>
  <c r="M1763" i="4"/>
  <c r="H1763" i="4"/>
  <c r="O1763" i="4"/>
  <c r="N1763" i="4"/>
  <c r="O156" i="4"/>
  <c r="N156" i="4"/>
  <c r="M156" i="4"/>
  <c r="H156" i="4"/>
  <c r="H1900" i="4"/>
  <c r="O1900" i="4"/>
  <c r="N1900" i="4"/>
  <c r="M1900" i="4"/>
  <c r="H1784" i="4"/>
  <c r="O1784" i="4"/>
  <c r="N1784" i="4"/>
  <c r="M1784" i="4"/>
  <c r="O1497" i="4"/>
  <c r="N1497" i="4"/>
  <c r="M1497" i="4"/>
  <c r="H1497" i="4"/>
  <c r="O106" i="4"/>
  <c r="N106" i="4"/>
  <c r="M106" i="4"/>
  <c r="H106" i="4"/>
  <c r="O87" i="4"/>
  <c r="N87" i="4"/>
  <c r="M87" i="4"/>
  <c r="H87" i="4"/>
  <c r="O970" i="4"/>
  <c r="N970" i="4"/>
  <c r="M970" i="4"/>
  <c r="H970" i="4"/>
  <c r="H1562" i="4"/>
  <c r="O1562" i="4"/>
  <c r="N1562" i="4"/>
  <c r="M1562" i="4"/>
  <c r="O749" i="4"/>
  <c r="N749" i="4"/>
  <c r="M749" i="4"/>
  <c r="H749" i="4"/>
  <c r="M486" i="4"/>
  <c r="H486" i="4"/>
  <c r="N486" i="4"/>
  <c r="O486" i="4"/>
  <c r="M620" i="4"/>
  <c r="H620" i="4"/>
  <c r="N620" i="4"/>
  <c r="O620" i="4"/>
  <c r="N91" i="4"/>
  <c r="M91" i="4"/>
  <c r="O91" i="4"/>
  <c r="H91" i="4"/>
  <c r="O1757" i="4"/>
  <c r="N1757" i="4"/>
  <c r="M1757" i="4"/>
  <c r="H1757" i="4"/>
  <c r="M942" i="4"/>
  <c r="H942" i="4"/>
  <c r="N942" i="4"/>
  <c r="O942" i="4"/>
  <c r="O1804" i="4"/>
  <c r="N1804" i="4"/>
  <c r="M1804" i="4"/>
  <c r="H1804" i="4"/>
  <c r="O1914" i="4"/>
  <c r="N1914" i="4"/>
  <c r="M1914" i="4"/>
  <c r="H1914" i="4"/>
  <c r="H1193" i="4"/>
  <c r="O1193" i="4"/>
  <c r="N1193" i="4"/>
  <c r="M1193" i="4"/>
  <c r="H1653" i="4"/>
  <c r="O1653" i="4"/>
  <c r="N1653" i="4"/>
  <c r="M1653" i="4"/>
  <c r="N511" i="4"/>
  <c r="M511" i="4"/>
  <c r="H511" i="4"/>
  <c r="O511" i="4"/>
  <c r="H1035" i="4"/>
  <c r="O1035" i="4"/>
  <c r="N1035" i="4"/>
  <c r="M1035" i="4"/>
  <c r="H1315" i="4"/>
  <c r="M1315" i="4"/>
  <c r="O1315" i="4"/>
  <c r="N1315" i="4"/>
  <c r="O827" i="4"/>
  <c r="N827" i="4"/>
  <c r="M827" i="4"/>
  <c r="H827" i="4"/>
  <c r="O558" i="4"/>
  <c r="N558" i="4"/>
  <c r="M558" i="4"/>
  <c r="H558" i="4"/>
  <c r="H290" i="4"/>
  <c r="M290" i="4"/>
  <c r="N290" i="4"/>
  <c r="O290" i="4"/>
  <c r="H467" i="4"/>
  <c r="O467" i="4"/>
  <c r="N467" i="4"/>
  <c r="M467" i="4"/>
  <c r="H1178" i="4"/>
  <c r="O1178" i="4"/>
  <c r="M1178" i="4"/>
  <c r="N1178" i="4"/>
  <c r="H461" i="4"/>
  <c r="O461" i="4"/>
  <c r="M461" i="4"/>
  <c r="N461" i="4"/>
  <c r="O1980" i="4"/>
  <c r="M1980" i="4"/>
  <c r="N1980" i="4"/>
  <c r="H1980" i="4"/>
  <c r="M315" i="4"/>
  <c r="H315" i="4"/>
  <c r="N315" i="4"/>
  <c r="O315" i="4"/>
  <c r="H1959" i="4"/>
  <c r="N1959" i="4"/>
  <c r="O1959" i="4"/>
  <c r="M1959" i="4"/>
  <c r="O529" i="4"/>
  <c r="N529" i="4"/>
  <c r="M529" i="4"/>
  <c r="H529" i="4"/>
  <c r="O719" i="4"/>
  <c r="N719" i="4"/>
  <c r="M719" i="4"/>
  <c r="H719" i="4"/>
  <c r="H1422" i="4"/>
  <c r="O1422" i="4"/>
  <c r="M1422" i="4"/>
  <c r="N1422" i="4"/>
  <c r="O640" i="4"/>
  <c r="N640" i="4"/>
  <c r="M640" i="4"/>
  <c r="H640" i="4"/>
  <c r="M1471" i="4"/>
  <c r="H1471" i="4"/>
  <c r="O1471" i="4"/>
  <c r="N1471" i="4"/>
  <c r="O55" i="4"/>
  <c r="N55" i="4"/>
  <c r="M55" i="4"/>
  <c r="M1150" i="4"/>
  <c r="H1150" i="4"/>
  <c r="N1150" i="4"/>
  <c r="O1150" i="4"/>
  <c r="N527" i="4"/>
  <c r="M527" i="4"/>
  <c r="H527" i="4"/>
  <c r="O527" i="4"/>
  <c r="O1080" i="4"/>
  <c r="N1080" i="4"/>
  <c r="M1080" i="4"/>
  <c r="H1080" i="4"/>
  <c r="O1371" i="4"/>
  <c r="N1371" i="4"/>
  <c r="M1371" i="4"/>
  <c r="H1371" i="4"/>
  <c r="M889" i="4"/>
  <c r="H889" i="4"/>
  <c r="N889" i="4"/>
  <c r="O889" i="4"/>
  <c r="N209" i="4"/>
  <c r="M209" i="4"/>
  <c r="H209" i="4"/>
  <c r="O209" i="4"/>
  <c r="H118" i="4"/>
  <c r="O118" i="4"/>
  <c r="N118" i="4"/>
  <c r="M118" i="4"/>
  <c r="O1162" i="4"/>
  <c r="N1162" i="4"/>
  <c r="M1162" i="4"/>
  <c r="H1162" i="4"/>
  <c r="H879" i="4"/>
  <c r="O879" i="4"/>
  <c r="N879" i="4"/>
  <c r="M879" i="4"/>
  <c r="N300" i="4"/>
  <c r="M300" i="4"/>
  <c r="H300" i="4"/>
  <c r="O300" i="4"/>
  <c r="M379" i="4"/>
  <c r="H379" i="4"/>
  <c r="N379" i="4"/>
  <c r="O379" i="4"/>
  <c r="O1088" i="4"/>
  <c r="N1088" i="4"/>
  <c r="M1088" i="4"/>
  <c r="H1088" i="4"/>
  <c r="O1459" i="4"/>
  <c r="N1459" i="4"/>
  <c r="M1459" i="4"/>
  <c r="H1459" i="4"/>
  <c r="N1793" i="4"/>
  <c r="M1793" i="4"/>
  <c r="H1793" i="4"/>
  <c r="O1793" i="4"/>
  <c r="M136" i="4"/>
  <c r="H136" i="4"/>
  <c r="O136" i="4"/>
  <c r="N136" i="4"/>
  <c r="O663" i="4"/>
  <c r="N663" i="4"/>
  <c r="M663" i="4"/>
  <c r="H663" i="4"/>
  <c r="O57" i="4"/>
  <c r="N57" i="4"/>
  <c r="M57" i="4"/>
  <c r="H469" i="4"/>
  <c r="O469" i="4"/>
  <c r="M469" i="4"/>
  <c r="N469" i="4"/>
  <c r="H666" i="4"/>
  <c r="O666" i="4"/>
  <c r="N666" i="4"/>
  <c r="M666" i="4"/>
  <c r="M51" i="4"/>
  <c r="O51" i="4"/>
  <c r="N51" i="4"/>
  <c r="H1109" i="4"/>
  <c r="M1109" i="4"/>
  <c r="O1109" i="4"/>
  <c r="N1109" i="4"/>
  <c r="N1228" i="4"/>
  <c r="M1228" i="4"/>
  <c r="H1228" i="4"/>
  <c r="O1228" i="4"/>
  <c r="O178" i="4"/>
  <c r="N178" i="4"/>
  <c r="M178" i="4"/>
  <c r="H178" i="4"/>
  <c r="H229" i="4"/>
  <c r="O229" i="4"/>
  <c r="N229" i="4"/>
  <c r="M229" i="4"/>
  <c r="N1353" i="4"/>
  <c r="M1353" i="4"/>
  <c r="H1353" i="4"/>
  <c r="O1353" i="4"/>
  <c r="O262" i="4"/>
  <c r="N262" i="4"/>
  <c r="M262" i="4"/>
  <c r="H262" i="4"/>
  <c r="O867" i="4"/>
  <c r="N867" i="4"/>
  <c r="M867" i="4"/>
  <c r="H867" i="4"/>
  <c r="M1869" i="4"/>
  <c r="H1869" i="4"/>
  <c r="O1869" i="4"/>
  <c r="N1869" i="4"/>
  <c r="H1289" i="4"/>
  <c r="O1289" i="4"/>
  <c r="N1289" i="4"/>
  <c r="M1289" i="4"/>
  <c r="H933" i="4"/>
  <c r="O933" i="4"/>
  <c r="M933" i="4"/>
  <c r="N933" i="4"/>
  <c r="H1561" i="4"/>
  <c r="O1561" i="4"/>
  <c r="N1561" i="4"/>
  <c r="M1561" i="4"/>
  <c r="N1838" i="4"/>
  <c r="M1838" i="4"/>
  <c r="O1838" i="4"/>
  <c r="H1838" i="4"/>
  <c r="M1664" i="4"/>
  <c r="H1664" i="4"/>
  <c r="N1664" i="4"/>
  <c r="O1664" i="4"/>
  <c r="O718" i="4"/>
  <c r="N718" i="4"/>
  <c r="M718" i="4"/>
  <c r="H718" i="4"/>
  <c r="H1234" i="4"/>
  <c r="O1234" i="4"/>
  <c r="M1234" i="4"/>
  <c r="N1234" i="4"/>
  <c r="H601" i="4"/>
  <c r="O601" i="4"/>
  <c r="N601" i="4"/>
  <c r="M601" i="4"/>
  <c r="O1635" i="4"/>
  <c r="N1635" i="4"/>
  <c r="M1635" i="4"/>
  <c r="H1635" i="4"/>
  <c r="O1576" i="4"/>
  <c r="N1576" i="4"/>
  <c r="M1576" i="4"/>
  <c r="H1576" i="4"/>
  <c r="O694" i="4"/>
  <c r="N694" i="4"/>
  <c r="M694" i="4"/>
  <c r="H694" i="4"/>
  <c r="M934" i="4"/>
  <c r="H934" i="4"/>
  <c r="N934" i="4"/>
  <c r="O934" i="4"/>
  <c r="H562" i="4"/>
  <c r="O562" i="4"/>
  <c r="M562" i="4"/>
  <c r="N562" i="4"/>
  <c r="M1094" i="4"/>
  <c r="H1094" i="4"/>
  <c r="N1094" i="4"/>
  <c r="O1094" i="4"/>
  <c r="O1426" i="4"/>
  <c r="N1426" i="4"/>
  <c r="M1426" i="4"/>
  <c r="H1426" i="4"/>
  <c r="H1100" i="4"/>
  <c r="O1100" i="4"/>
  <c r="N1100" i="4"/>
  <c r="M1100" i="4"/>
  <c r="H280" i="4"/>
  <c r="O280" i="4"/>
  <c r="N280" i="4"/>
  <c r="M280" i="4"/>
  <c r="O23" i="4"/>
  <c r="N23" i="4"/>
  <c r="M23" i="4"/>
  <c r="O77" i="4"/>
  <c r="N77" i="4"/>
  <c r="M77" i="4"/>
  <c r="H77" i="4"/>
  <c r="N1432" i="4"/>
  <c r="M1432" i="4"/>
  <c r="H1432" i="4"/>
  <c r="O1432" i="4"/>
  <c r="H1678" i="4"/>
  <c r="O1678" i="4"/>
  <c r="N1678" i="4"/>
  <c r="M1678" i="4"/>
  <c r="H174" i="4"/>
  <c r="O174" i="4"/>
  <c r="N174" i="4"/>
  <c r="M174" i="4"/>
  <c r="H1686" i="4"/>
  <c r="O1686" i="4"/>
  <c r="N1686" i="4"/>
  <c r="M1686" i="4"/>
  <c r="O733" i="4"/>
  <c r="N733" i="4"/>
  <c r="M733" i="4"/>
  <c r="H733" i="4"/>
  <c r="H1374" i="4"/>
  <c r="O1374" i="4"/>
  <c r="N1374" i="4"/>
  <c r="M1374" i="4"/>
  <c r="H610" i="4"/>
  <c r="O610" i="4"/>
  <c r="N610" i="4"/>
  <c r="M610" i="4"/>
  <c r="N1955" i="4"/>
  <c r="H1955" i="4"/>
  <c r="O1955" i="4"/>
  <c r="M1955" i="4"/>
  <c r="M1712" i="4"/>
  <c r="H1712" i="4"/>
  <c r="O1712" i="4"/>
  <c r="N1712" i="4"/>
  <c r="H231" i="4"/>
  <c r="O231" i="4"/>
  <c r="N231" i="4"/>
  <c r="M231" i="4"/>
  <c r="N364" i="4"/>
  <c r="M364" i="4"/>
  <c r="H364" i="4"/>
  <c r="O364" i="4"/>
  <c r="N396" i="4"/>
  <c r="M396" i="4"/>
  <c r="H396" i="4"/>
  <c r="O396" i="4"/>
  <c r="H1005" i="4"/>
  <c r="O1005" i="4"/>
  <c r="M1005" i="4"/>
  <c r="N1005" i="4"/>
  <c r="O42" i="4"/>
  <c r="N42" i="4"/>
  <c r="M42" i="4"/>
  <c r="H1586" i="4"/>
  <c r="O1586" i="4"/>
  <c r="N1586" i="4"/>
  <c r="M1586" i="4"/>
  <c r="H1709" i="4"/>
  <c r="O1709" i="4"/>
  <c r="N1709" i="4"/>
  <c r="M1709" i="4"/>
  <c r="H539" i="4"/>
  <c r="O539" i="4"/>
  <c r="N539" i="4"/>
  <c r="M539" i="4"/>
  <c r="N1071" i="4"/>
  <c r="M1071" i="4"/>
  <c r="H1071" i="4"/>
  <c r="O1071" i="4"/>
  <c r="H1477" i="4"/>
  <c r="O1477" i="4"/>
  <c r="N1477" i="4"/>
  <c r="M1477" i="4"/>
  <c r="H1010" i="4"/>
  <c r="H1050" i="4"/>
  <c r="H1919" i="4"/>
  <c r="H203" i="4"/>
  <c r="H1685" i="4"/>
  <c r="O1685" i="4"/>
  <c r="N1685" i="4"/>
  <c r="M1685" i="4"/>
  <c r="N1589" i="4"/>
  <c r="M1589" i="4"/>
  <c r="H1589" i="4"/>
  <c r="O1589" i="4"/>
  <c r="M801" i="4"/>
  <c r="H801" i="4"/>
  <c r="N801" i="4"/>
  <c r="O801" i="4"/>
  <c r="H1920" i="4"/>
  <c r="M1742" i="4"/>
  <c r="H1742" i="4"/>
  <c r="O1742" i="4"/>
  <c r="N1742" i="4"/>
  <c r="M1548" i="4"/>
  <c r="H1548" i="4"/>
  <c r="N1548" i="4"/>
  <c r="O1548" i="4"/>
  <c r="O1161" i="4"/>
  <c r="N1161" i="4"/>
  <c r="M1161" i="4"/>
  <c r="H1161" i="4"/>
  <c r="H1551" i="4"/>
  <c r="H845" i="4"/>
  <c r="H774" i="4"/>
  <c r="O1213" i="4"/>
  <c r="N1213" i="4"/>
  <c r="M1213" i="4"/>
  <c r="H1213" i="4"/>
  <c r="N239" i="4"/>
  <c r="M239" i="4"/>
  <c r="H239" i="4"/>
  <c r="O239" i="4"/>
  <c r="H329" i="4"/>
  <c r="O329" i="4"/>
  <c r="N329" i="4"/>
  <c r="M329" i="4"/>
  <c r="N292" i="4"/>
  <c r="M292" i="4"/>
  <c r="H292" i="4"/>
  <c r="O292" i="4"/>
  <c r="H909" i="4"/>
  <c r="H1837" i="4"/>
  <c r="O1534" i="4"/>
  <c r="N1534" i="4"/>
  <c r="M1534" i="4"/>
  <c r="H1534" i="4"/>
  <c r="N919" i="4"/>
  <c r="M919" i="4"/>
  <c r="H919" i="4"/>
  <c r="O919" i="4"/>
  <c r="O1081" i="4"/>
  <c r="N1081" i="4"/>
  <c r="M1081" i="4"/>
  <c r="H1081" i="4"/>
  <c r="H218" i="4"/>
  <c r="H1272" i="4"/>
  <c r="H1943" i="4"/>
  <c r="M1588" i="4"/>
  <c r="H1588" i="4"/>
  <c r="O1588" i="4"/>
  <c r="N1588" i="4"/>
  <c r="N786" i="4"/>
  <c r="M786" i="4"/>
  <c r="H786" i="4"/>
  <c r="O786" i="4"/>
  <c r="M363" i="4"/>
  <c r="H363" i="4"/>
  <c r="N363" i="4"/>
  <c r="O363" i="4"/>
  <c r="N1023" i="4"/>
  <c r="M1023" i="4"/>
  <c r="H1023" i="4"/>
  <c r="O1023" i="4"/>
  <c r="H150" i="4"/>
  <c r="O150" i="4"/>
  <c r="N150" i="4"/>
  <c r="M150" i="4"/>
  <c r="O1340" i="4"/>
  <c r="N1340" i="4"/>
  <c r="M1340" i="4"/>
  <c r="H1340" i="4"/>
  <c r="H1282" i="4"/>
  <c r="O1282" i="4"/>
  <c r="N1282" i="4"/>
  <c r="M1282" i="4"/>
  <c r="O383" i="4"/>
  <c r="N383" i="4"/>
  <c r="M383" i="4"/>
  <c r="H383" i="4"/>
  <c r="H421" i="4"/>
  <c r="O421" i="4"/>
  <c r="M421" i="4"/>
  <c r="N421" i="4"/>
  <c r="O334" i="4"/>
  <c r="N334" i="4"/>
  <c r="M334" i="4"/>
  <c r="H334" i="4"/>
  <c r="H538" i="4"/>
  <c r="H321" i="4"/>
  <c r="O321" i="4"/>
  <c r="N321" i="4"/>
  <c r="M321" i="4"/>
  <c r="H443" i="4"/>
  <c r="O443" i="4"/>
  <c r="N443" i="4"/>
  <c r="M443" i="4"/>
  <c r="O162" i="4"/>
  <c r="N162" i="4"/>
  <c r="M162" i="4"/>
  <c r="H162" i="4"/>
  <c r="N850" i="4"/>
  <c r="M850" i="4"/>
  <c r="H850" i="4"/>
  <c r="O850" i="4"/>
  <c r="M1704" i="4"/>
  <c r="H1704" i="4"/>
  <c r="O1704" i="4"/>
  <c r="N1704" i="4"/>
  <c r="H1470" i="4"/>
  <c r="O1470" i="4"/>
  <c r="N1470" i="4"/>
  <c r="M1470" i="4"/>
  <c r="O1104" i="4"/>
  <c r="N1104" i="4"/>
  <c r="M1104" i="4"/>
  <c r="H1104" i="4"/>
  <c r="H286" i="4"/>
  <c r="H1011" i="4"/>
  <c r="O15" i="4"/>
  <c r="N15" i="4"/>
  <c r="M15" i="4"/>
  <c r="N1938" i="4"/>
  <c r="M1938" i="4"/>
  <c r="H1938" i="4"/>
  <c r="O1938" i="4"/>
  <c r="M1423" i="4"/>
  <c r="H1423" i="4"/>
  <c r="N1423" i="4"/>
  <c r="O1423" i="4"/>
  <c r="H1487" i="4"/>
  <c r="M1030" i="4"/>
  <c r="H1030" i="4"/>
  <c r="N1030" i="4"/>
  <c r="O1030" i="4"/>
  <c r="O1964" i="4"/>
  <c r="M1964" i="4"/>
  <c r="N1964" i="4"/>
  <c r="H1964" i="4"/>
  <c r="M982" i="4"/>
  <c r="H982" i="4"/>
  <c r="N982" i="4"/>
  <c r="O982" i="4"/>
  <c r="O623" i="4"/>
  <c r="N623" i="4"/>
  <c r="M623" i="4"/>
  <c r="H623" i="4"/>
  <c r="H1587" i="4"/>
  <c r="O1587" i="4"/>
  <c r="N1587" i="4"/>
  <c r="M1587" i="4"/>
  <c r="H1719" i="4"/>
  <c r="O1719" i="4"/>
  <c r="N1719" i="4"/>
  <c r="M1719" i="4"/>
  <c r="H460" i="4"/>
  <c r="O460" i="4"/>
  <c r="N460" i="4"/>
  <c r="M460" i="4"/>
  <c r="H1210" i="4"/>
  <c r="O1210" i="4"/>
  <c r="M1210" i="4"/>
  <c r="N1210" i="4"/>
  <c r="H1397" i="4"/>
  <c r="O1397" i="4"/>
  <c r="N1397" i="4"/>
  <c r="M1397" i="4"/>
  <c r="H1983" i="4"/>
  <c r="N1983" i="4"/>
  <c r="M1983" i="4"/>
  <c r="O1983" i="4"/>
  <c r="M1903" i="4"/>
  <c r="H1903" i="4"/>
  <c r="O1903" i="4"/>
  <c r="N1903" i="4"/>
  <c r="O212" i="4"/>
  <c r="N212" i="4"/>
  <c r="M212" i="4"/>
  <c r="H212" i="4"/>
  <c r="H1003" i="4"/>
  <c r="O1003" i="4"/>
  <c r="N1003" i="4"/>
  <c r="M1003" i="4"/>
  <c r="O1332" i="4"/>
  <c r="N1332" i="4"/>
  <c r="M1332" i="4"/>
  <c r="H1332" i="4"/>
  <c r="O1240" i="4"/>
  <c r="N1240" i="4"/>
  <c r="M1240" i="4"/>
  <c r="H1240" i="4"/>
  <c r="O1380" i="4"/>
  <c r="N1380" i="4"/>
  <c r="M1380" i="4"/>
  <c r="H1380" i="4"/>
  <c r="O1182" i="4"/>
  <c r="N1182" i="4"/>
  <c r="M1182" i="4"/>
  <c r="H1182" i="4"/>
  <c r="H1799" i="4"/>
  <c r="O1799" i="4"/>
  <c r="M1799" i="4"/>
  <c r="N1799" i="4"/>
  <c r="H1133" i="4"/>
  <c r="M1133" i="4"/>
  <c r="N1133" i="4"/>
  <c r="O1133" i="4"/>
  <c r="O1073" i="4"/>
  <c r="N1073" i="4"/>
  <c r="M1073" i="4"/>
  <c r="H1073" i="4"/>
  <c r="H649" i="4"/>
  <c r="O649" i="4"/>
  <c r="N649" i="4"/>
  <c r="M649" i="4"/>
  <c r="O1774" i="4"/>
  <c r="N1774" i="4"/>
  <c r="M1774" i="4"/>
  <c r="H1774" i="4"/>
  <c r="H157" i="4"/>
  <c r="O157" i="4"/>
  <c r="N157" i="4"/>
  <c r="M157" i="4"/>
  <c r="H792" i="4"/>
  <c r="O792" i="4"/>
  <c r="M792" i="4"/>
  <c r="N792" i="4"/>
  <c r="H995" i="4"/>
  <c r="O995" i="4"/>
  <c r="N995" i="4"/>
  <c r="M995" i="4"/>
  <c r="M176" i="4"/>
  <c r="H176" i="4"/>
  <c r="O176" i="4"/>
  <c r="N176" i="4"/>
  <c r="O1731" i="4"/>
  <c r="N1731" i="4"/>
  <c r="M1731" i="4"/>
  <c r="H1731" i="4"/>
  <c r="O310" i="4"/>
  <c r="N310" i="4"/>
  <c r="M310" i="4"/>
  <c r="H310" i="4"/>
  <c r="H258" i="4"/>
  <c r="M258" i="4"/>
  <c r="N258" i="4"/>
  <c r="O258" i="4"/>
  <c r="O1782" i="4"/>
  <c r="N1782" i="4"/>
  <c r="M1782" i="4"/>
  <c r="H1782" i="4"/>
  <c r="M216" i="4"/>
  <c r="H216" i="4"/>
  <c r="O216" i="4"/>
  <c r="N216" i="4"/>
  <c r="H635" i="4"/>
  <c r="M635" i="4"/>
  <c r="N635" i="4"/>
  <c r="O635" i="4"/>
  <c r="O140" i="4"/>
  <c r="N140" i="4"/>
  <c r="M140" i="4"/>
  <c r="H140" i="4"/>
  <c r="O202" i="4"/>
  <c r="N202" i="4"/>
  <c r="M202" i="4"/>
  <c r="H202" i="4"/>
  <c r="H555" i="4"/>
  <c r="O555" i="4"/>
  <c r="N555" i="4"/>
  <c r="M555" i="4"/>
  <c r="H931" i="4"/>
  <c r="O931" i="4"/>
  <c r="N931" i="4"/>
  <c r="M931" i="4"/>
  <c r="N943" i="4"/>
  <c r="M943" i="4"/>
  <c r="H943" i="4"/>
  <c r="O943" i="4"/>
  <c r="O1559" i="4"/>
  <c r="N1559" i="4"/>
  <c r="M1559" i="4"/>
  <c r="H1559" i="4"/>
  <c r="H758" i="4"/>
  <c r="O758" i="4"/>
  <c r="N758" i="4"/>
  <c r="M758" i="4"/>
  <c r="N1721" i="4"/>
  <c r="M1721" i="4"/>
  <c r="H1721" i="4"/>
  <c r="O1721" i="4"/>
  <c r="M1439" i="4"/>
  <c r="H1439" i="4"/>
  <c r="O1439" i="4"/>
  <c r="N1439" i="4"/>
  <c r="O1863" i="4"/>
  <c r="N1863" i="4"/>
  <c r="M1863" i="4"/>
  <c r="H1863" i="4"/>
  <c r="O920" i="4"/>
  <c r="N920" i="4"/>
  <c r="M920" i="4"/>
  <c r="H920" i="4"/>
  <c r="M291" i="4"/>
  <c r="H291" i="4"/>
  <c r="N291" i="4"/>
  <c r="O291" i="4"/>
  <c r="H908" i="4"/>
  <c r="O908" i="4"/>
  <c r="N908" i="4"/>
  <c r="M908" i="4"/>
  <c r="O187" i="4"/>
  <c r="N187" i="4"/>
  <c r="M187" i="4"/>
  <c r="H187" i="4"/>
  <c r="H870" i="4"/>
  <c r="O870" i="4"/>
  <c r="N870" i="4"/>
  <c r="M870" i="4"/>
  <c r="H1358" i="4"/>
  <c r="O1358" i="4"/>
  <c r="N1358" i="4"/>
  <c r="M1358" i="4"/>
  <c r="H1185" i="4"/>
  <c r="O1185" i="4"/>
  <c r="N1185" i="4"/>
  <c r="M1185" i="4"/>
  <c r="M478" i="4"/>
  <c r="H478" i="4"/>
  <c r="N478" i="4"/>
  <c r="O478" i="4"/>
  <c r="O1183" i="4"/>
  <c r="N1183" i="4"/>
  <c r="M1183" i="4"/>
  <c r="H1183" i="4"/>
  <c r="O1319" i="4"/>
  <c r="N1319" i="4"/>
  <c r="M1319" i="4"/>
  <c r="H1319" i="4"/>
  <c r="N1393" i="4"/>
  <c r="M1393" i="4"/>
  <c r="H1393" i="4"/>
  <c r="O1393" i="4"/>
  <c r="O513" i="4"/>
  <c r="N513" i="4"/>
  <c r="M513" i="4"/>
  <c r="H513" i="4"/>
  <c r="N233" i="4"/>
  <c r="M233" i="4"/>
  <c r="H233" i="4"/>
  <c r="O233" i="4"/>
  <c r="N709" i="4"/>
  <c r="M709" i="4"/>
  <c r="H709" i="4"/>
  <c r="O709" i="4"/>
  <c r="O757" i="4"/>
  <c r="N757" i="4"/>
  <c r="M757" i="4"/>
  <c r="H757" i="4"/>
  <c r="O358" i="4"/>
  <c r="N358" i="4"/>
  <c r="M358" i="4"/>
  <c r="H358" i="4"/>
  <c r="M1960" i="4"/>
  <c r="O1960" i="4"/>
  <c r="N1960" i="4"/>
  <c r="H1960" i="4"/>
  <c r="H337" i="4"/>
  <c r="O337" i="4"/>
  <c r="N337" i="4"/>
  <c r="M337" i="4"/>
  <c r="H215" i="4"/>
  <c r="O215" i="4"/>
  <c r="N215" i="4"/>
  <c r="M215" i="4"/>
  <c r="O1122" i="4"/>
  <c r="N1122" i="4"/>
  <c r="M1122" i="4"/>
  <c r="H1122" i="4"/>
  <c r="O1738" i="4"/>
  <c r="N1738" i="4"/>
  <c r="M1738" i="4"/>
  <c r="H1738" i="4"/>
  <c r="O861" i="4"/>
  <c r="N861" i="4"/>
  <c r="M861" i="4"/>
  <c r="H861" i="4"/>
  <c r="M1179" i="4"/>
  <c r="H1179" i="4"/>
  <c r="N1179" i="4"/>
  <c r="O1179" i="4"/>
  <c r="H1299" i="4"/>
  <c r="M1299" i="4"/>
  <c r="N1299" i="4"/>
  <c r="O1299" i="4"/>
  <c r="O1032" i="4"/>
  <c r="N1032" i="4"/>
  <c r="M1032" i="4"/>
  <c r="H1032" i="4"/>
  <c r="O1995" i="4"/>
  <c r="N1995" i="4"/>
  <c r="M1995" i="4"/>
  <c r="H1995" i="4"/>
  <c r="O1950" i="4"/>
  <c r="N1950" i="4"/>
  <c r="M1950" i="4"/>
  <c r="H1950" i="4"/>
  <c r="M339" i="4"/>
  <c r="H339" i="4"/>
  <c r="N339" i="4"/>
  <c r="O339" i="4"/>
  <c r="O1255" i="4"/>
  <c r="N1255" i="4"/>
  <c r="M1255" i="4"/>
  <c r="H1255" i="4"/>
  <c r="O1667" i="4"/>
  <c r="N1667" i="4"/>
  <c r="M1667" i="4"/>
  <c r="H1667" i="4"/>
  <c r="O1138" i="4"/>
  <c r="N1138" i="4"/>
  <c r="M1138" i="4"/>
  <c r="H1138" i="4"/>
  <c r="O1041" i="4"/>
  <c r="N1041" i="4"/>
  <c r="M1041" i="4"/>
  <c r="H1041" i="4"/>
  <c r="M1038" i="4"/>
  <c r="H1038" i="4"/>
  <c r="N1038" i="4"/>
  <c r="O1038" i="4"/>
  <c r="H1327" i="4"/>
  <c r="M1327" i="4"/>
  <c r="O1327" i="4"/>
  <c r="N1327" i="4"/>
  <c r="O1758" i="4"/>
  <c r="N1758" i="4"/>
  <c r="M1758" i="4"/>
  <c r="H1758" i="4"/>
  <c r="H378" i="4"/>
  <c r="M378" i="4"/>
  <c r="O378" i="4"/>
  <c r="N378" i="4"/>
  <c r="H1468" i="4"/>
  <c r="O1468" i="4"/>
  <c r="N1468" i="4"/>
  <c r="M1468" i="4"/>
  <c r="O1643" i="4"/>
  <c r="N1643" i="4"/>
  <c r="M1643" i="4"/>
  <c r="H1643" i="4"/>
  <c r="O711" i="4"/>
  <c r="N711" i="4"/>
  <c r="M711" i="4"/>
  <c r="H711" i="4"/>
  <c r="H1258" i="4"/>
  <c r="O1258" i="4"/>
  <c r="M1258" i="4"/>
  <c r="N1258" i="4"/>
  <c r="O687" i="4"/>
  <c r="N687" i="4"/>
  <c r="M687" i="4"/>
  <c r="H687" i="4"/>
  <c r="O1966" i="4"/>
  <c r="M1966" i="4"/>
  <c r="H1966" i="4"/>
  <c r="N1966" i="4"/>
  <c r="H1478" i="4"/>
  <c r="O1478" i="4"/>
  <c r="N1478" i="4"/>
  <c r="M1478" i="4"/>
  <c r="O984" i="4"/>
  <c r="N984" i="4"/>
  <c r="M984" i="4"/>
  <c r="H984" i="4"/>
  <c r="H1615" i="4"/>
  <c r="O1615" i="4"/>
  <c r="M1615" i="4"/>
  <c r="N1615" i="4"/>
  <c r="H1778" i="4"/>
  <c r="O1778" i="4"/>
  <c r="N1778" i="4"/>
  <c r="M1778" i="4"/>
  <c r="H328" i="4"/>
  <c r="O328" i="4"/>
  <c r="N328" i="4"/>
  <c r="M328" i="4"/>
  <c r="O985" i="4"/>
  <c r="N985" i="4"/>
  <c r="M985" i="4"/>
  <c r="H985" i="4"/>
  <c r="N217" i="4"/>
  <c r="M217" i="4"/>
  <c r="H217" i="4"/>
  <c r="O217" i="4"/>
  <c r="O1811" i="4"/>
  <c r="N1811" i="4"/>
  <c r="M1811" i="4"/>
  <c r="H1811" i="4"/>
  <c r="M1779" i="4"/>
  <c r="H1779" i="4"/>
  <c r="O1779" i="4"/>
  <c r="N1779" i="4"/>
  <c r="H1168" i="4"/>
  <c r="O1168" i="4"/>
  <c r="N1168" i="4"/>
  <c r="M1168" i="4"/>
  <c r="M1968" i="4"/>
  <c r="O1968" i="4"/>
  <c r="H1968" i="4"/>
  <c r="N1968" i="4"/>
  <c r="M550" i="4"/>
  <c r="H550" i="4"/>
  <c r="N550" i="4"/>
  <c r="O550" i="4"/>
  <c r="O1982" i="4"/>
  <c r="M1982" i="4"/>
  <c r="H1982" i="4"/>
  <c r="N1982" i="4"/>
  <c r="N68" i="4"/>
  <c r="M68" i="4"/>
  <c r="H68" i="4"/>
  <c r="O68" i="4"/>
  <c r="O1475" i="4"/>
  <c r="N1475" i="4"/>
  <c r="M1475" i="4"/>
  <c r="H1475" i="4"/>
  <c r="H73" i="4"/>
  <c r="O73" i="4"/>
  <c r="N73" i="4"/>
  <c r="M73" i="4"/>
  <c r="O1864" i="4"/>
  <c r="N1864" i="4"/>
  <c r="M1864" i="4"/>
  <c r="H1864" i="4"/>
  <c r="H1860" i="4"/>
  <c r="O1860" i="4"/>
  <c r="N1860" i="4"/>
  <c r="M1860" i="4"/>
  <c r="H1761" i="4"/>
  <c r="O1761" i="4"/>
  <c r="N1761" i="4"/>
  <c r="M1761" i="4"/>
  <c r="H509" i="4"/>
  <c r="O509" i="4"/>
  <c r="M509" i="4"/>
  <c r="N509" i="4"/>
  <c r="N637" i="4"/>
  <c r="M637" i="4"/>
  <c r="H637" i="4"/>
  <c r="O637" i="4"/>
  <c r="H1844" i="4"/>
  <c r="O1844" i="4"/>
  <c r="N1844" i="4"/>
  <c r="M1844" i="4"/>
  <c r="M430" i="4"/>
  <c r="H430" i="4"/>
  <c r="N430" i="4"/>
  <c r="O430" i="4"/>
  <c r="H93" i="4"/>
  <c r="O93" i="4"/>
  <c r="N93" i="4"/>
  <c r="M93" i="4"/>
  <c r="M1792" i="4"/>
  <c r="H1792" i="4"/>
  <c r="N1792" i="4"/>
  <c r="O1792" i="4"/>
  <c r="N1846" i="4"/>
  <c r="M1846" i="4"/>
  <c r="H1846" i="4"/>
  <c r="O1846" i="4"/>
  <c r="H585" i="4"/>
  <c r="O585" i="4"/>
  <c r="N585" i="4"/>
  <c r="M585" i="4"/>
  <c r="O953" i="4"/>
  <c r="N953" i="4"/>
  <c r="M953" i="4"/>
  <c r="H953" i="4"/>
  <c r="O98" i="4"/>
  <c r="N98" i="4"/>
  <c r="M98" i="4"/>
  <c r="H98" i="4"/>
  <c r="M1853" i="4"/>
  <c r="H1853" i="4"/>
  <c r="O1853" i="4"/>
  <c r="N1853" i="4"/>
  <c r="O1905" i="4"/>
  <c r="N1905" i="4"/>
  <c r="M1905" i="4"/>
  <c r="H1905" i="4"/>
  <c r="O1796" i="4"/>
  <c r="N1796" i="4"/>
  <c r="M1796" i="4"/>
  <c r="H1796" i="4"/>
  <c r="N1817" i="4"/>
  <c r="M1817" i="4"/>
  <c r="H1817" i="4"/>
  <c r="O1817" i="4"/>
  <c r="N1039" i="4"/>
  <c r="M1039" i="4"/>
  <c r="H1039" i="4"/>
  <c r="O1039" i="4"/>
  <c r="H1850" i="4"/>
  <c r="O1850" i="4"/>
  <c r="N1850" i="4"/>
  <c r="M1850" i="4"/>
  <c r="H886" i="4"/>
  <c r="O886" i="4"/>
  <c r="N886" i="4"/>
  <c r="M886" i="4"/>
  <c r="O155" i="4"/>
  <c r="N155" i="4"/>
  <c r="M155" i="4"/>
  <c r="H155" i="4"/>
  <c r="M1728" i="4"/>
  <c r="H1728" i="4"/>
  <c r="O1728" i="4"/>
  <c r="N1728" i="4"/>
  <c r="H563" i="4"/>
  <c r="M563" i="4"/>
  <c r="O563" i="4"/>
  <c r="N563" i="4"/>
  <c r="H288" i="4"/>
  <c r="O288" i="4"/>
  <c r="N288" i="4"/>
  <c r="M288" i="4"/>
  <c r="H1553" i="4"/>
  <c r="O1553" i="4"/>
  <c r="N1553" i="4"/>
  <c r="M1553" i="4"/>
  <c r="N1448" i="4"/>
  <c r="M1448" i="4"/>
  <c r="H1448" i="4"/>
  <c r="O1448" i="4"/>
  <c r="N834" i="4"/>
  <c r="M834" i="4"/>
  <c r="H834" i="4"/>
  <c r="O834" i="4"/>
  <c r="H451" i="4"/>
  <c r="O451" i="4"/>
  <c r="N451" i="4"/>
  <c r="M451" i="4"/>
  <c r="O1583" i="4"/>
  <c r="N1583" i="4"/>
  <c r="M1583" i="4"/>
  <c r="H1583" i="4"/>
  <c r="H1460" i="4"/>
  <c r="O1460" i="4"/>
  <c r="N1460" i="4"/>
  <c r="M1460" i="4"/>
  <c r="O1939" i="4"/>
  <c r="N1939" i="4"/>
  <c r="M1939" i="4"/>
  <c r="H1939" i="4"/>
  <c r="H377" i="4"/>
  <c r="O377" i="4"/>
  <c r="M377" i="4"/>
  <c r="N377" i="4"/>
  <c r="N882" i="4"/>
  <c r="M882" i="4"/>
  <c r="H882" i="4"/>
  <c r="O882" i="4"/>
  <c r="H1452" i="4"/>
  <c r="O1452" i="4"/>
  <c r="N1452" i="4"/>
  <c r="M1452" i="4"/>
  <c r="O789" i="4"/>
  <c r="N789" i="4"/>
  <c r="M789" i="4"/>
  <c r="H789" i="4"/>
  <c r="M1463" i="4"/>
  <c r="H1463" i="4"/>
  <c r="O1463" i="4"/>
  <c r="N1463" i="4"/>
  <c r="O1724" i="4"/>
  <c r="N1724" i="4"/>
  <c r="M1724" i="4"/>
  <c r="H1724" i="4"/>
  <c r="N1127" i="4"/>
  <c r="M1127" i="4"/>
  <c r="H1127" i="4"/>
  <c r="O1127" i="4"/>
  <c r="O40" i="4"/>
  <c r="N40" i="4"/>
  <c r="M40" i="4"/>
  <c r="M128" i="4"/>
  <c r="H128" i="4"/>
  <c r="O128" i="4"/>
  <c r="N128" i="4"/>
  <c r="H907" i="4"/>
  <c r="O907" i="4"/>
  <c r="N907" i="4"/>
  <c r="M907" i="4"/>
  <c r="H609" i="4"/>
  <c r="O609" i="4"/>
  <c r="N609" i="4"/>
  <c r="M609" i="4"/>
  <c r="H1917" i="4"/>
  <c r="O1917" i="4"/>
  <c r="N1917" i="4"/>
  <c r="M1917" i="4"/>
  <c r="O1146" i="4"/>
  <c r="N1146" i="4"/>
  <c r="M1146" i="4"/>
  <c r="H1146" i="4"/>
  <c r="O1739" i="4"/>
  <c r="N1739" i="4"/>
  <c r="M1739" i="4"/>
  <c r="H1739" i="4"/>
  <c r="O1113" i="4"/>
  <c r="N1113" i="4"/>
  <c r="M1113" i="4"/>
  <c r="H1113" i="4"/>
  <c r="O228" i="4"/>
  <c r="N228" i="4"/>
  <c r="M228" i="4"/>
  <c r="H228" i="4"/>
  <c r="O301" i="4"/>
  <c r="N301" i="4"/>
  <c r="M301" i="4"/>
  <c r="H301" i="4"/>
  <c r="H997" i="4"/>
  <c r="O997" i="4"/>
  <c r="M997" i="4"/>
  <c r="N997" i="4"/>
  <c r="M1419" i="4"/>
  <c r="H1419" i="4"/>
  <c r="O1419" i="4"/>
  <c r="N1419" i="4"/>
  <c r="M1861" i="4"/>
  <c r="H1861" i="4"/>
  <c r="O1861" i="4"/>
  <c r="N1861" i="4"/>
  <c r="O116" i="4"/>
  <c r="N116" i="4"/>
  <c r="M116" i="4"/>
  <c r="H116" i="4"/>
  <c r="O671" i="4"/>
  <c r="N671" i="4"/>
  <c r="M671" i="4"/>
  <c r="H671" i="4"/>
  <c r="M1692" i="4"/>
  <c r="O1692" i="4"/>
  <c r="N1692" i="4"/>
  <c r="H1692" i="4"/>
  <c r="H531" i="4"/>
  <c r="O531" i="4"/>
  <c r="N531" i="4"/>
  <c r="M531" i="4"/>
  <c r="M1276" i="4"/>
  <c r="H1276" i="4"/>
  <c r="N1276" i="4"/>
  <c r="O1276" i="4"/>
  <c r="N1496" i="4"/>
  <c r="M1496" i="4"/>
  <c r="H1496" i="4"/>
  <c r="O1496" i="4"/>
  <c r="H1702" i="4"/>
  <c r="O1702" i="4"/>
  <c r="N1702" i="4"/>
  <c r="M1702" i="4"/>
  <c r="M1616" i="4"/>
  <c r="H1616" i="4"/>
  <c r="N1616" i="4"/>
  <c r="O1616" i="4"/>
  <c r="H887" i="4"/>
  <c r="O887" i="4"/>
  <c r="N887" i="4"/>
  <c r="M887" i="4"/>
  <c r="M25" i="4"/>
  <c r="O25" i="4"/>
  <c r="N25" i="4"/>
  <c r="N1896" i="4"/>
  <c r="M1896" i="4"/>
  <c r="H1896" i="4"/>
  <c r="O1896" i="4"/>
  <c r="O108" i="4"/>
  <c r="N108" i="4"/>
  <c r="M108" i="4"/>
  <c r="H108" i="4"/>
  <c r="H119" i="4"/>
  <c r="M119" i="4"/>
  <c r="O119" i="4"/>
  <c r="N119" i="4"/>
  <c r="O726" i="4"/>
  <c r="N726" i="4"/>
  <c r="M726" i="4"/>
  <c r="H726" i="4"/>
  <c r="H553" i="4"/>
  <c r="O553" i="4"/>
  <c r="N553" i="4"/>
  <c r="M553" i="4"/>
  <c r="N1549" i="4"/>
  <c r="M1549" i="4"/>
  <c r="H1549" i="4"/>
  <c r="O1549" i="4"/>
  <c r="H1131" i="4"/>
  <c r="O1131" i="4"/>
  <c r="N1131" i="4"/>
  <c r="M1131" i="4"/>
  <c r="O122" i="4"/>
  <c r="N122" i="4"/>
  <c r="M122" i="4"/>
  <c r="H122" i="4"/>
  <c r="O62" i="4"/>
  <c r="N62" i="4"/>
  <c r="M62" i="4"/>
  <c r="N818" i="4"/>
  <c r="M818" i="4"/>
  <c r="H818" i="4"/>
  <c r="O818" i="4"/>
  <c r="O756" i="4"/>
  <c r="N756" i="4"/>
  <c r="M756" i="4"/>
  <c r="H756" i="4"/>
  <c r="O803" i="4"/>
  <c r="N803" i="4"/>
  <c r="M803" i="4"/>
  <c r="H803" i="4"/>
  <c r="H532" i="4"/>
  <c r="O532" i="4"/>
  <c r="N532" i="4"/>
  <c r="M532" i="4"/>
  <c r="O13" i="4"/>
  <c r="N13" i="4"/>
  <c r="M13" i="4"/>
  <c r="M926" i="4"/>
  <c r="H926" i="4"/>
  <c r="N926" i="4"/>
  <c r="O926" i="4"/>
  <c r="O254" i="4"/>
  <c r="N254" i="4"/>
  <c r="M254" i="4"/>
  <c r="H254" i="4"/>
  <c r="O38" i="4"/>
  <c r="N38" i="4"/>
  <c r="M38" i="4"/>
  <c r="M1580" i="4"/>
  <c r="H1580" i="4"/>
  <c r="O1580" i="4"/>
  <c r="N1580" i="4"/>
  <c r="H1241" i="4"/>
  <c r="O1241" i="4"/>
  <c r="N1241" i="4"/>
  <c r="M1241" i="4"/>
  <c r="O1634" i="4"/>
  <c r="N1634" i="4"/>
  <c r="M1634" i="4"/>
  <c r="H1634" i="4"/>
  <c r="H1485" i="4"/>
  <c r="O1485" i="4"/>
  <c r="N1485" i="4"/>
  <c r="M1485" i="4"/>
  <c r="H602" i="4"/>
  <c r="O602" i="4"/>
  <c r="N602" i="4"/>
  <c r="M602" i="4"/>
  <c r="M897" i="4"/>
  <c r="H897" i="4"/>
  <c r="N897" i="4"/>
  <c r="O897" i="4"/>
  <c r="H1669" i="4"/>
  <c r="O1669" i="4"/>
  <c r="N1669" i="4"/>
  <c r="M1669" i="4"/>
  <c r="N503" i="4"/>
  <c r="M503" i="4"/>
  <c r="H503" i="4"/>
  <c r="O503" i="4"/>
  <c r="H768" i="4"/>
  <c r="O768" i="4"/>
  <c r="M768" i="4"/>
  <c r="N768" i="4"/>
  <c r="O869" i="4"/>
  <c r="N869" i="4"/>
  <c r="M869" i="4"/>
  <c r="H869" i="4"/>
  <c r="N1713" i="4"/>
  <c r="M1713" i="4"/>
  <c r="H1713" i="4"/>
  <c r="O1713" i="4"/>
  <c r="M1808" i="4"/>
  <c r="H1808" i="4"/>
  <c r="N1808" i="4"/>
  <c r="O1808" i="4"/>
  <c r="O1364" i="4"/>
  <c r="N1364" i="4"/>
  <c r="M1364" i="4"/>
  <c r="H1364" i="4"/>
  <c r="H1594" i="4"/>
  <c r="O1594" i="4"/>
  <c r="N1594" i="4"/>
  <c r="M1594" i="4"/>
  <c r="H1266" i="4"/>
  <c r="O1266" i="4"/>
  <c r="N1266" i="4"/>
  <c r="M1266" i="4"/>
  <c r="O1025" i="4"/>
  <c r="N1025" i="4"/>
  <c r="M1025" i="4"/>
  <c r="H1025" i="4"/>
  <c r="O962" i="4"/>
  <c r="N962" i="4"/>
  <c r="M962" i="4"/>
  <c r="H962" i="4"/>
  <c r="H814" i="4"/>
  <c r="O814" i="4"/>
  <c r="N814" i="4"/>
  <c r="M814" i="4"/>
  <c r="H1454" i="4"/>
  <c r="O1454" i="4"/>
  <c r="N1454" i="4"/>
  <c r="M1454" i="4"/>
  <c r="H1578" i="4"/>
  <c r="O1578" i="4"/>
  <c r="N1578" i="4"/>
  <c r="M1578" i="4"/>
  <c r="H799" i="4"/>
  <c r="O799" i="4"/>
  <c r="N799" i="4"/>
  <c r="M799" i="4"/>
  <c r="N1103" i="4"/>
  <c r="M1103" i="4"/>
  <c r="H1103" i="4"/>
  <c r="O1103" i="4"/>
  <c r="M1572" i="4"/>
  <c r="H1572" i="4"/>
  <c r="O1572" i="4"/>
  <c r="N1572" i="4"/>
  <c r="M1877" i="4"/>
  <c r="H1877" i="4"/>
  <c r="O1877" i="4"/>
  <c r="N1877" i="4"/>
  <c r="N1440" i="4"/>
  <c r="M1440" i="4"/>
  <c r="H1440" i="4"/>
  <c r="O1440" i="4"/>
  <c r="N1854" i="4"/>
  <c r="M1854" i="4"/>
  <c r="H1854" i="4"/>
  <c r="O1854" i="4"/>
  <c r="N1557" i="4"/>
  <c r="M1557" i="4"/>
  <c r="H1557" i="4"/>
  <c r="O1557" i="4"/>
  <c r="O1691" i="4"/>
  <c r="N1691" i="4"/>
  <c r="M1691" i="4"/>
  <c r="H1691" i="4"/>
  <c r="H925" i="4"/>
  <c r="O925" i="4"/>
  <c r="M925" i="4"/>
  <c r="N925" i="4"/>
  <c r="M785" i="4"/>
  <c r="H785" i="4"/>
  <c r="N785" i="4"/>
  <c r="O785" i="4"/>
  <c r="H354" i="4"/>
  <c r="M354" i="4"/>
  <c r="N354" i="4"/>
  <c r="O354" i="4"/>
  <c r="H84" i="4"/>
  <c r="H1503" i="4"/>
  <c r="O1543" i="4"/>
  <c r="N1543" i="4"/>
  <c r="M1543" i="4"/>
  <c r="H1543" i="4"/>
  <c r="O1510" i="4"/>
  <c r="N1510" i="4"/>
  <c r="H1510" i="4"/>
  <c r="M1510" i="4"/>
  <c r="H767" i="4"/>
  <c r="O767" i="4"/>
  <c r="N767" i="4"/>
  <c r="M767" i="4"/>
  <c r="H1770" i="4"/>
  <c r="H402" i="4"/>
  <c r="M402" i="4"/>
  <c r="O402" i="4"/>
  <c r="N402" i="4"/>
  <c r="H1406" i="4"/>
  <c r="O1406" i="4"/>
  <c r="N1406" i="4"/>
  <c r="M1406" i="4"/>
  <c r="N589" i="4"/>
  <c r="M589" i="4"/>
  <c r="H589" i="4"/>
  <c r="O589" i="4"/>
  <c r="H1531" i="4"/>
  <c r="H1593" i="4"/>
  <c r="O1593" i="4"/>
  <c r="N1593" i="4"/>
  <c r="M1593" i="4"/>
  <c r="M753" i="4"/>
  <c r="H753" i="4"/>
  <c r="N753" i="4"/>
  <c r="O753" i="4"/>
  <c r="N1969" i="4"/>
  <c r="H1969" i="4"/>
  <c r="O1969" i="4"/>
  <c r="M1969" i="4"/>
  <c r="H1476" i="4"/>
  <c r="O1476" i="4"/>
  <c r="N1476" i="4"/>
  <c r="M1476" i="4"/>
  <c r="H266" i="4"/>
  <c r="O1828" i="4"/>
  <c r="N1828" i="4"/>
  <c r="M1828" i="4"/>
  <c r="H1828" i="4"/>
  <c r="H1004" i="4"/>
  <c r="H1529" i="4"/>
  <c r="O1529" i="4"/>
  <c r="N1529" i="4"/>
  <c r="M1529" i="4"/>
  <c r="H1565" i="4"/>
  <c r="H429" i="4"/>
  <c r="O489" i="4"/>
  <c r="N489" i="4"/>
  <c r="M489" i="4"/>
  <c r="H489" i="4"/>
  <c r="H72" i="4"/>
  <c r="O72" i="4"/>
  <c r="N72" i="4"/>
  <c r="M72" i="4"/>
  <c r="H1893" i="4"/>
  <c r="O1893" i="4"/>
  <c r="N1893" i="4"/>
  <c r="M1893" i="4"/>
  <c r="O1897" i="4"/>
  <c r="N1897" i="4"/>
  <c r="M1897" i="4"/>
  <c r="H1897" i="4"/>
  <c r="H384" i="4"/>
  <c r="O384" i="4"/>
  <c r="N384" i="4"/>
  <c r="M384" i="4"/>
  <c r="O1931" i="4"/>
  <c r="N1931" i="4"/>
  <c r="M1931" i="4"/>
  <c r="H1931" i="4"/>
  <c r="H705" i="4"/>
  <c r="O705" i="4"/>
  <c r="N705" i="4"/>
  <c r="M705" i="4"/>
  <c r="H1349" i="4"/>
  <c r="O1349" i="4"/>
  <c r="N1349" i="4"/>
  <c r="M1349" i="4"/>
  <c r="H729" i="4"/>
  <c r="N729" i="4"/>
  <c r="O729" i="4"/>
  <c r="M729" i="4"/>
  <c r="O1604" i="4"/>
  <c r="N1604" i="4"/>
  <c r="M1604" i="4"/>
  <c r="H1604" i="4"/>
  <c r="H594" i="4"/>
  <c r="O594" i="4"/>
  <c r="M594" i="4"/>
  <c r="N594" i="4"/>
  <c r="N356" i="4"/>
  <c r="M356" i="4"/>
  <c r="H356" i="4"/>
  <c r="O356" i="4"/>
  <c r="O319" i="4"/>
  <c r="N319" i="4"/>
  <c r="M319" i="4"/>
  <c r="H319" i="4"/>
  <c r="H109" i="4"/>
  <c r="O109" i="4"/>
  <c r="N109" i="4"/>
  <c r="M109" i="4"/>
  <c r="O821" i="4"/>
  <c r="N821" i="4"/>
  <c r="M821" i="4"/>
  <c r="H821" i="4"/>
  <c r="H736" i="4"/>
  <c r="O736" i="4"/>
  <c r="M736" i="4"/>
  <c r="N736" i="4"/>
  <c r="O365" i="4"/>
  <c r="N365" i="4"/>
  <c r="M365" i="4"/>
  <c r="H365" i="4"/>
  <c r="M1244" i="4"/>
  <c r="H1244" i="4"/>
  <c r="N1244" i="4"/>
  <c r="O1244" i="4"/>
  <c r="O1923" i="4"/>
  <c r="N1923" i="4"/>
  <c r="M1923" i="4"/>
  <c r="H1923" i="4"/>
  <c r="O211" i="4"/>
  <c r="N211" i="4"/>
  <c r="M211" i="4"/>
  <c r="H211" i="4"/>
  <c r="H1366" i="4"/>
  <c r="O1366" i="4"/>
  <c r="N1366" i="4"/>
  <c r="M1366" i="4"/>
  <c r="O1660" i="4"/>
  <c r="N1660" i="4"/>
  <c r="M1660" i="4"/>
  <c r="H1660" i="4"/>
  <c r="M1516" i="4"/>
  <c r="H1516" i="4"/>
  <c r="N1516" i="4"/>
  <c r="O1516" i="4"/>
  <c r="O418" i="4"/>
  <c r="N418" i="4"/>
  <c r="M418" i="4"/>
  <c r="H418" i="4"/>
  <c r="M1163" i="4"/>
  <c r="H1163" i="4"/>
  <c r="N1163" i="4"/>
  <c r="O1163" i="4"/>
  <c r="O1924" i="4"/>
  <c r="N1924" i="4"/>
  <c r="M1924" i="4"/>
  <c r="H1924" i="4"/>
  <c r="O416" i="4"/>
  <c r="N416" i="4"/>
  <c r="M416" i="4"/>
  <c r="H416" i="4"/>
  <c r="H1365" i="4"/>
  <c r="O1365" i="4"/>
  <c r="N1365" i="4"/>
  <c r="M1365" i="4"/>
  <c r="O1826" i="4"/>
  <c r="N1826" i="4"/>
  <c r="M1826" i="4"/>
  <c r="H1826" i="4"/>
  <c r="N1512" i="4"/>
  <c r="M1512" i="4"/>
  <c r="H1512" i="4"/>
  <c r="O1512" i="4"/>
  <c r="O1105" i="4"/>
  <c r="N1105" i="4"/>
  <c r="M1105" i="4"/>
  <c r="H1105" i="4"/>
  <c r="H1149" i="4"/>
  <c r="M1149" i="4"/>
  <c r="O1149" i="4"/>
  <c r="N1149" i="4"/>
  <c r="H1823" i="4"/>
  <c r="O1823" i="4"/>
  <c r="M1823" i="4"/>
  <c r="N1823" i="4"/>
  <c r="O1288" i="4"/>
  <c r="N1288" i="4"/>
  <c r="M1288" i="4"/>
  <c r="H1288" i="4"/>
  <c r="H721" i="4"/>
  <c r="O721" i="4"/>
  <c r="N721" i="4"/>
  <c r="M721" i="4"/>
  <c r="N866" i="4"/>
  <c r="M866" i="4"/>
  <c r="H866" i="4"/>
  <c r="O866" i="4"/>
  <c r="N1204" i="4"/>
  <c r="M1204" i="4"/>
  <c r="H1204" i="4"/>
  <c r="O1204" i="4"/>
  <c r="N1809" i="4"/>
  <c r="M1809" i="4"/>
  <c r="H1809" i="4"/>
  <c r="O1809" i="4"/>
  <c r="O852" i="4"/>
  <c r="N852" i="4"/>
  <c r="M852" i="4"/>
  <c r="H852" i="4"/>
  <c r="O944" i="4"/>
  <c r="N944" i="4"/>
  <c r="M944" i="4"/>
  <c r="H944" i="4"/>
  <c r="H651" i="4"/>
  <c r="M651" i="4"/>
  <c r="O651" i="4"/>
  <c r="N651" i="4"/>
  <c r="H1530" i="4"/>
  <c r="O1530" i="4"/>
  <c r="N1530" i="4"/>
  <c r="M1530" i="4"/>
  <c r="H1585" i="4"/>
  <c r="O1585" i="4"/>
  <c r="N1585" i="4"/>
  <c r="M1585" i="4"/>
  <c r="O32" i="4"/>
  <c r="N32" i="4"/>
  <c r="M32" i="4"/>
  <c r="H419" i="4"/>
  <c r="O419" i="4"/>
  <c r="N419" i="4"/>
  <c r="M419" i="4"/>
  <c r="H641" i="4"/>
  <c r="O641" i="4"/>
  <c r="N641" i="4"/>
  <c r="M641" i="4"/>
  <c r="M730" i="4"/>
  <c r="O730" i="4"/>
  <c r="N730" i="4"/>
  <c r="H730" i="4"/>
  <c r="O138" i="4"/>
  <c r="N138" i="4"/>
  <c r="M138" i="4"/>
  <c r="H138" i="4"/>
  <c r="H89" i="4"/>
  <c r="O89" i="4"/>
  <c r="N89" i="4"/>
  <c r="M89" i="4"/>
  <c r="M881" i="4"/>
  <c r="H881" i="4"/>
  <c r="N881" i="4"/>
  <c r="O881" i="4"/>
  <c r="O1064" i="4"/>
  <c r="N1064" i="4"/>
  <c r="M1064" i="4"/>
  <c r="H1064" i="4"/>
  <c r="H1430" i="4"/>
  <c r="O1430" i="4"/>
  <c r="N1430" i="4"/>
  <c r="M1430" i="4"/>
  <c r="M857" i="4"/>
  <c r="H857" i="4"/>
  <c r="N857" i="4"/>
  <c r="O857" i="4"/>
  <c r="H401" i="4"/>
  <c r="O401" i="4"/>
  <c r="N401" i="4"/>
  <c r="M401" i="4"/>
  <c r="M347" i="4"/>
  <c r="H347" i="4"/>
  <c r="N347" i="4"/>
  <c r="O347" i="4"/>
  <c r="H634" i="4"/>
  <c r="O634" i="4"/>
  <c r="N634" i="4"/>
  <c r="M634" i="4"/>
  <c r="H125" i="4"/>
  <c r="O125" i="4"/>
  <c r="N125" i="4"/>
  <c r="M125" i="4"/>
  <c r="O1750" i="4"/>
  <c r="N1750" i="4"/>
  <c r="M1750" i="4"/>
  <c r="H1750" i="4"/>
  <c r="N874" i="4"/>
  <c r="M874" i="4"/>
  <c r="H874" i="4"/>
  <c r="O874" i="4"/>
  <c r="H1186" i="4"/>
  <c r="O1186" i="4"/>
  <c r="M1186" i="4"/>
  <c r="N1186" i="4"/>
  <c r="N1533" i="4"/>
  <c r="M1533" i="4"/>
  <c r="H1533" i="4"/>
  <c r="O1533" i="4"/>
  <c r="M604" i="4"/>
  <c r="H604" i="4"/>
  <c r="N604" i="4"/>
  <c r="O604" i="4"/>
  <c r="N340" i="4"/>
  <c r="M340" i="4"/>
  <c r="H340" i="4"/>
  <c r="O340" i="4"/>
  <c r="O1145" i="4"/>
  <c r="N1145" i="4"/>
  <c r="M1145" i="4"/>
  <c r="H1145" i="4"/>
  <c r="H1513" i="4"/>
  <c r="O1513" i="4"/>
  <c r="N1513" i="4"/>
  <c r="M1513" i="4"/>
  <c r="H1429" i="4"/>
  <c r="O1429" i="4"/>
  <c r="N1429" i="4"/>
  <c r="M1429" i="4"/>
  <c r="O930" i="4"/>
  <c r="N930" i="4"/>
  <c r="M930" i="4"/>
  <c r="H930" i="4"/>
  <c r="H815" i="4"/>
  <c r="O815" i="4"/>
  <c r="N815" i="4"/>
  <c r="M815" i="4"/>
  <c r="N802" i="4"/>
  <c r="M802" i="4"/>
  <c r="H802" i="4"/>
  <c r="O802" i="4"/>
  <c r="H256" i="4"/>
  <c r="O256" i="4"/>
  <c r="N256" i="4"/>
  <c r="M256" i="4"/>
  <c r="O1907" i="4"/>
  <c r="N1907" i="4"/>
  <c r="M1907" i="4"/>
  <c r="H1907" i="4"/>
  <c r="M275" i="4"/>
  <c r="H275" i="4"/>
  <c r="N275" i="4"/>
  <c r="O275" i="4"/>
  <c r="O1175" i="4"/>
  <c r="N1175" i="4"/>
  <c r="M1175" i="4"/>
  <c r="H1175" i="4"/>
  <c r="O1674" i="4"/>
  <c r="N1674" i="4"/>
  <c r="M1674" i="4"/>
  <c r="H1674" i="4"/>
  <c r="H1494" i="4"/>
  <c r="O1494" i="4"/>
  <c r="N1494" i="4"/>
  <c r="M1494" i="4"/>
  <c r="O811" i="4"/>
  <c r="N811" i="4"/>
  <c r="M811" i="4"/>
  <c r="H811" i="4"/>
  <c r="O350" i="4"/>
  <c r="N350" i="4"/>
  <c r="M350" i="4"/>
  <c r="H350" i="4"/>
  <c r="O464" i="4"/>
  <c r="N464" i="4"/>
  <c r="M464" i="4"/>
  <c r="H464" i="4"/>
  <c r="N746" i="4"/>
  <c r="M746" i="4"/>
  <c r="H746" i="4"/>
  <c r="O746" i="4"/>
  <c r="O929" i="4"/>
  <c r="N929" i="4"/>
  <c r="M929" i="4"/>
  <c r="H929" i="4"/>
  <c r="H298" i="4"/>
  <c r="M298" i="4"/>
  <c r="O298" i="4"/>
  <c r="N298" i="4"/>
  <c r="H1101" i="4"/>
  <c r="M1101" i="4"/>
  <c r="N1101" i="4"/>
  <c r="O1101" i="4"/>
  <c r="O679" i="4"/>
  <c r="N679" i="4"/>
  <c r="M679" i="4"/>
  <c r="H679" i="4"/>
  <c r="O1394" i="4"/>
  <c r="N1394" i="4"/>
  <c r="M1394" i="4"/>
  <c r="H1394" i="4"/>
  <c r="H1622" i="4"/>
  <c r="O1622" i="4"/>
  <c r="N1622" i="4"/>
  <c r="M1622" i="4"/>
  <c r="O255" i="4"/>
  <c r="N255" i="4"/>
  <c r="M255" i="4"/>
  <c r="H255" i="4"/>
  <c r="N471" i="4"/>
  <c r="M471" i="4"/>
  <c r="H471" i="4"/>
  <c r="O471" i="4"/>
  <c r="O1396" i="4"/>
  <c r="N1396" i="4"/>
  <c r="M1396" i="4"/>
  <c r="H1396" i="4"/>
  <c r="M1845" i="4"/>
  <c r="H1845" i="4"/>
  <c r="O1845" i="4"/>
  <c r="N1845" i="4"/>
  <c r="M596" i="4"/>
  <c r="H596" i="4"/>
  <c r="N596" i="4"/>
  <c r="O596" i="4"/>
  <c r="O1505" i="4"/>
  <c r="N1505" i="4"/>
  <c r="M1505" i="4"/>
  <c r="H1505" i="4"/>
  <c r="O1278" i="4"/>
  <c r="N1278" i="4"/>
  <c r="M1278" i="4"/>
  <c r="H1278" i="4"/>
  <c r="H346" i="4"/>
  <c r="M346" i="4"/>
  <c r="O346" i="4"/>
  <c r="N346" i="4"/>
  <c r="H264" i="4"/>
  <c r="O264" i="4"/>
  <c r="N264" i="4"/>
  <c r="M264" i="4"/>
  <c r="H1741" i="4"/>
  <c r="O1741" i="4"/>
  <c r="N1741" i="4"/>
  <c r="M1741" i="4"/>
  <c r="H370" i="4"/>
  <c r="M370" i="4"/>
  <c r="O370" i="4"/>
  <c r="N370" i="4"/>
  <c r="O1114" i="4"/>
  <c r="N1114" i="4"/>
  <c r="M1114" i="4"/>
  <c r="H1114" i="4"/>
  <c r="O835" i="4"/>
  <c r="N835" i="4"/>
  <c r="M835" i="4"/>
  <c r="H835" i="4"/>
  <c r="H1462" i="4"/>
  <c r="O1462" i="4"/>
  <c r="N1462" i="4"/>
  <c r="M1462" i="4"/>
  <c r="H1910" i="4"/>
  <c r="O1910" i="4"/>
  <c r="N1910" i="4"/>
  <c r="M1910" i="4"/>
  <c r="O270" i="4"/>
  <c r="N270" i="4"/>
  <c r="M270" i="4"/>
  <c r="H270" i="4"/>
  <c r="O537" i="4"/>
  <c r="N537" i="4"/>
  <c r="M537" i="4"/>
  <c r="H537" i="4"/>
  <c r="O1339" i="4"/>
  <c r="N1339" i="4"/>
  <c r="M1339" i="4"/>
  <c r="H1339" i="4"/>
  <c r="H1325" i="4"/>
  <c r="N1325" i="4"/>
  <c r="O1325" i="4"/>
  <c r="M1325" i="4"/>
  <c r="N1015" i="4"/>
  <c r="M1015" i="4"/>
  <c r="H1015" i="4"/>
  <c r="O1015" i="4"/>
  <c r="H1342" i="4"/>
  <c r="O1342" i="4"/>
  <c r="N1342" i="4"/>
  <c r="M1342" i="4"/>
  <c r="N1657" i="4"/>
  <c r="M1657" i="4"/>
  <c r="H1657" i="4"/>
  <c r="O1657" i="4"/>
  <c r="O1978" i="4"/>
  <c r="M1978" i="4"/>
  <c r="N1978" i="4"/>
  <c r="H1978" i="4"/>
  <c r="O1026" i="4"/>
  <c r="N1026" i="4"/>
  <c r="M1026" i="4"/>
  <c r="H1026" i="4"/>
  <c r="H894" i="4"/>
  <c r="O894" i="4"/>
  <c r="N894" i="4"/>
  <c r="M894" i="4"/>
  <c r="H1125" i="4"/>
  <c r="M1125" i="4"/>
  <c r="O1125" i="4"/>
  <c r="N1125" i="4"/>
  <c r="O1933" i="4"/>
  <c r="N1933" i="4"/>
  <c r="M1933" i="4"/>
  <c r="H1933" i="4"/>
  <c r="M1284" i="4"/>
  <c r="H1284" i="4"/>
  <c r="N1284" i="4"/>
  <c r="O1284" i="4"/>
  <c r="H110" i="4"/>
  <c r="O110" i="4"/>
  <c r="N110" i="4"/>
  <c r="M110" i="4"/>
  <c r="O876" i="4"/>
  <c r="N876" i="4"/>
  <c r="M876" i="4"/>
  <c r="H876" i="4"/>
  <c r="M454" i="4"/>
  <c r="H454" i="4"/>
  <c r="N454" i="4"/>
  <c r="O454" i="4"/>
  <c r="H1790" i="4"/>
  <c r="O1790" i="4"/>
  <c r="N1790" i="4"/>
  <c r="M1790" i="4"/>
  <c r="O763" i="4"/>
  <c r="N763" i="4"/>
  <c r="M763" i="4"/>
  <c r="H763" i="4"/>
  <c r="H1405" i="4"/>
  <c r="O1405" i="4"/>
  <c r="N1405" i="4"/>
  <c r="M1405" i="4"/>
  <c r="H1655" i="4"/>
  <c r="O1655" i="4"/>
  <c r="M1655" i="4"/>
  <c r="N1655" i="4"/>
  <c r="O1018" i="4"/>
  <c r="N1018" i="4"/>
  <c r="M1018" i="4"/>
  <c r="H1018" i="4"/>
  <c r="H1725" i="4"/>
  <c r="O1725" i="4"/>
  <c r="N1725" i="4"/>
  <c r="M1725" i="4"/>
  <c r="H1710" i="4"/>
  <c r="O1710" i="4"/>
  <c r="N1710" i="4"/>
  <c r="M1710" i="4"/>
  <c r="O1972" i="4"/>
  <c r="M1972" i="4"/>
  <c r="N1972" i="4"/>
  <c r="H1972" i="4"/>
  <c r="O1214" i="4"/>
  <c r="N1214" i="4"/>
  <c r="M1214" i="4"/>
  <c r="H1214" i="4"/>
  <c r="H888" i="4"/>
  <c r="O888" i="4"/>
  <c r="M888" i="4"/>
  <c r="N888" i="4"/>
  <c r="O442" i="4"/>
  <c r="N442" i="4"/>
  <c r="M442" i="4"/>
  <c r="H442" i="4"/>
  <c r="H524" i="4"/>
  <c r="O524" i="4"/>
  <c r="N524" i="4"/>
  <c r="M524" i="4"/>
  <c r="O1628" i="4"/>
  <c r="N1628" i="4"/>
  <c r="M1628" i="4"/>
  <c r="H1628" i="4"/>
  <c r="O1698" i="4"/>
  <c r="N1698" i="4"/>
  <c r="M1698" i="4"/>
  <c r="H1698" i="4"/>
  <c r="O1354" i="4"/>
  <c r="N1354" i="4"/>
  <c r="M1354" i="4"/>
  <c r="H1354" i="4"/>
  <c r="H1446" i="4"/>
  <c r="O1446" i="4"/>
  <c r="N1446" i="4"/>
  <c r="M1446" i="4"/>
  <c r="O1584" i="4"/>
  <c r="N1584" i="4"/>
  <c r="M1584" i="4"/>
  <c r="H1584" i="4"/>
  <c r="H1894" i="4"/>
  <c r="O1894" i="4"/>
  <c r="N1894" i="4"/>
  <c r="M1894" i="4"/>
  <c r="M192" i="4"/>
  <c r="H192" i="4"/>
  <c r="O192" i="4"/>
  <c r="N192" i="4"/>
  <c r="H932" i="4"/>
  <c r="O932" i="4"/>
  <c r="N932" i="4"/>
  <c r="M932" i="4"/>
  <c r="O1767" i="4"/>
  <c r="N1767" i="4"/>
  <c r="M1767" i="4"/>
  <c r="H1767" i="4"/>
  <c r="M1816" i="4"/>
  <c r="H1816" i="4"/>
  <c r="N1816" i="4"/>
  <c r="O1816" i="4"/>
  <c r="H468" i="4"/>
  <c r="O468" i="4"/>
  <c r="N468" i="4"/>
  <c r="M468" i="4"/>
  <c r="H1341" i="4"/>
  <c r="O1341" i="4"/>
  <c r="N1341" i="4"/>
  <c r="M1341" i="4"/>
  <c r="H127" i="4"/>
  <c r="N127" i="4"/>
  <c r="M127" i="4"/>
  <c r="O127" i="4"/>
  <c r="M1747" i="4"/>
  <c r="H1747" i="4"/>
  <c r="N1747" i="4"/>
  <c r="O1747" i="4"/>
  <c r="N316" i="4"/>
  <c r="M316" i="4"/>
  <c r="H316" i="4"/>
  <c r="O316" i="4"/>
  <c r="H1218" i="4"/>
  <c r="O1218" i="4"/>
  <c r="M1218" i="4"/>
  <c r="N1218" i="4"/>
  <c r="O969" i="4"/>
  <c r="N969" i="4"/>
  <c r="M969" i="4"/>
  <c r="H969" i="4"/>
  <c r="O1783" i="4"/>
  <c r="N1783" i="4"/>
  <c r="M1783" i="4"/>
  <c r="H1783" i="4"/>
  <c r="M1268" i="4"/>
  <c r="H1268" i="4"/>
  <c r="N1268" i="4"/>
  <c r="O1268" i="4"/>
  <c r="O1574" i="4"/>
  <c r="N1574" i="4"/>
  <c r="M1574" i="4"/>
  <c r="H1574" i="4"/>
  <c r="H619" i="4"/>
  <c r="M619" i="4"/>
  <c r="O619" i="4"/>
  <c r="N619" i="4"/>
  <c r="H1444" i="4"/>
  <c r="O1444" i="4"/>
  <c r="N1444" i="4"/>
  <c r="M1444" i="4"/>
  <c r="H1981" i="4"/>
  <c r="N1981" i="4"/>
  <c r="M1981" i="4"/>
  <c r="O1981" i="4"/>
  <c r="H166" i="4"/>
  <c r="O166" i="4"/>
  <c r="N166" i="4"/>
  <c r="M166" i="4"/>
  <c r="H1305" i="4"/>
  <c r="O1305" i="4"/>
  <c r="N1305" i="4"/>
  <c r="M1305" i="4"/>
  <c r="O238" i="4"/>
  <c r="M238" i="4"/>
  <c r="N238" i="4"/>
  <c r="H238" i="4"/>
  <c r="H963" i="4"/>
  <c r="O963" i="4"/>
  <c r="N963" i="4"/>
  <c r="M963" i="4"/>
  <c r="H657" i="4"/>
  <c r="O657" i="4"/>
  <c r="N657" i="4"/>
  <c r="M657" i="4"/>
  <c r="O1650" i="4"/>
  <c r="N1650" i="4"/>
  <c r="M1650" i="4"/>
  <c r="H1650" i="4"/>
  <c r="N1212" i="4"/>
  <c r="M1212" i="4"/>
  <c r="H1212" i="4"/>
  <c r="O1212" i="4"/>
  <c r="O820" i="4"/>
  <c r="N820" i="4"/>
  <c r="M820" i="4"/>
  <c r="H820" i="4"/>
  <c r="O1033" i="4"/>
  <c r="N1033" i="4"/>
  <c r="M1033" i="4"/>
  <c r="H1033" i="4"/>
  <c r="O1775" i="4"/>
  <c r="N1775" i="4"/>
  <c r="M1775" i="4"/>
  <c r="H1775" i="4"/>
  <c r="O465" i="4"/>
  <c r="N465" i="4"/>
  <c r="M465" i="4"/>
  <c r="H465" i="4"/>
  <c r="H1754" i="4"/>
  <c r="O1754" i="4"/>
  <c r="N1754" i="4"/>
  <c r="M1754" i="4"/>
  <c r="N762" i="4"/>
  <c r="M762" i="4"/>
  <c r="H762" i="4"/>
  <c r="O762" i="4"/>
  <c r="H806" i="4"/>
  <c r="O806" i="4"/>
  <c r="N806" i="4"/>
  <c r="M806" i="4"/>
  <c r="H1645" i="4"/>
  <c r="O1645" i="4"/>
  <c r="N1645" i="4"/>
  <c r="M1645" i="4"/>
  <c r="O1986" i="4"/>
  <c r="M1986" i="4"/>
  <c r="N1986" i="4"/>
  <c r="H1986" i="4"/>
  <c r="H1069" i="4"/>
  <c r="O1069" i="4"/>
  <c r="M1069" i="4"/>
  <c r="N1069" i="4"/>
  <c r="H1226" i="4"/>
  <c r="O1226" i="4"/>
  <c r="M1226" i="4"/>
  <c r="N1226" i="4"/>
  <c r="N1971" i="4"/>
  <c r="H1971" i="4"/>
  <c r="O1971" i="4"/>
  <c r="M1971" i="4"/>
  <c r="N439" i="4"/>
  <c r="M439" i="4"/>
  <c r="H439" i="4"/>
  <c r="O439" i="4"/>
  <c r="N308" i="4"/>
  <c r="M308" i="4"/>
  <c r="H308" i="4"/>
  <c r="O308" i="4"/>
  <c r="N1697" i="4"/>
  <c r="M1697" i="4"/>
  <c r="H1697" i="4"/>
  <c r="O1697" i="4"/>
  <c r="O172" i="4"/>
  <c r="N172" i="4"/>
  <c r="M172" i="4"/>
  <c r="H172" i="4"/>
  <c r="M777" i="4"/>
  <c r="H777" i="4"/>
  <c r="N777" i="4"/>
  <c r="O777" i="4"/>
  <c r="M1054" i="4"/>
  <c r="H1054" i="4"/>
  <c r="N1054" i="4"/>
  <c r="O1054" i="4"/>
  <c r="H1013" i="4"/>
  <c r="O1013" i="4"/>
  <c r="M1013" i="4"/>
  <c r="N1013" i="4"/>
  <c r="O1206" i="4"/>
  <c r="N1206" i="4"/>
  <c r="M1206" i="4"/>
  <c r="H1206" i="4"/>
  <c r="M761" i="4"/>
  <c r="H761" i="4"/>
  <c r="N761" i="4"/>
  <c r="O761" i="4"/>
  <c r="H1357" i="4"/>
  <c r="O1357" i="4"/>
  <c r="N1357" i="4"/>
  <c r="M1357" i="4"/>
  <c r="O1765" i="4"/>
  <c r="N1765" i="4"/>
  <c r="M1765" i="4"/>
  <c r="H1765" i="4"/>
  <c r="N1079" i="4"/>
  <c r="M1079" i="4"/>
  <c r="H1079" i="4"/>
  <c r="O1079" i="4"/>
  <c r="O664" i="4"/>
  <c r="N664" i="4"/>
  <c r="M664" i="4"/>
  <c r="H664" i="4"/>
  <c r="H750" i="4"/>
  <c r="O750" i="4"/>
  <c r="N750" i="4"/>
  <c r="M750" i="4"/>
  <c r="M588" i="4"/>
  <c r="H588" i="4"/>
  <c r="N588" i="4"/>
  <c r="O588" i="4"/>
  <c r="O1511" i="4"/>
  <c r="M1511" i="4"/>
  <c r="N1511" i="4"/>
  <c r="H1511" i="4"/>
  <c r="H1547" i="4"/>
  <c r="O1547" i="4"/>
  <c r="M1547" i="4"/>
  <c r="N1547" i="4"/>
  <c r="H924" i="4"/>
  <c r="O924" i="4"/>
  <c r="N924" i="4"/>
  <c r="M924" i="4"/>
  <c r="H880" i="4"/>
  <c r="O880" i="4"/>
  <c r="M880" i="4"/>
  <c r="N880" i="4"/>
  <c r="H896" i="4"/>
  <c r="O896" i="4"/>
  <c r="M896" i="4"/>
  <c r="N896" i="4"/>
  <c r="H824" i="4"/>
  <c r="O824" i="4"/>
  <c r="M824" i="4"/>
  <c r="N824" i="4"/>
  <c r="O1482" i="4"/>
  <c r="N1482" i="4"/>
  <c r="M1482" i="4"/>
  <c r="H1482" i="4"/>
  <c r="N1780" i="4"/>
  <c r="M1780" i="4"/>
  <c r="H1780" i="4"/>
  <c r="O1780" i="4"/>
  <c r="O748" i="4"/>
  <c r="N748" i="4"/>
  <c r="M748" i="4"/>
  <c r="H748" i="4"/>
  <c r="M644" i="4"/>
  <c r="H644" i="4"/>
  <c r="N644" i="4"/>
  <c r="O644" i="4"/>
  <c r="H915" i="4"/>
  <c r="O915" i="4"/>
  <c r="N915" i="4"/>
  <c r="M915" i="4"/>
  <c r="O46" i="4"/>
  <c r="N46" i="4"/>
  <c r="M46" i="4"/>
  <c r="H837" i="4"/>
  <c r="H507" i="4"/>
  <c r="O946" i="4"/>
  <c r="N946" i="4"/>
  <c r="M946" i="4"/>
  <c r="H946" i="4"/>
  <c r="O1820" i="4"/>
  <c r="N1820" i="4"/>
  <c r="M1820" i="4"/>
  <c r="H1820" i="4"/>
  <c r="O481" i="4"/>
  <c r="N481" i="4"/>
  <c r="M481" i="4"/>
  <c r="H481" i="4"/>
  <c r="H1830" i="4"/>
  <c r="H1335" i="4"/>
  <c r="H1139" i="4"/>
  <c r="H186" i="4"/>
  <c r="H1002" i="4"/>
  <c r="N1119" i="4"/>
  <c r="M1119" i="4"/>
  <c r="H1119" i="4"/>
  <c r="O1119" i="4"/>
  <c r="M910" i="4"/>
  <c r="H910" i="4"/>
  <c r="N910" i="4"/>
  <c r="O910" i="4"/>
  <c r="M502" i="4"/>
  <c r="H502" i="4"/>
  <c r="N502" i="4"/>
  <c r="O502" i="4"/>
  <c r="H1673" i="4"/>
  <c r="H1453" i="4"/>
  <c r="N1625" i="4"/>
  <c r="M1625" i="4"/>
  <c r="H1625" i="4"/>
  <c r="O1625" i="4"/>
  <c r="O20" i="4"/>
  <c r="M20" i="4"/>
  <c r="N20" i="4"/>
  <c r="O1481" i="4"/>
  <c r="N1481" i="4"/>
  <c r="M1481" i="4"/>
  <c r="H1481" i="4"/>
  <c r="H1075" i="4"/>
  <c r="O1075" i="4"/>
  <c r="N1075" i="4"/>
  <c r="M1075" i="4"/>
  <c r="H1675" i="4"/>
  <c r="H494" i="4"/>
  <c r="H1662" i="4"/>
  <c r="H5" i="4" l="1"/>
  <c r="H3" i="4"/>
  <c r="H4" i="4"/>
  <c r="H6" i="4" l="1"/>
  <c r="H7" i="4" l="1"/>
  <c r="H8" i="4" l="1"/>
  <c r="H9" i="4"/>
  <c r="H10" i="4" l="1"/>
  <c r="H11" i="4" l="1"/>
  <c r="H12" i="4" l="1"/>
  <c r="H13" i="4" l="1"/>
  <c r="H14" i="4" l="1"/>
  <c r="H15" i="4" l="1"/>
  <c r="H16" i="4" l="1"/>
  <c r="H17" i="4" l="1"/>
  <c r="H18" i="4" l="1"/>
  <c r="H19" i="4" l="1"/>
  <c r="H20" i="4" l="1"/>
  <c r="H21" i="4" l="1"/>
  <c r="H23" i="4" l="1"/>
  <c r="H22" i="4"/>
  <c r="H24" i="4" l="1"/>
  <c r="H25" i="4" l="1"/>
  <c r="H26" i="4" l="1"/>
  <c r="H27" i="4" l="1"/>
  <c r="H28" i="4" l="1"/>
  <c r="H29" i="4" l="1"/>
  <c r="H30" i="4"/>
  <c r="H31" i="4" l="1"/>
  <c r="H32" i="4" l="1"/>
  <c r="H33" i="4" l="1"/>
  <c r="H34" i="4"/>
  <c r="H35" i="4" l="1"/>
  <c r="H37" i="4" l="1"/>
  <c r="H36" i="4"/>
  <c r="H38" i="4" l="1"/>
  <c r="H39" i="4" l="1"/>
  <c r="H40" i="4" l="1"/>
  <c r="H41" i="4" l="1"/>
  <c r="H42" i="4" l="1"/>
  <c r="H43" i="4" l="1"/>
  <c r="H44" i="4" l="1"/>
  <c r="H45" i="4" s="1"/>
  <c r="H46" i="4" l="1"/>
  <c r="H47" i="4" l="1"/>
  <c r="H48" i="4"/>
  <c r="H49" i="4" l="1"/>
  <c r="H50" i="4"/>
  <c r="H51" i="4" l="1"/>
  <c r="H52" i="4" l="1"/>
  <c r="H53" i="4" l="1"/>
  <c r="H54" i="4" l="1"/>
  <c r="H55" i="4" l="1"/>
  <c r="H56" i="4" l="1"/>
  <c r="H57" i="4" l="1"/>
  <c r="H58" i="4" l="1"/>
  <c r="H59" i="4" l="1"/>
  <c r="H60" i="4" l="1"/>
  <c r="H61" i="4" l="1"/>
  <c r="H62" i="4" l="1"/>
  <c r="H63" i="4" l="1"/>
  <c r="H64" i="4" l="1"/>
  <c r="H65" i="4" l="1"/>
</calcChain>
</file>

<file path=xl/sharedStrings.xml><?xml version="1.0" encoding="utf-8"?>
<sst xmlns="http://schemas.openxmlformats.org/spreadsheetml/2006/main" count="591" uniqueCount="217">
  <si>
    <t>I этап проекта "STEM-кубок". Входное тестирование</t>
  </si>
  <si>
    <t>Входное тестирование: 5–24 ноября</t>
  </si>
  <si>
    <t xml:space="preserve">Решение карточек: 20 ноября — 9 декабря    </t>
  </si>
  <si>
    <t>Итоговый тест: 10–26 декабря</t>
  </si>
  <si>
    <t>Промежуточные результаты активности участия в регионе</t>
  </si>
  <si>
    <t>Самые активные муниципалитеты по прохождению тестирования</t>
  </si>
  <si>
    <t>тестирование</t>
  </si>
  <si>
    <t>средний процент верных ответов в тесте по региону</t>
  </si>
  <si>
    <t>Муниципалитеты, которым нужно 
активнее проходить тестирование</t>
  </si>
  <si>
    <t>средний процент верных ответов 
в тесте среди всех регионов, участвующих в соревновании</t>
  </si>
  <si>
    <t>Повысьте вовлеченность учителей и учеников 
в соревнование. Порекомендуйте выдать и пройти 
тестирование:</t>
  </si>
  <si>
    <t xml:space="preserve">1 класс: </t>
  </si>
  <si>
    <t>https://clck.ru/3QK2NT</t>
  </si>
  <si>
    <t xml:space="preserve">2 класс: </t>
  </si>
  <si>
    <t>https://clck.ru/3QK2Nz</t>
  </si>
  <si>
    <t xml:space="preserve">3 класс: </t>
  </si>
  <si>
    <t>https://clck.ru/3QK2PN</t>
  </si>
  <si>
    <t xml:space="preserve">4 класс: </t>
  </si>
  <si>
    <t>https://clck.ru/3QK2Pi</t>
  </si>
  <si>
    <t>П.п</t>
  </si>
  <si>
    <t>Муниципалитет</t>
  </si>
  <si>
    <t>Количество детей, активно занимавшихся на Учи.ру 
в 2024/25 учебном году</t>
  </si>
  <si>
    <t>Кол-во учеников, 
прошедших 
тестирование</t>
  </si>
  <si>
    <t>Охват</t>
  </si>
  <si>
    <t>Образовательная организация</t>
  </si>
  <si>
    <t>Невский район</t>
  </si>
  <si>
    <t>ГБОУ СОШ № 641 Невского р-на Санкт-Петербурга</t>
  </si>
  <si>
    <t>ГБОУ СОШ № 333 Невского р-на Санкт-Петербурга</t>
  </si>
  <si>
    <t>ГБОУ СОШ № 334 Невского р-на Санкт-Петербурга</t>
  </si>
  <si>
    <t>ГБОУ СОШ №342 Невского р-на Санкт-Петербурга</t>
  </si>
  <si>
    <t>ГБОУ лицей №329 Невского р-на Санкт-Петербурга</t>
  </si>
  <si>
    <t>ГБОУ СОШ №327 Невского р-на Санкт-Петербурга</t>
  </si>
  <si>
    <t>ГБОУ СОШ № 323 Невского р-на Санкт-Петербурга</t>
  </si>
  <si>
    <t>ГБОУ СОШ № 346 Невского р-на Санкт-Петербурга</t>
  </si>
  <si>
    <t>ГБОУ СОШ № 338 Невского р-на Санкт-Петербурга</t>
  </si>
  <si>
    <t>ГБОУ СОШ №512 Невского р-на Санкт-Петербурга</t>
  </si>
  <si>
    <t>ГБОУ СОШ № 497 Невского р-на Санкт-Петербурга</t>
  </si>
  <si>
    <t>ГБОУ СОШ №593 с углубленным изучением английского языка Невского р-на Санкт-Петербурга</t>
  </si>
  <si>
    <t>ГБОУ гимназия № 343 Невского р-на Санкт-Петербурга</t>
  </si>
  <si>
    <t>ГБОУ СОШ №527 Невского р-на Санкт-Петербурга</t>
  </si>
  <si>
    <t>ГБОУ СОШ №332 Невского р-на Санкт-Петербурга</t>
  </si>
  <si>
    <t>ГБОУ СОШ №625 с углубленным изучением математики имени Героя России В.Е.Дудкина Невского р-на Санкт-Петербурга</t>
  </si>
  <si>
    <t>ГБОУ СОШ №331 Невского р-на Санкт-Петербурга</t>
  </si>
  <si>
    <t>ГБОУ гимназия №513 Невского р-на Санкт-Петербурга</t>
  </si>
  <si>
    <t>ГБОУ СОШ № 347 с углубленным изучением английского языка Невского р-на Санкт-Петербурга</t>
  </si>
  <si>
    <t>ГБОУ СОШ № 336 Невского р-на Санкт-Петербург</t>
  </si>
  <si>
    <t>ГБОУ СОШ №591 Невского р-на Санкт-Петербурга</t>
  </si>
  <si>
    <t>ГБОУ СОШ № 569 Невского р-на Санкт-Петербурга</t>
  </si>
  <si>
    <t>ГБОУ СОШ №639 с углубленным изучением иностранных языков Невского р-на Санкт-Петербурга</t>
  </si>
  <si>
    <t>ГБОУ школа № 34 Невского р-на Санкт-Петербурга</t>
  </si>
  <si>
    <t>ГБОУ СОШ №13 с углублённым изучением английского языка Невского р-на Санкт-Петербурга</t>
  </si>
  <si>
    <t>ГБОУ СОШ №341 Невского р-на Санкт-Петербурга</t>
  </si>
  <si>
    <t>ГБОУ гимназия №498 Невского р-на Санкт-Петербурга</t>
  </si>
  <si>
    <t>ГБОУ СОШ №557 Невского р-на Санкт-Петербурга</t>
  </si>
  <si>
    <t>ГБОУ гимназия №330 Невского р-на Санкт-Петербурга</t>
  </si>
  <si>
    <t>ГБОУ СОШ №328 с углублённым изучением английского языка Невского р-на Санкт-Петербурга</t>
  </si>
  <si>
    <t>ГБОУ школа №690 Невского р-на Санкт-Петербурга</t>
  </si>
  <si>
    <t>ГБОУ СОШ №571 с углубленным изучением английского языка Невского р-на Санкт-Петербурга</t>
  </si>
  <si>
    <t>ГБОУ СОШ № 348 Невского р-на Санкт-Петербурга</t>
  </si>
  <si>
    <t>ГБОУ СОШ № 570 Невского р-на Санкт-Петербурга</t>
  </si>
  <si>
    <t>ГБОУ СОШ № 667 Невского р-на Санкт-Петербурга</t>
  </si>
  <si>
    <t>ГБОУ СОШ № 268 Невского р-на Санкт-Петербурга</t>
  </si>
  <si>
    <t>ГБОУ СОШ № 345 Невского р-на Санкт-Петербурга</t>
  </si>
  <si>
    <t>ГБОУ гимназия №528 Невского р-на Санкт-Петербурга</t>
  </si>
  <si>
    <t>ГБОУ СОШ №574 Невского р-на Санкт-Петербурга</t>
  </si>
  <si>
    <t>ГБОУ СОШ № 627 Невского р-на Санкт-Петербурга</t>
  </si>
  <si>
    <t>ГБОУ СОШ №337 Невского р-на Санкт-Петербурга</t>
  </si>
  <si>
    <t>ГБОУ СОШ № 26 с углубленным изучением французского языка Невского р-на Санкт-Петербурга</t>
  </si>
  <si>
    <t>ГБОУ СОШ № 39 Невского р-на Санкт-Петербурга</t>
  </si>
  <si>
    <t>ГБОУ СОШ № 339 Невского р-на Санкт-Петербурга</t>
  </si>
  <si>
    <t>ГБОУ лицей № 572 Невского р-на Санкт-Петербурга</t>
  </si>
  <si>
    <t>ГБОУ СОШ №14 Невского р-на Санкт-Петербурга</t>
  </si>
  <si>
    <t>ГБОУ школа-интернат №22 Невского р-на Санкт-Петербурга</t>
  </si>
  <si>
    <t>ГБОУ СОШ №23 с углубленным изучением финского языка Невского р-на Санкт-Петербурга</t>
  </si>
  <si>
    <t>ГБОУ СОШ № 458 с углублённым изучением немецкого языка Невского р-на Санкт-Петербурга</t>
  </si>
  <si>
    <t>ГБОУ НОШ № 689 Невского р-на Санкт-Петербурга</t>
  </si>
  <si>
    <t>ГБОУ СОШ №20 Невского р-на Санкт-Петербурга</t>
  </si>
  <si>
    <t>ГБОУ СОШ № 516 Невского р-на Санкт-Петербурга</t>
  </si>
  <si>
    <t>ГБОУ лицей №344 Невского р-на Санкт-Петербурга</t>
  </si>
  <si>
    <t>ГБОУ СОШ №350 Невского р-на Санкт-Петербурга</t>
  </si>
  <si>
    <t>ГБОУ СОШ № 340 Невского р-на г. Санкт-Петербурга</t>
  </si>
  <si>
    <t>ГБОУ СОШ № 691 с углубленным изучением иностранных языков Невского р-на Санкт-Петербурга "Невская школа"</t>
  </si>
  <si>
    <t>ГБОУ школа №17 Невского р-на Санкт-Петербурга</t>
  </si>
  <si>
    <t>ГБОУ школа-интернат № 18 Невского р-на Санкт-Петербурга</t>
  </si>
  <si>
    <t>ГБОУ школа-интернат №31 Невского р-на г. Санкт-Петербурга</t>
  </si>
  <si>
    <t>ГБОУ СОШ №707 Невского р-на Санкт-Петербурга</t>
  </si>
  <si>
    <t>ГБОУ СОШ №693 Невского р-на Санкт-Петербурга</t>
  </si>
  <si>
    <t>ГБОУ школа №717 Невского р-на Санкт-Петербурга</t>
  </si>
  <si>
    <t>ГБОУ СОШ № 566 Невского р-на Санкт-Петербурга</t>
  </si>
  <si>
    <t>ГБОУ СОШ № 651 Невского р-на Санкт-Петербурга.</t>
  </si>
  <si>
    <t>Уникальные муниципалитеты</t>
  </si>
  <si>
    <t>Лист муниципалитетов</t>
  </si>
  <si>
    <t>Кол-во детей, активно использующих платформу Учи.ру</t>
  </si>
  <si>
    <t>Кол-во учеников, прошедших 
тестирование</t>
  </si>
  <si>
    <t>Лист региона</t>
  </si>
  <si>
    <t>Регион</t>
  </si>
  <si>
    <t xml:space="preserve"> </t>
  </si>
  <si>
    <t>Активные</t>
  </si>
  <si>
    <t>Осталось</t>
  </si>
  <si>
    <t>Решали тест</t>
  </si>
  <si>
    <t>Выдали</t>
  </si>
  <si>
    <t>Ср. балл</t>
  </si>
  <si>
    <t>Всего</t>
  </si>
  <si>
    <t>Гиперссылка</t>
  </si>
  <si>
    <t>ТОП-5 школ по прохождению тестирования</t>
  </si>
  <si>
    <t>Место</t>
  </si>
  <si>
    <t>ТОП-5 высокий потенциал по прохождению тестирования</t>
  </si>
  <si>
    <t>ТОП-5 муниципалитетов по прохождению тестирования</t>
  </si>
  <si>
    <t>Кол-во активных учителей</t>
  </si>
  <si>
    <t>Кол-во учителей, выдавших тестирование</t>
  </si>
  <si>
    <t>Кол-во активных детей</t>
  </si>
  <si>
    <t>Кол-во учеников, прошедших тестирование</t>
  </si>
  <si>
    <t>Средний балл за тестирование по региону по всем муниципалитетам-участникам</t>
  </si>
  <si>
    <t>Санкт-Петербург</t>
  </si>
  <si>
    <t>Все регионы</t>
  </si>
  <si>
    <t>Охват по всем школам региона</t>
  </si>
  <si>
    <t>Средний балл за тестирование по школам</t>
  </si>
  <si>
    <t>ТОП-5 муниципалитетов с высоким потенциалом по прохождению тестирования</t>
  </si>
  <si>
    <t>Школа</t>
  </si>
  <si>
    <t>Охват по всем школам</t>
  </si>
  <si>
    <t>Мун &amp; Школа</t>
  </si>
  <si>
    <t>Муниципалитет &amp; ТОП</t>
  </si>
  <si>
    <t>Муниципалитет &amp; ТОП с высоким потенциалом</t>
  </si>
  <si>
    <t>Невский районГБОУ НОШ № 689 Невского р-на Санкт-Петербурга</t>
  </si>
  <si>
    <t>Невский районГБОУ СОШ № 26 с углубленным изучением французского языка Невского р-на Санкт-Петербурга</t>
  </si>
  <si>
    <t>Невский районГБОУ СОШ № 268 Невского р-на Санкт-Петербурга</t>
  </si>
  <si>
    <t>Невский районГБОУ СОШ № 323 Невского р-на Санкт-Петербурга</t>
  </si>
  <si>
    <t>Невский район1</t>
  </si>
  <si>
    <t>Невский районГБОУ СОШ № 333 Невского р-на Санкт-Петербурга</t>
  </si>
  <si>
    <t>Невский районГБОУ СОШ № 334 Невского р-на Санкт-Петербурга</t>
  </si>
  <si>
    <t>Невский район2</t>
  </si>
  <si>
    <t>Невский районГБОУ СОШ № 336 Невского р-на Санкт-Петербург</t>
  </si>
  <si>
    <t>Невский районГБОУ СОШ № 338 Невского р-на Санкт-Петербурга</t>
  </si>
  <si>
    <t>Невский районГБОУ СОШ № 339 Невского р-на Санкт-Петербурга</t>
  </si>
  <si>
    <t>Невский районГБОУ СОШ № 340 Невского р-на г. Санкт-Петербурга</t>
  </si>
  <si>
    <t>Невский районГБОУ СОШ № 345 Невского р-на Санкт-Петербурга</t>
  </si>
  <si>
    <t>Невский районГБОУ СОШ № 346 Невского р-на Санкт-Петербурга</t>
  </si>
  <si>
    <t>Невский районГБОУ СОШ № 347 с углубленным изучением английского языка Невского р-на Санкт-Петербурга</t>
  </si>
  <si>
    <t>Невский районГБОУ СОШ № 348 Невского р-на Санкт-Петербурга</t>
  </si>
  <si>
    <t>Невский районГБОУ СОШ № 39 Невского р-на Санкт-Петербурга</t>
  </si>
  <si>
    <t>Невский районГБОУ СОШ № 458 с углублённым изучением немецкого языка Невского р-на Санкт-Петербурга</t>
  </si>
  <si>
    <t>Невский районГБОУ СОШ № 497 Невского р-на Санкт-Петербурга</t>
  </si>
  <si>
    <t>Невский районГБОУ СОШ № 516 Невского р-на Санкт-Петербурга</t>
  </si>
  <si>
    <t>Невский районГБОУ СОШ № 566 Невского р-на Санкт-Петербурга</t>
  </si>
  <si>
    <t>Невский районГБОУ СОШ № 569 Невского р-на Санкт-Петербурга</t>
  </si>
  <si>
    <t>Невский район4</t>
  </si>
  <si>
    <t>Невский районГБОУ СОШ № 570 Невского р-на Санкт-Петербурга</t>
  </si>
  <si>
    <t>Невский район3</t>
  </si>
  <si>
    <t>Невский районГБОУ СОШ № 627 Невского р-на Санкт-Петербурга</t>
  </si>
  <si>
    <t>Невский районГБОУ СОШ № 641 Невского р-на Санкт-Петербурга</t>
  </si>
  <si>
    <t>Невский районГБОУ СОШ № 651 Невского р-на Санкт-Петербурга.</t>
  </si>
  <si>
    <t>Невский районГБОУ СОШ № 667 Невского р-на Санкт-Петербурга</t>
  </si>
  <si>
    <t>Невский районГБОУ СОШ № 691 с углубленным изучением иностранных языков Невского р-на Санкт-Петербурга "Невская школа"</t>
  </si>
  <si>
    <t>Невский районГБОУ СОШ №13 с углублённым изучением английского языка Невского р-на Санкт-Петербурга</t>
  </si>
  <si>
    <t>Невский районГБОУ СОШ №14 Невского р-на Санкт-Петербурга</t>
  </si>
  <si>
    <t>Невский районГБОУ СОШ №20 Невского р-на Санкт-Петербурга</t>
  </si>
  <si>
    <t>Невский районГБОУ СОШ №23 с углубленным изучением финского языка Невского р-на Санкт-Петербурга</t>
  </si>
  <si>
    <t>Невский районГБОУ СОШ №327 Невского р-на Санкт-Петербурга</t>
  </si>
  <si>
    <t>Невский районГБОУ СОШ №328 с углублённым изучением английского языка Невского р-на Санкт-Петербурга</t>
  </si>
  <si>
    <t>Невский районГБОУ СОШ №331 Невского р-на Санкт-Петербурга</t>
  </si>
  <si>
    <t>Невский районГБОУ СОШ №332 Невского р-на Санкт-Петербурга</t>
  </si>
  <si>
    <t>Невский районГБОУ СОШ №337 Невского р-на Санкт-Петербурга</t>
  </si>
  <si>
    <t>Невский районГБОУ СОШ №341 Невского р-на Санкт-Петербурга</t>
  </si>
  <si>
    <t>Невский районГБОУ СОШ №342 Невского р-на Санкт-Петербурга</t>
  </si>
  <si>
    <t>Невский районГБОУ СОШ №350 Невского р-на Санкт-Петербурга</t>
  </si>
  <si>
    <t>Невский районГБОУ СОШ №512 Невского р-на Санкт-Петербурга</t>
  </si>
  <si>
    <t>Невский районГБОУ СОШ №527 Невского р-на Санкт-Петербурга</t>
  </si>
  <si>
    <t>Невский районГБОУ СОШ №557 Невского р-на Санкт-Петербурга</t>
  </si>
  <si>
    <t>Невский район5</t>
  </si>
  <si>
    <t>Невский районГБОУ СОШ №571 с углубленным изучением английского языка Невского р-на Санкт-Петербурга</t>
  </si>
  <si>
    <t>Невский районГБОУ СОШ №574 Невского р-на Санкт-Петербурга</t>
  </si>
  <si>
    <t>Невский районГБОУ СОШ №591 Невского р-на Санкт-Петербурга</t>
  </si>
  <si>
    <t>Невский районГБОУ СОШ №593 с углубленным изучением английского языка Невского р-на Санкт-Петербурга</t>
  </si>
  <si>
    <t>Невский районГБОУ СОШ №625 с углубленным изучением математики имени Героя России В.Е.Дудкина Невского р-на Санкт-Петербурга</t>
  </si>
  <si>
    <t>Невский районГБОУ СОШ №639 с углубленным изучением иностранных языков Невского р-на Санкт-Петербурга</t>
  </si>
  <si>
    <t>Невский районГБОУ СОШ №693 Невского р-на Санкт-Петербурга</t>
  </si>
  <si>
    <t>Невский районГБОУ СОШ №707 Невского р-на Санкт-Петербурга</t>
  </si>
  <si>
    <t>Невский районГБОУ гимназия № 343 Невского р-на Санкт-Петербурга</t>
  </si>
  <si>
    <t>Невский районГБОУ гимназия №330 Невского р-на Санкт-Петербурга</t>
  </si>
  <si>
    <t>Невский районГБОУ гимназия №498 Невского р-на Санкт-Петербурга</t>
  </si>
  <si>
    <t>Невский районГБОУ гимназия №513 Невского р-на Санкт-Петербурга</t>
  </si>
  <si>
    <t>Невский районГБОУ гимназия №528 Невского р-на Санкт-Петербурга</t>
  </si>
  <si>
    <t>Невский районГБОУ лицей № 572 Невского р-на Санкт-Петербурга</t>
  </si>
  <si>
    <t>Невский районГБОУ лицей №329 Невского р-на Санкт-Петербурга</t>
  </si>
  <si>
    <t>Невский районГБОУ лицей №344 Невского р-на Санкт-Петербурга</t>
  </si>
  <si>
    <t>Невский районГБОУ школа № 34 Невского р-на Санкт-Петербурга</t>
  </si>
  <si>
    <t>Невский районГБОУ школа №17 Невского р-на Санкт-Петербурга</t>
  </si>
  <si>
    <t>Невский районГБОУ школа №690 Невского р-на Санкт-Петербурга</t>
  </si>
  <si>
    <t>Невский районГБОУ школа №717 Невского р-на Санкт-Петербурга</t>
  </si>
  <si>
    <t>Невский районГБОУ школа-интернат № 18 Невского р-на Санкт-Петербурга</t>
  </si>
  <si>
    <t>Невский районГБОУ школа-интернат №22 Невского р-на Санкт-Петербурга</t>
  </si>
  <si>
    <t>Невский районГБОУ школа-интернат №31 Невского р-на г. Санкт-Петербурга</t>
  </si>
  <si>
    <t>2%</t>
  </si>
  <si>
    <t>0%</t>
  </si>
  <si>
    <t>66%</t>
  </si>
  <si>
    <t>15%</t>
  </si>
  <si>
    <t>26%</t>
  </si>
  <si>
    <t>6%</t>
  </si>
  <si>
    <t>22%</t>
  </si>
  <si>
    <t>64%</t>
  </si>
  <si>
    <t>1%</t>
  </si>
  <si>
    <t>13%</t>
  </si>
  <si>
    <t>31%</t>
  </si>
  <si>
    <t>23%</t>
  </si>
  <si>
    <t>12%</t>
  </si>
  <si>
    <t>55%</t>
  </si>
  <si>
    <t>4%</t>
  </si>
  <si>
    <t>63%</t>
  </si>
  <si>
    <t>3%</t>
  </si>
  <si>
    <t>53%</t>
  </si>
  <si>
    <t>11%</t>
  </si>
  <si>
    <t>29%</t>
  </si>
  <si>
    <t>50%</t>
  </si>
  <si>
    <t>16%</t>
  </si>
  <si>
    <t>32%</t>
  </si>
  <si>
    <t>35%</t>
  </si>
  <si>
    <t>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</si>
</sst>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1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8"/>
      <name val="Arial"/>
      <family val="2"/>
    </font>
    <font>
      <sz val="16"/>
      <color theme="1"/>
      <name val="Verdana"/>
      <family val="2"/>
      <charset val="204"/>
    </font>
    <font>
      <sz val="11"/>
      <color theme="1"/>
      <name val="Verdana"/>
      <family val="2"/>
      <charset val="204"/>
    </font>
    <font>
      <sz val="22"/>
      <color theme="1"/>
      <name val="Verdana"/>
      <family val="2"/>
      <charset val="204"/>
    </font>
    <font>
      <sz val="14"/>
      <color theme="1"/>
      <name val="Verdana"/>
      <family val="2"/>
      <charset val="204"/>
    </font>
    <font>
      <sz val="20"/>
      <color theme="1"/>
      <name val="Verdana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Verdana"/>
      <family val="2"/>
      <charset val="204"/>
    </font>
    <font>
      <sz val="12"/>
      <color theme="0"/>
      <name val="Verdana"/>
      <family val="2"/>
      <charset val="204"/>
    </font>
    <font>
      <sz val="11"/>
      <color theme="0"/>
      <name val="Verdana"/>
      <family val="2"/>
      <charset val="204"/>
    </font>
    <font>
      <sz val="12"/>
      <color rgb="FF002060"/>
      <name val="Verdana"/>
      <family val="2"/>
      <charset val="204"/>
    </font>
    <font>
      <sz val="11"/>
      <color rgb="FF7030A0"/>
      <name val="Verdana"/>
      <family val="2"/>
      <charset val="204"/>
    </font>
    <font>
      <sz val="14"/>
      <color theme="0"/>
      <name val="Verdana"/>
      <family val="2"/>
      <charset val="204"/>
    </font>
    <font>
      <sz val="11"/>
      <color rgb="FF002060"/>
      <name val="Verdana"/>
      <family val="2"/>
      <charset val="204"/>
    </font>
    <font>
      <sz val="20"/>
      <color rgb="FF210A74"/>
      <name val="Verdana"/>
      <family val="2"/>
      <charset val="204"/>
    </font>
    <font>
      <sz val="11"/>
      <color theme="1" tint="0.249977111117893"/>
      <name val="Verdana"/>
      <family val="2"/>
      <charset val="204"/>
    </font>
    <font>
      <b/>
      <sz val="28"/>
      <color theme="1" tint="0.249977111117893"/>
      <name val="Verdana"/>
      <family val="2"/>
      <charset val="204"/>
    </font>
    <font>
      <sz val="12"/>
      <color theme="1" tint="0.14999847407452621"/>
      <name val="Verdana"/>
      <family val="2"/>
      <charset val="204"/>
    </font>
    <font>
      <sz val="14"/>
      <color theme="1" tint="0.14999847407452621"/>
      <name val="Verdana"/>
      <family val="2"/>
      <charset val="204"/>
    </font>
    <font>
      <sz val="22"/>
      <color theme="1" tint="0.34998626667073579"/>
      <name val="Verdana"/>
      <family val="2"/>
      <charset val="204"/>
    </font>
    <font>
      <sz val="11"/>
      <color rgb="FF270C8A"/>
      <name val="Verdana"/>
      <family val="2"/>
      <charset val="204"/>
    </font>
    <font>
      <b/>
      <sz val="12"/>
      <color theme="1" tint="0.14999847407452621"/>
      <name val="Verdana"/>
      <family val="2"/>
      <charset val="204"/>
    </font>
    <font>
      <sz val="12"/>
      <color theme="1" tint="0.249977111117893"/>
      <name val="Verdana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i/>
      <sz val="16"/>
      <color theme="1"/>
      <name val="Verdana"/>
      <family val="2"/>
    </font>
    <font>
      <u/>
      <sz val="11"/>
      <color theme="10"/>
      <name val="Calibri"/>
      <family val="2"/>
      <charset val="204"/>
      <scheme val="minor"/>
    </font>
    <font>
      <u/>
      <sz val="16"/>
      <color theme="1"/>
      <name val="Calibri"/>
      <family val="2"/>
      <charset val="204"/>
      <scheme val="minor"/>
    </font>
    <font>
      <sz val="16"/>
      <color theme="0"/>
      <name val="Verdana"/>
      <family val="2"/>
      <charset val="204"/>
    </font>
    <font>
      <sz val="14"/>
      <color theme="1" tint="0.249977111117893"/>
      <name val="Verdana"/>
      <family val="2"/>
      <charset val="204"/>
    </font>
    <font>
      <b/>
      <sz val="28"/>
      <color theme="0"/>
      <name val="Verdana"/>
      <family val="2"/>
      <charset val="204"/>
    </font>
    <font>
      <sz val="16"/>
      <color theme="1" tint="0.249977111117893"/>
      <name val="Verdana"/>
      <family val="2"/>
      <charset val="204"/>
    </font>
    <font>
      <sz val="14"/>
      <color rgb="FF002060"/>
      <name val="Verdana"/>
      <family val="2"/>
      <charset val="204"/>
    </font>
    <font>
      <sz val="28"/>
      <color theme="1" tint="0.34998626667073579"/>
      <name val="Verdana"/>
      <family val="2"/>
      <charset val="204"/>
    </font>
    <font>
      <b/>
      <sz val="16"/>
      <color theme="1" tint="0.249977111117893"/>
      <name val="Verdana"/>
      <family val="2"/>
      <charset val="204"/>
    </font>
    <font>
      <b/>
      <sz val="11"/>
      <name val="Calibri"/>
    </font>
    <font>
      <b/>
      <sz val="12"/>
      <color theme="1" tint="0.1499984740745262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6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 tint="-0.249977111117893"/>
      </right>
      <top/>
      <bottom/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1" tint="0.249977111117893"/>
      </left>
      <right style="thin">
        <color theme="1" tint="0.249977111117893"/>
      </right>
      <top style="thin">
        <color theme="1" tint="0.249977111117893"/>
      </top>
      <bottom style="thin">
        <color theme="1" tint="0.249977111117893"/>
      </bottom>
      <diagonal/>
    </border>
    <border>
      <left style="thin">
        <color theme="1" tint="0.249977111117893"/>
      </left>
      <right/>
      <top style="thin">
        <color theme="1" tint="0.249977111117893"/>
      </top>
      <bottom style="thin">
        <color theme="1" tint="0.249977111117893"/>
      </bottom>
      <diagonal/>
    </border>
    <border>
      <left/>
      <right style="thin">
        <color theme="1" tint="0.249977111117893"/>
      </right>
      <top style="thin">
        <color theme="1" tint="0.249977111117893"/>
      </top>
      <bottom style="thin">
        <color theme="1" tint="0.249977111117893"/>
      </bottom>
      <diagonal/>
    </border>
    <border>
      <left/>
      <right/>
      <top style="thin">
        <color theme="1" tint="0.249977111117893"/>
      </top>
      <bottom style="thin">
        <color theme="1" tint="0.249977111117893"/>
      </bottom>
      <diagonal/>
    </border>
    <border>
      <left style="thin">
        <color theme="1" tint="0.249977111117893"/>
      </left>
      <right style="thin">
        <color theme="1" tint="0.249977111117893"/>
      </right>
      <top style="medium">
        <color theme="1" tint="0.249977111117893"/>
      </top>
      <bottom style="thin">
        <color theme="1" tint="0.249977111117893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1" tint="0.249977111117893"/>
      </right>
      <top/>
      <bottom style="thin">
        <color theme="0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1" tint="0.249977111117893"/>
      </right>
      <top style="medium">
        <color theme="1" tint="0.249977111117893"/>
      </top>
      <bottom style="thin">
        <color theme="1" tint="0.249977111117893"/>
      </bottom>
      <diagonal/>
    </border>
    <border>
      <left style="thin">
        <color theme="1" tint="0.249977111117893"/>
      </left>
      <right/>
      <top style="medium">
        <color theme="1" tint="0.249977111117893"/>
      </top>
      <bottom style="thin">
        <color theme="1" tint="0.249977111117893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/>
      </left>
      <right style="thin">
        <color theme="1" tint="0.249977111117893"/>
      </right>
      <top style="thin">
        <color theme="0"/>
      </top>
      <bottom style="thin">
        <color theme="0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 tint="-0.249977111117893"/>
      </right>
      <top style="thin">
        <color theme="0"/>
      </top>
      <bottom style="thin">
        <color theme="0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1" tint="0.249977111117893"/>
      </left>
      <right/>
      <top style="thin">
        <color theme="1" tint="0.249977111117893"/>
      </top>
      <bottom/>
      <diagonal/>
    </border>
    <border>
      <left/>
      <right/>
      <top style="thin">
        <color theme="1" tint="0.249977111117893"/>
      </top>
      <bottom/>
      <diagonal/>
    </border>
    <border>
      <left/>
      <right style="thin">
        <color theme="1" tint="0.249977111117893"/>
      </right>
      <top style="thin">
        <color theme="1" tint="0.249977111117893"/>
      </top>
      <bottom/>
      <diagonal/>
    </border>
    <border>
      <left style="thin">
        <color theme="1" tint="0.249977111117893"/>
      </left>
      <right style="thin">
        <color theme="1" tint="0.249977111117893"/>
      </right>
      <top style="thin">
        <color theme="1" tint="0.249977111117893"/>
      </top>
      <bottom/>
      <diagonal/>
    </border>
    <border>
      <left style="thin">
        <color theme="1" tint="0.249977111117893"/>
      </left>
      <right/>
      <top/>
      <bottom style="thin">
        <color theme="1" tint="0.249977111117893"/>
      </bottom>
      <diagonal/>
    </border>
    <border>
      <left/>
      <right/>
      <top/>
      <bottom style="thin">
        <color theme="1" tint="0.249977111117893"/>
      </bottom>
      <diagonal/>
    </border>
    <border>
      <left/>
      <right style="thin">
        <color theme="1" tint="0.249977111117893"/>
      </right>
      <top/>
      <bottom style="thin">
        <color theme="1" tint="0.249977111117893"/>
      </bottom>
      <diagonal/>
    </border>
    <border>
      <left style="thin">
        <color theme="0" tint="-0.34998626667073579"/>
      </left>
      <right style="thin">
        <color theme="1" tint="0.249977111117893"/>
      </right>
      <top/>
      <bottom style="thin">
        <color theme="0" tint="-0.34998626667073579"/>
      </bottom>
      <diagonal/>
    </border>
    <border>
      <left/>
      <right style="thin">
        <color theme="1" tint="0.249977111117893"/>
      </right>
      <top/>
      <bottom style="thin">
        <color theme="0" tint="-0.34998626667073579"/>
      </bottom>
      <diagonal/>
    </border>
    <border>
      <left/>
      <right/>
      <top style="medium">
        <color theme="1" tint="0.249977111117893"/>
      </top>
      <bottom style="thin">
        <color theme="1" tint="0.249977111117893"/>
      </bottom>
      <diagonal/>
    </border>
    <border>
      <left style="thin">
        <color theme="0"/>
      </left>
      <right style="thin">
        <color theme="1" tint="0.249977111117893"/>
      </right>
      <top style="thin">
        <color theme="0"/>
      </top>
      <bottom/>
      <diagonal/>
    </border>
    <border>
      <left style="thin">
        <color theme="1" tint="0.249977111117893"/>
      </left>
      <right/>
      <top/>
      <bottom style="medium">
        <color theme="1" tint="0.249977111117893"/>
      </bottom>
      <diagonal/>
    </border>
    <border>
      <left/>
      <right/>
      <top/>
      <bottom style="medium">
        <color theme="1" tint="0.249977111117893"/>
      </bottom>
      <diagonal/>
    </border>
    <border>
      <left/>
      <right style="thin">
        <color theme="1" tint="0.249977111117893"/>
      </right>
      <top/>
      <bottom style="medium">
        <color theme="1" tint="0.249977111117893"/>
      </bottom>
      <diagonal/>
    </border>
    <border>
      <left style="thin">
        <color theme="1" tint="0.249977111117893"/>
      </left>
      <right/>
      <top/>
      <bottom/>
      <diagonal/>
    </border>
    <border>
      <left/>
      <right style="thin">
        <color theme="1" tint="0.249977111117893"/>
      </right>
      <top/>
      <bottom/>
      <diagonal/>
    </border>
    <border>
      <left/>
      <right style="thin">
        <color theme="0" tint="-0.249977111117893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/>
      <diagonal/>
    </border>
    <border>
      <left style="thin">
        <color theme="1" tint="0.249977111117893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 tint="-0.249977111117893"/>
      </right>
      <top style="thin">
        <color theme="0"/>
      </top>
      <bottom/>
      <diagonal/>
    </border>
    <border>
      <left/>
      <right style="thin">
        <color theme="0" tint="-0.249977111117893"/>
      </right>
      <top/>
      <bottom style="thin">
        <color theme="0"/>
      </bottom>
      <diagonal/>
    </border>
    <border>
      <left style="thin">
        <color theme="1" tint="0.249977111117893"/>
      </left>
      <right style="thin">
        <color theme="1" tint="0.249977111117893"/>
      </right>
      <top style="thin">
        <color theme="1" tint="0.249977111117893"/>
      </top>
      <bottom style="medium">
        <color theme="1" tint="0.249977111117893"/>
      </bottom>
      <diagonal/>
    </border>
    <border>
      <left style="thin">
        <color theme="0" tint="-0.14999847407452621"/>
      </left>
      <right style="thin">
        <color theme="0" tint="-0.249977111117893"/>
      </right>
      <top style="thin">
        <color theme="0" tint="-0.1499984740745262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3" fillId="0" borderId="0"/>
    <xf numFmtId="9" fontId="9" fillId="0" borderId="0"/>
    <xf numFmtId="0" fontId="29" fillId="0" borderId="0"/>
  </cellStyleXfs>
  <cellXfs count="148">
    <xf numFmtId="0" fontId="0" fillId="0" borderId="0" xfId="0"/>
    <xf numFmtId="0" fontId="5" fillId="0" borderId="4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2" xfId="0" applyFont="1" applyBorder="1"/>
    <xf numFmtId="0" fontId="5" fillId="0" borderId="4" xfId="0" applyFont="1" applyBorder="1" applyAlignment="1">
      <alignment wrapText="1"/>
    </xf>
    <xf numFmtId="0" fontId="5" fillId="0" borderId="11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16" fillId="0" borderId="3" xfId="0" applyFont="1" applyBorder="1" applyAlignment="1">
      <alignment vertical="center"/>
    </xf>
    <xf numFmtId="0" fontId="16" fillId="0" borderId="9" xfId="0" applyFont="1" applyBorder="1" applyAlignment="1">
      <alignment vertical="center"/>
    </xf>
    <xf numFmtId="0" fontId="16" fillId="0" borderId="11" xfId="0" applyFont="1" applyBorder="1" applyAlignment="1">
      <alignment vertical="center"/>
    </xf>
    <xf numFmtId="0" fontId="7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left" vertical="center" wrapText="1"/>
    </xf>
    <xf numFmtId="0" fontId="12" fillId="5" borderId="14" xfId="0" applyFont="1" applyFill="1" applyBorder="1" applyAlignment="1">
      <alignment vertical="center"/>
    </xf>
    <xf numFmtId="0" fontId="8" fillId="5" borderId="14" xfId="0" applyFont="1" applyFill="1" applyBorder="1" applyAlignment="1">
      <alignment horizontal="left" vertical="center" wrapText="1"/>
    </xf>
    <xf numFmtId="0" fontId="8" fillId="5" borderId="14" xfId="0" applyFont="1" applyFill="1" applyBorder="1"/>
    <xf numFmtId="0" fontId="8" fillId="5" borderId="15" xfId="0" applyFont="1" applyFill="1" applyBorder="1"/>
    <xf numFmtId="0" fontId="12" fillId="5" borderId="15" xfId="0" applyFont="1" applyFill="1" applyBorder="1" applyAlignment="1">
      <alignment vertical="center"/>
    </xf>
    <xf numFmtId="0" fontId="12" fillId="5" borderId="16" xfId="0" applyFont="1" applyFill="1" applyBorder="1" applyAlignment="1">
      <alignment vertical="center"/>
    </xf>
    <xf numFmtId="0" fontId="12" fillId="5" borderId="17" xfId="0" applyFont="1" applyFill="1" applyBorder="1" applyAlignment="1">
      <alignment vertical="center"/>
    </xf>
    <xf numFmtId="0" fontId="5" fillId="2" borderId="1" xfId="0" applyFont="1" applyFill="1" applyBorder="1"/>
    <xf numFmtId="0" fontId="5" fillId="2" borderId="4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5" borderId="15" xfId="0" applyFont="1" applyFill="1" applyBorder="1"/>
    <xf numFmtId="0" fontId="17" fillId="5" borderId="15" xfId="0" applyFont="1" applyFill="1" applyBorder="1"/>
    <xf numFmtId="0" fontId="0" fillId="2" borderId="1" xfId="0" applyFill="1" applyBorder="1"/>
    <xf numFmtId="0" fontId="5" fillId="5" borderId="18" xfId="0" applyFont="1" applyFill="1" applyBorder="1" applyAlignment="1">
      <alignment wrapText="1"/>
    </xf>
    <xf numFmtId="0" fontId="14" fillId="5" borderId="18" xfId="0" applyFont="1" applyFill="1" applyBorder="1"/>
    <xf numFmtId="0" fontId="5" fillId="0" borderId="19" xfId="0" applyFont="1" applyBorder="1" applyAlignment="1">
      <alignment vertical="center"/>
    </xf>
    <xf numFmtId="0" fontId="4" fillId="2" borderId="8" xfId="0" applyFont="1" applyFill="1" applyBorder="1" applyAlignment="1">
      <alignment vertical="center" wrapText="1"/>
    </xf>
    <xf numFmtId="0" fontId="4" fillId="2" borderId="12" xfId="0" applyFont="1" applyFill="1" applyBorder="1" applyAlignment="1">
      <alignment vertical="center" wrapText="1"/>
    </xf>
    <xf numFmtId="0" fontId="11" fillId="5" borderId="14" xfId="0" applyFont="1" applyFill="1" applyBorder="1" applyAlignment="1">
      <alignment vertical="center"/>
    </xf>
    <xf numFmtId="0" fontId="13" fillId="0" borderId="3" xfId="0" applyFont="1" applyBorder="1" applyAlignment="1">
      <alignment vertical="center"/>
    </xf>
    <xf numFmtId="0" fontId="5" fillId="5" borderId="28" xfId="0" applyFont="1" applyFill="1" applyBorder="1" applyAlignment="1">
      <alignment wrapText="1"/>
    </xf>
    <xf numFmtId="0" fontId="6" fillId="5" borderId="16" xfId="0" applyFont="1" applyFill="1" applyBorder="1" applyAlignment="1">
      <alignment horizontal="left" vertical="center" wrapText="1"/>
    </xf>
    <xf numFmtId="0" fontId="10" fillId="0" borderId="25" xfId="0" applyFont="1" applyBorder="1" applyAlignment="1">
      <alignment horizontal="center" vertical="center" wrapText="1"/>
    </xf>
    <xf numFmtId="0" fontId="18" fillId="5" borderId="14" xfId="0" applyFont="1" applyFill="1" applyBorder="1"/>
    <xf numFmtId="0" fontId="18" fillId="5" borderId="14" xfId="0" applyFont="1" applyFill="1" applyBorder="1" applyAlignment="1">
      <alignment vertical="center"/>
    </xf>
    <xf numFmtId="0" fontId="14" fillId="5" borderId="29" xfId="0" applyFont="1" applyFill="1" applyBorder="1"/>
    <xf numFmtId="0" fontId="18" fillId="5" borderId="15" xfId="0" applyFont="1" applyFill="1" applyBorder="1" applyAlignment="1">
      <alignment vertical="center"/>
    </xf>
    <xf numFmtId="0" fontId="5" fillId="5" borderId="15" xfId="0" applyFont="1" applyFill="1" applyBorder="1"/>
    <xf numFmtId="0" fontId="0" fillId="0" borderId="0" xfId="0" applyAlignment="1">
      <alignment vertical="center"/>
    </xf>
    <xf numFmtId="1" fontId="10" fillId="2" borderId="20" xfId="0" applyNumberFormat="1" applyFont="1" applyFill="1" applyBorder="1" applyAlignment="1">
      <alignment horizontal="center" vertical="center"/>
    </xf>
    <xf numFmtId="0" fontId="24" fillId="3" borderId="30" xfId="0" applyFont="1" applyFill="1" applyBorder="1" applyAlignment="1">
      <alignment horizontal="center" vertical="center" wrapText="1"/>
    </xf>
    <xf numFmtId="0" fontId="24" fillId="3" borderId="21" xfId="0" applyFont="1" applyFill="1" applyBorder="1" applyAlignment="1">
      <alignment horizontal="center" vertical="center" wrapText="1"/>
    </xf>
    <xf numFmtId="0" fontId="1" fillId="6" borderId="0" xfId="1" applyFill="1" applyAlignment="1">
      <alignment vertical="center"/>
    </xf>
    <xf numFmtId="0" fontId="27" fillId="6" borderId="0" xfId="1" applyFont="1" applyFill="1" applyAlignment="1">
      <alignment vertical="center"/>
    </xf>
    <xf numFmtId="0" fontId="26" fillId="0" borderId="0" xfId="0" applyFont="1" applyAlignment="1">
      <alignment vertical="center"/>
    </xf>
    <xf numFmtId="0" fontId="1" fillId="2" borderId="0" xfId="1" applyFill="1" applyAlignment="1">
      <alignment vertical="center"/>
    </xf>
    <xf numFmtId="0" fontId="27" fillId="2" borderId="0" xfId="1" applyFont="1" applyFill="1" applyAlignment="1">
      <alignment vertical="center"/>
    </xf>
    <xf numFmtId="0" fontId="27" fillId="6" borderId="0" xfId="1" applyFont="1" applyFill="1" applyAlignment="1">
      <alignment horizontal="left" vertical="center"/>
    </xf>
    <xf numFmtId="0" fontId="1" fillId="6" borderId="0" xfId="1" applyFill="1" applyAlignment="1">
      <alignment horizontal="left" vertical="center"/>
    </xf>
    <xf numFmtId="0" fontId="27" fillId="6" borderId="0" xfId="1" applyFont="1" applyFill="1" applyAlignment="1">
      <alignment horizontal="center" vertical="center"/>
    </xf>
    <xf numFmtId="0" fontId="1" fillId="6" borderId="0" xfId="1" applyFill="1" applyAlignment="1">
      <alignment horizontal="center" vertical="center"/>
    </xf>
    <xf numFmtId="0" fontId="1" fillId="2" borderId="0" xfId="1" applyFill="1" applyAlignment="1">
      <alignment horizontal="left" vertical="center"/>
    </xf>
    <xf numFmtId="0" fontId="1" fillId="2" borderId="0" xfId="1" applyFill="1" applyAlignment="1">
      <alignment horizontal="center" vertical="center"/>
    </xf>
    <xf numFmtId="0" fontId="12" fillId="5" borderId="41" xfId="0" applyFont="1" applyFill="1" applyBorder="1" applyAlignment="1">
      <alignment vertical="center"/>
    </xf>
    <xf numFmtId="0" fontId="12" fillId="5" borderId="38" xfId="0" applyFont="1" applyFill="1" applyBorder="1" applyAlignment="1">
      <alignment vertical="center"/>
    </xf>
    <xf numFmtId="0" fontId="12" fillId="5" borderId="42" xfId="0" applyFont="1" applyFill="1" applyBorder="1" applyAlignment="1">
      <alignment vertical="center"/>
    </xf>
    <xf numFmtId="0" fontId="12" fillId="5" borderId="43" xfId="0" applyFont="1" applyFill="1" applyBorder="1" applyAlignment="1">
      <alignment vertical="center"/>
    </xf>
    <xf numFmtId="0" fontId="12" fillId="5" borderId="47" xfId="0" applyFont="1" applyFill="1" applyBorder="1" applyAlignment="1">
      <alignment vertical="center"/>
    </xf>
    <xf numFmtId="0" fontId="23" fillId="5" borderId="43" xfId="0" applyFont="1" applyFill="1" applyBorder="1" applyAlignment="1">
      <alignment vertical="center"/>
    </xf>
    <xf numFmtId="0" fontId="18" fillId="5" borderId="44" xfId="0" applyFont="1" applyFill="1" applyBorder="1" applyAlignment="1">
      <alignment vertical="center"/>
    </xf>
    <xf numFmtId="0" fontId="17" fillId="5" borderId="15" xfId="0" applyFont="1" applyFill="1" applyBorder="1" applyAlignment="1">
      <alignment vertical="center"/>
    </xf>
    <xf numFmtId="0" fontId="20" fillId="0" borderId="1" xfId="0" applyFont="1" applyBorder="1" applyAlignment="1">
      <alignment vertical="center" wrapText="1"/>
    </xf>
    <xf numFmtId="0" fontId="10" fillId="3" borderId="37" xfId="0" applyFont="1" applyFill="1" applyBorder="1" applyAlignment="1">
      <alignment vertical="top" wrapText="1"/>
    </xf>
    <xf numFmtId="0" fontId="5" fillId="2" borderId="8" xfId="0" applyFont="1" applyFill="1" applyBorder="1" applyAlignment="1">
      <alignment horizontal="center" vertical="center" wrapText="1"/>
    </xf>
    <xf numFmtId="0" fontId="5" fillId="0" borderId="56" xfId="0" applyFont="1" applyBorder="1" applyAlignment="1">
      <alignment vertical="center"/>
    </xf>
    <xf numFmtId="0" fontId="31" fillId="5" borderId="14" xfId="0" applyFont="1" applyFill="1" applyBorder="1" applyAlignment="1">
      <alignment vertical="center"/>
    </xf>
    <xf numFmtId="0" fontId="15" fillId="5" borderId="14" xfId="0" applyFont="1" applyFill="1" applyBorder="1" applyAlignment="1">
      <alignment vertical="center"/>
    </xf>
    <xf numFmtId="0" fontId="35" fillId="0" borderId="3" xfId="0" applyFont="1" applyBorder="1" applyAlignment="1">
      <alignment vertical="center"/>
    </xf>
    <xf numFmtId="0" fontId="36" fillId="3" borderId="55" xfId="0" applyFont="1" applyFill="1" applyBorder="1" applyAlignment="1">
      <alignment wrapText="1"/>
    </xf>
    <xf numFmtId="0" fontId="22" fillId="3" borderId="55" xfId="0" applyFont="1" applyFill="1" applyBorder="1" applyAlignment="1">
      <alignment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37" fillId="0" borderId="32" xfId="0" applyFont="1" applyBorder="1" applyAlignment="1">
      <alignment horizontal="left"/>
    </xf>
    <xf numFmtId="0" fontId="37" fillId="0" borderId="32" xfId="0" applyFont="1" applyBorder="1" applyAlignment="1">
      <alignment horizontal="left" vertical="top"/>
    </xf>
    <xf numFmtId="0" fontId="18" fillId="0" borderId="3" xfId="0" applyFont="1" applyBorder="1" applyAlignment="1">
      <alignment vertical="center"/>
    </xf>
    <xf numFmtId="0" fontId="25" fillId="5" borderId="14" xfId="0" applyFont="1" applyFill="1" applyBorder="1" applyAlignment="1">
      <alignment vertical="center"/>
    </xf>
    <xf numFmtId="0" fontId="25" fillId="0" borderId="3" xfId="0" applyFont="1" applyBorder="1" applyAlignment="1">
      <alignment vertical="center"/>
    </xf>
    <xf numFmtId="0" fontId="34" fillId="5" borderId="14" xfId="0" applyFont="1" applyFill="1" applyBorder="1" applyAlignment="1">
      <alignment vertical="center"/>
    </xf>
    <xf numFmtId="0" fontId="34" fillId="0" borderId="3" xfId="0" applyFont="1" applyBorder="1" applyAlignment="1">
      <alignment vertical="center"/>
    </xf>
    <xf numFmtId="0" fontId="34" fillId="0" borderId="48" xfId="0" applyFont="1" applyBorder="1" applyAlignment="1">
      <alignment vertical="center" wrapText="1"/>
    </xf>
    <xf numFmtId="0" fontId="1" fillId="9" borderId="0" xfId="1" applyFill="1" applyAlignment="1">
      <alignment horizontal="left" vertical="center"/>
    </xf>
    <xf numFmtId="0" fontId="1" fillId="9" borderId="0" xfId="1" applyFill="1" applyAlignment="1">
      <alignment vertical="center"/>
    </xf>
    <xf numFmtId="0" fontId="4" fillId="2" borderId="0" xfId="0" applyFont="1" applyFill="1" applyAlignment="1">
      <alignment vertical="center" wrapText="1"/>
    </xf>
    <xf numFmtId="0" fontId="29" fillId="0" borderId="0" xfId="5"/>
    <xf numFmtId="0" fontId="5" fillId="0" borderId="1" xfId="0" applyFont="1" applyBorder="1" applyAlignment="1">
      <alignment wrapText="1"/>
    </xf>
    <xf numFmtId="0" fontId="5" fillId="2" borderId="4" xfId="0" applyFont="1" applyFill="1" applyBorder="1"/>
    <xf numFmtId="0" fontId="5" fillId="0" borderId="1" xfId="0" applyFont="1" applyBorder="1"/>
    <xf numFmtId="0" fontId="38" fillId="0" borderId="62" xfId="0" applyFont="1" applyBorder="1" applyAlignment="1">
      <alignment horizontal="center" vertical="top"/>
    </xf>
    <xf numFmtId="0" fontId="10" fillId="0" borderId="20" xfId="0" applyFont="1" applyBorder="1" applyAlignment="1">
      <alignment horizontal="center" vertical="center"/>
    </xf>
    <xf numFmtId="0" fontId="0" fillId="0" borderId="26" xfId="0" applyBorder="1"/>
    <xf numFmtId="0" fontId="0" fillId="0" borderId="25" xfId="0" applyBorder="1"/>
    <xf numFmtId="0" fontId="10" fillId="0" borderId="24" xfId="0" applyFont="1" applyBorder="1" applyAlignment="1">
      <alignment horizontal="left" vertical="center" wrapText="1"/>
    </xf>
    <xf numFmtId="9" fontId="10" fillId="0" borderId="20" xfId="4" applyFont="1" applyBorder="1" applyAlignment="1">
      <alignment horizontal="center" vertical="center"/>
    </xf>
    <xf numFmtId="0" fontId="21" fillId="0" borderId="32" xfId="0" applyFont="1" applyBorder="1" applyAlignment="1">
      <alignment horizontal="left" vertical="center" wrapText="1"/>
    </xf>
    <xf numFmtId="0" fontId="0" fillId="0" borderId="23" xfId="0" applyBorder="1"/>
    <xf numFmtId="0" fontId="30" fillId="8" borderId="14" xfId="5" applyFont="1" applyFill="1" applyBorder="1" applyAlignment="1">
      <alignment horizontal="center" vertical="center"/>
    </xf>
    <xf numFmtId="0" fontId="0" fillId="0" borderId="17" xfId="0" applyBorder="1"/>
    <xf numFmtId="0" fontId="0" fillId="0" borderId="16" xfId="0" applyBorder="1"/>
    <xf numFmtId="0" fontId="31" fillId="5" borderId="14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  <xf numFmtId="0" fontId="0" fillId="0" borderId="12" xfId="0" applyBorder="1"/>
    <xf numFmtId="0" fontId="24" fillId="3" borderId="35" xfId="0" applyFont="1" applyFill="1" applyBorder="1" applyAlignment="1">
      <alignment horizontal="center" vertical="center" wrapText="1"/>
    </xf>
    <xf numFmtId="0" fontId="0" fillId="0" borderId="21" xfId="0" applyBorder="1"/>
    <xf numFmtId="0" fontId="0" fillId="0" borderId="22" xfId="0" applyBorder="1"/>
    <xf numFmtId="0" fontId="5" fillId="2" borderId="13" xfId="0" applyFont="1" applyFill="1" applyBorder="1" applyAlignment="1">
      <alignment horizontal="left" vertical="center" wrapText="1"/>
    </xf>
    <xf numFmtId="0" fontId="0" fillId="0" borderId="13" xfId="0" applyBorder="1"/>
    <xf numFmtId="0" fontId="21" fillId="0" borderId="36" xfId="0" applyFont="1" applyBorder="1" applyAlignment="1">
      <alignment horizontal="left" vertical="center" wrapText="1"/>
    </xf>
    <xf numFmtId="0" fontId="0" fillId="0" borderId="58" xfId="0" applyBorder="1"/>
    <xf numFmtId="0" fontId="0" fillId="0" borderId="57" xfId="0" applyBorder="1"/>
    <xf numFmtId="0" fontId="0" fillId="0" borderId="11" xfId="0" applyBorder="1"/>
    <xf numFmtId="0" fontId="0" fillId="0" borderId="59" xfId="0" applyBorder="1"/>
    <xf numFmtId="0" fontId="28" fillId="7" borderId="60" xfId="0" applyFont="1" applyFill="1" applyBorder="1" applyAlignment="1">
      <alignment horizontal="center" vertical="center" wrapText="1"/>
    </xf>
    <xf numFmtId="0" fontId="0" fillId="0" borderId="39" xfId="0" applyBorder="1"/>
    <xf numFmtId="0" fontId="0" fillId="0" borderId="40" xfId="0" applyBorder="1"/>
    <xf numFmtId="0" fontId="0" fillId="0" borderId="52" xfId="0" applyBorder="1"/>
    <xf numFmtId="0" fontId="5" fillId="0" borderId="1" xfId="0" applyFont="1" applyBorder="1" applyAlignment="1">
      <alignment wrapText="1"/>
    </xf>
    <xf numFmtId="0" fontId="0" fillId="0" borderId="53" xfId="0" applyBorder="1"/>
    <xf numFmtId="0" fontId="0" fillId="0" borderId="49" xfId="0" applyBorder="1"/>
    <xf numFmtId="0" fontId="0" fillId="0" borderId="50" xfId="0" applyBorder="1"/>
    <xf numFmtId="0" fontId="0" fillId="0" borderId="51" xfId="0" applyBorder="1"/>
    <xf numFmtId="0" fontId="19" fillId="0" borderId="1" xfId="0" applyFont="1" applyBorder="1" applyAlignment="1">
      <alignment horizontal="left" vertical="center"/>
    </xf>
    <xf numFmtId="0" fontId="0" fillId="0" borderId="5" xfId="0" applyBorder="1"/>
    <xf numFmtId="0" fontId="7" fillId="2" borderId="14" xfId="0" applyFont="1" applyFill="1" applyBorder="1" applyAlignment="1">
      <alignment horizontal="left" vertical="center"/>
    </xf>
    <xf numFmtId="0" fontId="19" fillId="0" borderId="32" xfId="0" applyFont="1" applyBorder="1" applyAlignment="1">
      <alignment horizontal="left" vertical="center"/>
    </xf>
    <xf numFmtId="0" fontId="7" fillId="4" borderId="14" xfId="0" applyFont="1" applyFill="1" applyBorder="1" applyAlignment="1">
      <alignment horizontal="center" vertical="center" wrapText="1"/>
    </xf>
    <xf numFmtId="0" fontId="21" fillId="7" borderId="15" xfId="0" applyFont="1" applyFill="1" applyBorder="1" applyAlignment="1">
      <alignment horizontal="center" vertical="center" wrapText="1"/>
    </xf>
    <xf numFmtId="0" fontId="24" fillId="3" borderId="45" xfId="0" applyFont="1" applyFill="1" applyBorder="1" applyAlignment="1">
      <alignment horizontal="center" vertical="center" wrapText="1"/>
    </xf>
    <xf numFmtId="0" fontId="0" fillId="0" borderId="46" xfId="0" applyBorder="1"/>
    <xf numFmtId="0" fontId="33" fillId="5" borderId="14" xfId="0" applyFont="1" applyFill="1" applyBorder="1" applyAlignment="1">
      <alignment horizontal="center" vertical="center" wrapText="1"/>
    </xf>
    <xf numFmtId="0" fontId="32" fillId="3" borderId="61" xfId="0" applyFont="1" applyFill="1" applyBorder="1" applyAlignment="1">
      <alignment horizontal="left" vertical="center" wrapText="1"/>
    </xf>
    <xf numFmtId="0" fontId="0" fillId="0" borderId="54" xfId="0" applyBorder="1"/>
    <xf numFmtId="0" fontId="0" fillId="0" borderId="55" xfId="0" applyBorder="1"/>
    <xf numFmtId="0" fontId="7" fillId="3" borderId="14" xfId="0" applyFont="1" applyFill="1" applyBorder="1" applyAlignment="1">
      <alignment horizontal="center" vertical="center"/>
    </xf>
    <xf numFmtId="0" fontId="10" fillId="4" borderId="33" xfId="0" applyFont="1" applyFill="1" applyBorder="1" applyAlignment="1">
      <alignment horizontal="center" vertical="center" wrapText="1"/>
    </xf>
    <xf numFmtId="0" fontId="0" fillId="0" borderId="6" xfId="0" applyBorder="1"/>
    <xf numFmtId="0" fontId="0" fillId="0" borderId="7" xfId="0" applyBorder="1"/>
    <xf numFmtId="0" fontId="24" fillId="3" borderId="34" xfId="0" applyFont="1" applyFill="1" applyBorder="1" applyAlignment="1">
      <alignment horizontal="center" vertical="center" wrapText="1"/>
    </xf>
    <xf numFmtId="0" fontId="5" fillId="2" borderId="4" xfId="0" applyFont="1" applyFill="1" applyBorder="1"/>
    <xf numFmtId="0" fontId="0" fillId="0" borderId="31" xfId="0" applyBorder="1"/>
    <xf numFmtId="0" fontId="39" fillId="3" borderId="21" xfId="0" applyFont="1" applyFill="1" applyBorder="1" applyAlignment="1">
      <alignment horizontal="center" vertical="center" wrapText="1"/>
    </xf>
    <xf numFmtId="0" fontId="39" fillId="3" borderId="35" xfId="0" applyFont="1" applyFill="1" applyBorder="1" applyAlignment="1">
      <alignment vertical="center" wrapText="1"/>
    </xf>
    <xf numFmtId="0" fontId="39" fillId="3" borderId="45" xfId="0" applyFont="1" applyFill="1" applyBorder="1" applyAlignment="1">
      <alignment vertical="center" wrapText="1"/>
    </xf>
    <xf numFmtId="0" fontId="40" fillId="0" borderId="25" xfId="0" applyFont="1" applyBorder="1" applyAlignment="1">
      <alignment horizontal="center" vertical="center" wrapText="1"/>
    </xf>
    <xf numFmtId="0" fontId="40" fillId="0" borderId="24" xfId="0" applyFont="1" applyBorder="1" applyAlignment="1">
      <alignment vertical="center" wrapText="1"/>
    </xf>
    <xf numFmtId="0" fontId="40" fillId="0" borderId="0" xfId="0" applyFont="1"/>
    <xf numFmtId="9" fontId="40" fillId="0" borderId="20" xfId="4" applyFont="1" applyBorder="1" applyAlignment="1">
      <alignment horizontal="center" vertical="center"/>
    </xf>
  </cellXfs>
  <cellStyles count="6">
    <cellStyle name="Гиперссылка" xfId="5" builtinId="8"/>
    <cellStyle name="Обычный" xfId="0" builtinId="0"/>
    <cellStyle name="Обычный 2" xfId="1"/>
    <cellStyle name="Обычный 3" xfId="2"/>
    <cellStyle name="Обычный 4" xfId="3"/>
    <cellStyle name="Процентный" xfId="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ln>
              <a:prstDash val="solid"/>
            </a:ln>
          </c:spPr>
          <c:dLbls>
            <c:spPr>
              <a:noFill/>
              <a:ln>
                <a:noFill/>
                <a:prstDash val="solid"/>
              </a:ln>
            </c:spPr>
            <c:txPr>
              <a:bodyPr/>
              <a:lstStyle/>
              <a:p>
                <a:pPr>
                  <a:defRPr sz="1600" baseline="0"/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Техлист!$R$4:$S$4</c:f>
              <c:strCache>
                <c:ptCount val="2"/>
                <c:pt idx="0">
                  <c:v>Осталось</c:v>
                </c:pt>
                <c:pt idx="1">
                  <c:v>Решали тест</c:v>
                </c:pt>
              </c:strCache>
            </c:strRef>
          </c:cat>
          <c:val>
            <c:numRef>
              <c:f>Техлист!$R$5:$S$5</c:f>
              <c:numCache>
                <c:formatCode>General</c:formatCode>
                <c:ptCount val="2"/>
                <c:pt idx="0">
                  <c:v>87585</c:v>
                </c:pt>
                <c:pt idx="1">
                  <c:v>13612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55-4EFD-98C0-92FD1B66270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ln>
              <a:prstDash val="solid"/>
            </a:ln>
          </c:spPr>
          <c:dLbls>
            <c:spPr>
              <a:noFill/>
              <a:ln>
                <a:noFill/>
                <a:prstDash val="solid"/>
              </a:ln>
            </c:spPr>
            <c:txPr>
              <a:bodyPr/>
              <a:lstStyle/>
              <a:p>
                <a:pPr>
                  <a:defRPr sz="1600"/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Техлист!$R$7:$S$7</c:f>
              <c:strCache>
                <c:ptCount val="2"/>
                <c:pt idx="0">
                  <c:v>Осталось</c:v>
                </c:pt>
                <c:pt idx="1">
                  <c:v>Выдали</c:v>
                </c:pt>
              </c:strCache>
            </c:strRef>
          </c:cat>
          <c:val>
            <c:numRef>
              <c:f>Техлист!$R$8:$S$8</c:f>
              <c:numCache>
                <c:formatCode>General</c:formatCode>
                <c:ptCount val="2"/>
                <c:pt idx="0">
                  <c:v>5527</c:v>
                </c:pt>
                <c:pt idx="1">
                  <c:v>1282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8B-43B1-A1D9-54ADBB3197B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199571</xdr:colOff>
      <xdr:row>14</xdr:row>
      <xdr:rowOff>362858</xdr:rowOff>
    </xdr:from>
    <xdr:to>
      <xdr:col>2</xdr:col>
      <xdr:colOff>3320143</xdr:colOff>
      <xdr:row>22</xdr:row>
      <xdr:rowOff>54429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181429</xdr:colOff>
      <xdr:row>14</xdr:row>
      <xdr:rowOff>362857</xdr:rowOff>
    </xdr:from>
    <xdr:to>
      <xdr:col>5</xdr:col>
      <xdr:colOff>3374572</xdr:colOff>
      <xdr:row>22</xdr:row>
      <xdr:rowOff>72571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lck.ru/3QK2PN" TargetMode="External"/><Relationship Id="rId2" Type="http://schemas.openxmlformats.org/officeDocument/2006/relationships/hyperlink" Target="https://clck.ru/3QK2Nz" TargetMode="External"/><Relationship Id="rId1" Type="http://schemas.openxmlformats.org/officeDocument/2006/relationships/hyperlink" Target="https://clck.ru/3QK2NT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s://clck.ru/3QK2Pi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clck.ru/3QK2PN" TargetMode="External"/><Relationship Id="rId2" Type="http://schemas.openxmlformats.org/officeDocument/2006/relationships/hyperlink" Target="https://clck.ru/3QK2Nz" TargetMode="External"/><Relationship Id="rId1" Type="http://schemas.openxmlformats.org/officeDocument/2006/relationships/hyperlink" Target="https://clck.ru/3QK2NT" TargetMode="External"/><Relationship Id="rId4" Type="http://schemas.openxmlformats.org/officeDocument/2006/relationships/hyperlink" Target="https://clck.ru/3QK2P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00"/>
  <sheetViews>
    <sheetView zoomScale="70" zoomScaleNormal="70" workbookViewId="0">
      <selection activeCell="F4" sqref="F4:I4"/>
    </sheetView>
  </sheetViews>
  <sheetFormatPr defaultColWidth="0" defaultRowHeight="14.25" x14ac:dyDescent="0.2"/>
  <cols>
    <col min="1" max="1" width="5.140625" style="36" customWidth="1"/>
    <col min="2" max="2" width="6.42578125" style="5" customWidth="1"/>
    <col min="3" max="3" width="46.85546875" style="86" customWidth="1"/>
    <col min="4" max="4" width="4.28515625" style="86" customWidth="1"/>
    <col min="5" max="5" width="4.7109375" style="86" customWidth="1"/>
    <col min="6" max="6" width="46.85546875" style="86" customWidth="1"/>
    <col min="7" max="7" width="4.42578125" style="88" customWidth="1"/>
    <col min="8" max="8" width="4" style="88" customWidth="1"/>
    <col min="9" max="9" width="20.28515625" style="88" customWidth="1"/>
    <col min="10" max="10" width="4.7109375" style="88" customWidth="1"/>
    <col min="11" max="11" width="7.140625" style="88" customWidth="1"/>
    <col min="12" max="12" width="36" style="88" customWidth="1"/>
    <col min="13" max="13" width="3" style="88" customWidth="1"/>
    <col min="14" max="14" width="7" style="4" customWidth="1"/>
    <col min="15" max="15" width="4.85546875" style="40" customWidth="1"/>
    <col min="16" max="16" width="9.140625" style="87" hidden="1" customWidth="1"/>
    <col min="17" max="20" width="9.140625" style="20" hidden="1" customWidth="1"/>
    <col min="21" max="16384" width="9.140625" style="20" hidden="1"/>
  </cols>
  <sheetData>
    <row r="1" spans="1:18" ht="30.75" customHeight="1" x14ac:dyDescent="0.2">
      <c r="B1" s="33"/>
      <c r="C1" s="26"/>
      <c r="D1" s="26"/>
      <c r="E1" s="26"/>
      <c r="F1" s="26"/>
      <c r="G1" s="27"/>
      <c r="H1" s="27"/>
      <c r="I1" s="27"/>
      <c r="J1" s="27"/>
      <c r="K1" s="27"/>
      <c r="L1" s="27"/>
      <c r="M1" s="27"/>
      <c r="N1" s="38"/>
      <c r="O1" s="23"/>
    </row>
    <row r="2" spans="1:18" ht="36" customHeight="1" x14ac:dyDescent="0.25">
      <c r="A2" s="37"/>
      <c r="B2" s="130" t="s">
        <v>0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9"/>
      <c r="O2" s="23"/>
      <c r="P2" s="21"/>
      <c r="Q2" s="22"/>
      <c r="R2" s="22"/>
    </row>
    <row r="3" spans="1:18" ht="31.5" customHeight="1" x14ac:dyDescent="0.3">
      <c r="A3" s="37"/>
      <c r="B3" s="34"/>
      <c r="C3" s="14"/>
      <c r="D3" s="14"/>
      <c r="E3" s="14"/>
      <c r="F3" s="14"/>
      <c r="G3" s="15"/>
      <c r="H3" s="15"/>
      <c r="I3" s="15"/>
      <c r="J3" s="15"/>
      <c r="K3" s="15"/>
      <c r="L3" s="15"/>
      <c r="M3" s="15"/>
      <c r="N3" s="16"/>
      <c r="O3" s="23"/>
      <c r="P3" s="21"/>
      <c r="Q3" s="22"/>
      <c r="R3" s="22"/>
    </row>
    <row r="4" spans="1:18" s="22" customFormat="1" ht="24.75" customHeight="1" x14ac:dyDescent="0.25">
      <c r="A4" s="37"/>
      <c r="B4" s="127" t="s">
        <v>1</v>
      </c>
      <c r="C4" s="98"/>
      <c r="D4" s="98"/>
      <c r="E4" s="98"/>
      <c r="F4" s="126" t="s">
        <v>2</v>
      </c>
      <c r="G4" s="98"/>
      <c r="H4" s="98"/>
      <c r="I4" s="99"/>
      <c r="J4" s="126" t="s">
        <v>3</v>
      </c>
      <c r="K4" s="98"/>
      <c r="L4" s="98"/>
      <c r="M4" s="98"/>
      <c r="N4" s="99"/>
      <c r="O4" s="63"/>
      <c r="P4" s="21"/>
    </row>
    <row r="5" spans="1:18" s="22" customFormat="1" ht="23.25" customHeight="1" x14ac:dyDescent="0.3">
      <c r="A5" s="37"/>
      <c r="B5" s="18"/>
      <c r="C5" s="13"/>
      <c r="D5" s="13"/>
      <c r="E5" s="13"/>
      <c r="F5" s="13"/>
      <c r="G5" s="13"/>
      <c r="H5" s="13"/>
      <c r="I5" s="13"/>
      <c r="J5" s="13"/>
      <c r="K5" s="13"/>
      <c r="L5" s="13"/>
      <c r="M5" s="15"/>
      <c r="N5" s="16"/>
      <c r="O5" s="24"/>
      <c r="P5" s="21"/>
    </row>
    <row r="6" spans="1:18" ht="21.75" customHeight="1" x14ac:dyDescent="0.3">
      <c r="A6" s="37"/>
      <c r="B6" s="100" t="s">
        <v>4</v>
      </c>
      <c r="C6" s="98"/>
      <c r="D6" s="98"/>
      <c r="E6" s="98"/>
      <c r="F6" s="99"/>
      <c r="G6" s="68"/>
      <c r="H6" s="124" t="str">
        <f>Данные1!A2</f>
        <v>Санкт-Петербург</v>
      </c>
      <c r="I6" s="98"/>
      <c r="J6" s="98"/>
      <c r="K6" s="98"/>
      <c r="L6" s="98"/>
      <c r="M6" s="98"/>
      <c r="N6" s="99"/>
      <c r="O6" s="24"/>
      <c r="P6" s="21"/>
      <c r="Q6" s="22"/>
      <c r="R6" s="22"/>
    </row>
    <row r="7" spans="1:18" ht="21.75" customHeight="1" x14ac:dyDescent="0.2">
      <c r="A7" s="37"/>
      <c r="B7" s="18"/>
      <c r="C7" s="17"/>
      <c r="D7" s="13"/>
      <c r="E7" s="19"/>
      <c r="F7" s="19"/>
      <c r="G7" s="13"/>
      <c r="H7" s="18"/>
      <c r="I7" s="13"/>
      <c r="J7" s="13"/>
      <c r="K7" s="13"/>
      <c r="L7" s="13"/>
      <c r="M7" s="13"/>
      <c r="N7" s="17"/>
      <c r="O7" s="17"/>
      <c r="P7" s="21"/>
      <c r="Q7" s="22"/>
      <c r="R7" s="22"/>
    </row>
    <row r="8" spans="1:18" ht="30.75" customHeight="1" x14ac:dyDescent="0.3">
      <c r="A8" s="37"/>
      <c r="B8" s="9"/>
      <c r="C8" s="10"/>
      <c r="D8" s="13"/>
      <c r="E8" s="9"/>
      <c r="F8" s="10"/>
      <c r="G8" s="13"/>
      <c r="H8" s="7"/>
      <c r="I8" s="3"/>
      <c r="J8" s="3"/>
      <c r="K8" s="28"/>
      <c r="L8" s="28"/>
      <c r="M8" s="28"/>
      <c r="N8" s="6"/>
      <c r="O8" s="24"/>
      <c r="P8" s="21"/>
      <c r="Q8" s="22"/>
      <c r="R8" s="22"/>
    </row>
    <row r="9" spans="1:18" ht="45" customHeight="1" x14ac:dyDescent="0.3">
      <c r="A9" s="37"/>
      <c r="B9" s="8"/>
      <c r="C9" s="125" t="str">
        <f>TEXT(Техлист!S5,"# ##0")</f>
        <v>13 612</v>
      </c>
      <c r="D9" s="37"/>
      <c r="E9" s="76"/>
      <c r="F9" s="125" t="str">
        <f>TEXT(Техлист!S8,"# ##0")</f>
        <v>1 282</v>
      </c>
      <c r="G9" s="13"/>
      <c r="H9" s="1"/>
      <c r="I9" s="122" t="str">
        <f>Техлист!R11</f>
        <v>82%</v>
      </c>
      <c r="J9" s="6"/>
      <c r="K9" s="135" t="s">
        <v>5</v>
      </c>
      <c r="L9" s="136"/>
      <c r="M9" s="137"/>
      <c r="N9" s="2"/>
      <c r="O9" s="24"/>
      <c r="P9" s="21"/>
      <c r="Q9" s="22"/>
      <c r="R9" s="22"/>
    </row>
    <row r="10" spans="1:18" ht="9.9499999999999993" customHeight="1" x14ac:dyDescent="0.3">
      <c r="A10" s="37"/>
      <c r="B10" s="8"/>
      <c r="C10" s="96"/>
      <c r="D10" s="77"/>
      <c r="E10" s="78"/>
      <c r="F10" s="96"/>
      <c r="G10" s="13"/>
      <c r="H10" s="1"/>
      <c r="I10" s="123"/>
      <c r="J10" s="6"/>
      <c r="K10" s="29"/>
      <c r="L10" s="84"/>
      <c r="M10" s="30"/>
      <c r="N10" s="2"/>
      <c r="O10" s="24"/>
      <c r="P10" s="21"/>
      <c r="Q10" s="22"/>
      <c r="R10" s="22"/>
    </row>
    <row r="11" spans="1:18" ht="42" customHeight="1" x14ac:dyDescent="0.3">
      <c r="A11" s="37"/>
      <c r="B11" s="8"/>
      <c r="C11" s="74" t="str">
        <f>Техлист!R6</f>
        <v>школьников прошли</v>
      </c>
      <c r="D11" s="79"/>
      <c r="E11" s="80"/>
      <c r="F11" s="74" t="str">
        <f>Техлист!R9</f>
        <v>педагога выдали тест</v>
      </c>
      <c r="G11" s="13"/>
      <c r="H11" s="1"/>
      <c r="I11" s="64"/>
      <c r="J11" s="6"/>
      <c r="K11" s="66" t="str">
        <f>Техлист!Q22</f>
        <v/>
      </c>
      <c r="L11" s="101" t="str">
        <f>Техлист!Q16</f>
        <v/>
      </c>
      <c r="M11" s="102"/>
      <c r="N11" s="2"/>
      <c r="O11" s="24"/>
      <c r="P11" s="21"/>
      <c r="Q11" s="22"/>
      <c r="R11" s="22"/>
    </row>
    <row r="12" spans="1:18" ht="42" customHeight="1" x14ac:dyDescent="0.3">
      <c r="A12" s="37"/>
      <c r="B12" s="8"/>
      <c r="C12" s="75" t="s">
        <v>6</v>
      </c>
      <c r="D12" s="79"/>
      <c r="E12" s="80"/>
      <c r="F12" s="81"/>
      <c r="G12" s="13"/>
      <c r="H12" s="1"/>
      <c r="I12" s="108" t="s">
        <v>7</v>
      </c>
      <c r="J12" s="109"/>
      <c r="K12" s="66" t="str">
        <f>Техлист!Q23</f>
        <v/>
      </c>
      <c r="L12" s="101" t="str">
        <f>Техлист!Q17</f>
        <v/>
      </c>
      <c r="M12" s="102"/>
      <c r="N12" s="2"/>
      <c r="O12" s="24"/>
      <c r="P12" s="21"/>
      <c r="Q12" s="22"/>
      <c r="R12" s="22"/>
    </row>
    <row r="13" spans="1:18" ht="42" customHeight="1" x14ac:dyDescent="0.3">
      <c r="A13" s="37"/>
      <c r="B13" s="8"/>
      <c r="C13" s="95" t="str">
        <f>Техлист!S6</f>
        <v>Это 13% от активных учеников региона в 2024/25 учебном году</v>
      </c>
      <c r="D13" s="31"/>
      <c r="E13" s="32"/>
      <c r="F13" s="95" t="str">
        <f>Техлист!S9</f>
        <v>Это 19% от активных учителей региона в 2024/25 учебном году</v>
      </c>
      <c r="G13" s="13"/>
      <c r="H13" s="1"/>
      <c r="I13" s="110"/>
      <c r="J13" s="102"/>
      <c r="K13" s="66" t="str">
        <f>Техлист!Q24</f>
        <v/>
      </c>
      <c r="L13" s="101" t="str">
        <f>Техлист!Q18</f>
        <v/>
      </c>
      <c r="M13" s="102"/>
      <c r="N13" s="2"/>
      <c r="O13" s="24"/>
      <c r="P13" s="21"/>
      <c r="Q13" s="22"/>
      <c r="R13" s="22"/>
    </row>
    <row r="14" spans="1:18" ht="42" customHeight="1" x14ac:dyDescent="0.3">
      <c r="A14" s="37"/>
      <c r="B14" s="8"/>
      <c r="C14" s="96"/>
      <c r="D14" s="69"/>
      <c r="E14" s="70"/>
      <c r="F14" s="96"/>
      <c r="G14" s="13"/>
      <c r="H14" s="67"/>
      <c r="I14" s="111"/>
      <c r="J14" s="112"/>
      <c r="K14" s="66" t="str">
        <f>Техлист!Q25</f>
        <v/>
      </c>
      <c r="L14" s="101" t="str">
        <f>Техлист!Q19</f>
        <v/>
      </c>
      <c r="M14" s="102"/>
      <c r="N14" s="2"/>
      <c r="O14" s="24"/>
      <c r="P14" s="21"/>
      <c r="Q14" s="22"/>
      <c r="R14" s="22"/>
    </row>
    <row r="15" spans="1:18" ht="42" customHeight="1" x14ac:dyDescent="0.3">
      <c r="A15" s="37"/>
      <c r="B15" s="11"/>
      <c r="C15" s="11"/>
      <c r="D15" s="13"/>
      <c r="E15" s="11"/>
      <c r="F15" s="11"/>
      <c r="G15" s="13"/>
      <c r="H15" s="12"/>
      <c r="I15" s="72"/>
      <c r="J15" s="12"/>
      <c r="K15" s="66" t="str">
        <f>Техлист!Q26</f>
        <v/>
      </c>
      <c r="L15" s="101" t="str">
        <f>Техлист!Q20</f>
        <v/>
      </c>
      <c r="M15" s="102"/>
      <c r="N15" s="12"/>
      <c r="O15" s="24"/>
      <c r="P15" s="21"/>
      <c r="Q15" s="22"/>
      <c r="R15" s="22"/>
    </row>
    <row r="16" spans="1:18" ht="42" customHeight="1" x14ac:dyDescent="0.45">
      <c r="A16" s="37"/>
      <c r="B16" s="11"/>
      <c r="C16" s="11"/>
      <c r="D16" s="13"/>
      <c r="E16" s="11"/>
      <c r="F16" s="11"/>
      <c r="G16" s="13"/>
      <c r="H16" s="12"/>
      <c r="I16" s="71" t="str">
        <f>Техлист!S11</f>
        <v>81%</v>
      </c>
      <c r="J16" s="12"/>
      <c r="K16" s="135" t="s">
        <v>8</v>
      </c>
      <c r="L16" s="136"/>
      <c r="M16" s="137"/>
      <c r="N16" s="12"/>
      <c r="O16" s="24"/>
      <c r="P16" s="21"/>
      <c r="Q16" s="22"/>
      <c r="R16" s="22"/>
    </row>
    <row r="17" spans="1:19" ht="9" customHeight="1" x14ac:dyDescent="0.3">
      <c r="A17" s="37"/>
      <c r="B17" s="11"/>
      <c r="C17" s="11"/>
      <c r="D17" s="13"/>
      <c r="E17" s="11"/>
      <c r="F17" s="11"/>
      <c r="G17" s="13"/>
      <c r="H17" s="12"/>
      <c r="I17" s="65"/>
      <c r="J17" s="12"/>
      <c r="K17" s="29"/>
      <c r="L17" s="84"/>
      <c r="M17" s="30"/>
      <c r="N17" s="12"/>
      <c r="O17" s="24"/>
      <c r="P17" s="21"/>
      <c r="Q17" s="22"/>
      <c r="R17" s="22"/>
    </row>
    <row r="18" spans="1:19" ht="42" customHeight="1" x14ac:dyDescent="0.3">
      <c r="A18" s="37"/>
      <c r="B18" s="11"/>
      <c r="C18" s="11"/>
      <c r="D18" s="13"/>
      <c r="E18" s="11"/>
      <c r="F18" s="11"/>
      <c r="G18" s="13"/>
      <c r="H18" s="12"/>
      <c r="I18" s="131" t="s">
        <v>9</v>
      </c>
      <c r="J18" s="132"/>
      <c r="K18" s="66" t="str">
        <f>Техлист!S22</f>
        <v/>
      </c>
      <c r="L18" s="101" t="str">
        <f>Техлист!S16</f>
        <v/>
      </c>
      <c r="M18" s="102"/>
      <c r="N18" s="12"/>
      <c r="O18" s="24"/>
      <c r="P18" s="21"/>
      <c r="Q18" s="22"/>
      <c r="R18" s="22"/>
    </row>
    <row r="19" spans="1:19" ht="42" customHeight="1" x14ac:dyDescent="0.3">
      <c r="A19" s="37"/>
      <c r="B19" s="11"/>
      <c r="C19" s="11"/>
      <c r="D19" s="13"/>
      <c r="E19" s="11"/>
      <c r="F19" s="11"/>
      <c r="G19" s="13"/>
      <c r="H19" s="12"/>
      <c r="I19" s="133"/>
      <c r="J19" s="102"/>
      <c r="K19" s="66" t="str">
        <f>Техлист!S23</f>
        <v/>
      </c>
      <c r="L19" s="101" t="str">
        <f>Техлист!S17</f>
        <v/>
      </c>
      <c r="M19" s="102"/>
      <c r="N19" s="12"/>
      <c r="O19" s="24"/>
      <c r="P19" s="21"/>
      <c r="Q19" s="22"/>
      <c r="R19" s="22"/>
    </row>
    <row r="20" spans="1:19" ht="42" customHeight="1" x14ac:dyDescent="0.3">
      <c r="A20" s="37"/>
      <c r="B20" s="11"/>
      <c r="C20" s="11"/>
      <c r="D20" s="13"/>
      <c r="E20" s="11"/>
      <c r="F20" s="11"/>
      <c r="G20" s="13"/>
      <c r="H20" s="12"/>
      <c r="I20" s="133"/>
      <c r="J20" s="102"/>
      <c r="K20" s="66" t="str">
        <f>Техлист!S24</f>
        <v/>
      </c>
      <c r="L20" s="101" t="str">
        <f>Техлист!S18</f>
        <v/>
      </c>
      <c r="M20" s="102"/>
      <c r="N20" s="12"/>
      <c r="O20" s="24"/>
      <c r="P20" s="21"/>
      <c r="Q20" s="22"/>
      <c r="R20" s="22"/>
    </row>
    <row r="21" spans="1:19" ht="42" customHeight="1" x14ac:dyDescent="0.3">
      <c r="A21" s="37"/>
      <c r="B21" s="11"/>
      <c r="C21" s="11"/>
      <c r="D21" s="13"/>
      <c r="E21" s="11"/>
      <c r="F21" s="11"/>
      <c r="G21" s="13"/>
      <c r="H21" s="12"/>
      <c r="I21" s="133"/>
      <c r="J21" s="102"/>
      <c r="K21" s="66" t="str">
        <f>Техлист!S25</f>
        <v/>
      </c>
      <c r="L21" s="101" t="str">
        <f>Техлист!S19</f>
        <v/>
      </c>
      <c r="M21" s="102"/>
      <c r="N21" s="12"/>
      <c r="O21" s="24"/>
      <c r="P21" s="21"/>
      <c r="Q21" s="22"/>
      <c r="R21" s="22"/>
      <c r="S21" s="25"/>
    </row>
    <row r="22" spans="1:19" ht="42" customHeight="1" x14ac:dyDescent="0.3">
      <c r="A22" s="37"/>
      <c r="B22" s="12"/>
      <c r="C22" s="12"/>
      <c r="D22" s="13"/>
      <c r="E22" s="12"/>
      <c r="F22" s="12"/>
      <c r="G22" s="13"/>
      <c r="H22" s="12"/>
      <c r="I22" s="65"/>
      <c r="J22" s="12"/>
      <c r="K22" s="73" t="str">
        <f>Техлист!S26</f>
        <v/>
      </c>
      <c r="L22" s="106" t="str">
        <f>Техлист!S20</f>
        <v/>
      </c>
      <c r="M22" s="107"/>
      <c r="N22" s="12"/>
      <c r="O22" s="24"/>
      <c r="P22" s="21"/>
      <c r="Q22" s="22"/>
      <c r="R22" s="22"/>
    </row>
    <row r="23" spans="1:19" ht="32.1" customHeight="1" x14ac:dyDescent="0.3">
      <c r="A23" s="37"/>
      <c r="B23" s="12"/>
      <c r="C23" s="12"/>
      <c r="D23" s="13"/>
      <c r="E23" s="12"/>
      <c r="F23" s="12"/>
      <c r="G23" s="13"/>
      <c r="H23" s="12"/>
      <c r="I23" s="12"/>
      <c r="J23" s="12"/>
      <c r="K23" s="12"/>
      <c r="L23" s="12"/>
      <c r="M23" s="12"/>
      <c r="N23" s="12"/>
      <c r="O23" s="24"/>
    </row>
    <row r="24" spans="1:19" ht="27.75" customHeight="1" x14ac:dyDescent="0.2">
      <c r="A24" s="37"/>
      <c r="B24" s="18"/>
      <c r="C24" s="17"/>
      <c r="D24" s="13"/>
      <c r="E24" s="19"/>
      <c r="F24" s="19"/>
      <c r="G24" s="13"/>
      <c r="H24" s="18"/>
      <c r="I24" s="13"/>
      <c r="J24" s="13"/>
      <c r="K24" s="56"/>
      <c r="L24" s="56"/>
      <c r="M24" s="56"/>
      <c r="N24" s="57"/>
      <c r="O24" s="17"/>
    </row>
    <row r="25" spans="1:19" ht="31.5" customHeight="1" x14ac:dyDescent="0.25">
      <c r="A25" s="39"/>
      <c r="B25" s="113" t="s">
        <v>10</v>
      </c>
      <c r="C25" s="114"/>
      <c r="D25" s="114"/>
      <c r="E25" s="114"/>
      <c r="F25" s="115"/>
      <c r="G25" s="13"/>
      <c r="H25" s="134" t="s">
        <v>11</v>
      </c>
      <c r="I25" s="99"/>
      <c r="J25" s="13"/>
      <c r="K25" s="97" t="s">
        <v>12</v>
      </c>
      <c r="L25" s="98"/>
      <c r="M25" s="98"/>
      <c r="N25" s="99"/>
      <c r="O25" s="39"/>
    </row>
    <row r="26" spans="1:19" ht="31.5" customHeight="1" x14ac:dyDescent="0.25">
      <c r="A26" s="39"/>
      <c r="B26" s="116"/>
      <c r="C26" s="117"/>
      <c r="D26" s="117"/>
      <c r="E26" s="117"/>
      <c r="F26" s="118"/>
      <c r="G26" s="13"/>
      <c r="H26" s="134" t="s">
        <v>13</v>
      </c>
      <c r="I26" s="99"/>
      <c r="J26" s="13"/>
      <c r="K26" s="97" t="s">
        <v>14</v>
      </c>
      <c r="L26" s="98"/>
      <c r="M26" s="98"/>
      <c r="N26" s="99"/>
      <c r="O26" s="39"/>
    </row>
    <row r="27" spans="1:19" ht="31.5" customHeight="1" x14ac:dyDescent="0.25">
      <c r="A27" s="39"/>
      <c r="B27" s="116"/>
      <c r="C27" s="117"/>
      <c r="D27" s="117"/>
      <c r="E27" s="117"/>
      <c r="F27" s="118"/>
      <c r="G27" s="13"/>
      <c r="H27" s="134" t="s">
        <v>15</v>
      </c>
      <c r="I27" s="99"/>
      <c r="J27" s="13"/>
      <c r="K27" s="97" t="s">
        <v>16</v>
      </c>
      <c r="L27" s="98"/>
      <c r="M27" s="98"/>
      <c r="N27" s="99"/>
      <c r="O27" s="39"/>
    </row>
    <row r="28" spans="1:19" ht="31.5" customHeight="1" thickBot="1" x14ac:dyDescent="0.3">
      <c r="A28" s="39"/>
      <c r="B28" s="119"/>
      <c r="C28" s="120"/>
      <c r="D28" s="120"/>
      <c r="E28" s="120"/>
      <c r="F28" s="121"/>
      <c r="G28" s="13"/>
      <c r="H28" s="134" t="s">
        <v>17</v>
      </c>
      <c r="I28" s="99"/>
      <c r="J28" s="13"/>
      <c r="K28" s="97" t="s">
        <v>18</v>
      </c>
      <c r="L28" s="98"/>
      <c r="M28" s="98"/>
      <c r="N28" s="99"/>
      <c r="O28" s="39"/>
    </row>
    <row r="29" spans="1:19" ht="25.5" customHeight="1" x14ac:dyDescent="0.2">
      <c r="A29" s="37"/>
      <c r="B29" s="58"/>
      <c r="C29" s="59"/>
      <c r="D29" s="59"/>
      <c r="E29" s="59"/>
      <c r="F29" s="59"/>
      <c r="G29" s="60"/>
      <c r="H29" s="59"/>
      <c r="I29" s="59"/>
      <c r="J29" s="13"/>
      <c r="K29" s="59"/>
      <c r="L29" s="59"/>
      <c r="M29" s="61"/>
      <c r="N29" s="62"/>
      <c r="O29" s="39"/>
    </row>
    <row r="30" spans="1:19" s="87" customFormat="1" ht="57" customHeight="1" x14ac:dyDescent="0.25">
      <c r="A30" s="37"/>
      <c r="B30" s="44" t="s">
        <v>19</v>
      </c>
      <c r="C30" s="103" t="s">
        <v>20</v>
      </c>
      <c r="D30" s="104"/>
      <c r="E30" s="104"/>
      <c r="F30" s="105"/>
      <c r="G30" s="138" t="s">
        <v>21</v>
      </c>
      <c r="H30" s="139"/>
      <c r="I30" s="139"/>
      <c r="J30" s="139"/>
      <c r="K30" s="140"/>
      <c r="L30" s="43" t="s">
        <v>22</v>
      </c>
      <c r="M30" s="128" t="s">
        <v>23</v>
      </c>
      <c r="N30" s="129"/>
      <c r="O30" s="17"/>
      <c r="Q30" s="20"/>
      <c r="R30" s="20"/>
      <c r="S30" s="20"/>
    </row>
    <row r="31" spans="1:19" s="87" customFormat="1" ht="35.1" customHeight="1" x14ac:dyDescent="0.25">
      <c r="A31" s="37"/>
      <c r="B31" s="35">
        <f>Техлист!V2</f>
        <v>1</v>
      </c>
      <c r="C31" s="93" t="str">
        <f>Техлист!U2</f>
        <v>Невский район</v>
      </c>
      <c r="D31" s="91"/>
      <c r="E31" s="91"/>
      <c r="F31" s="91"/>
      <c r="G31" s="90">
        <f>Техлист!Z2</f>
        <v>11908</v>
      </c>
      <c r="H31" s="91"/>
      <c r="I31" s="91"/>
      <c r="J31" s="91"/>
      <c r="K31" s="92"/>
      <c r="L31" s="42">
        <f>Техлист!AA2</f>
        <v>1632</v>
      </c>
      <c r="M31" s="94" t="str">
        <f>Техлист!AB2</f>
        <v>14%</v>
      </c>
      <c r="N31" s="92"/>
      <c r="O31" s="19"/>
      <c r="Q31" s="20"/>
      <c r="R31" s="20"/>
      <c r="S31" s="20"/>
    </row>
    <row r="32" spans="1:19" s="87" customFormat="1" ht="35.1" customHeight="1" x14ac:dyDescent="0.25">
      <c r="A32" s="37"/>
      <c r="B32" s="35" t="str">
        <f>Техлист!V3</f>
        <v/>
      </c>
      <c r="C32" s="93" t="str">
        <f>Техлист!U3</f>
        <v/>
      </c>
      <c r="D32" s="91"/>
      <c r="E32" s="91"/>
      <c r="F32" s="91"/>
      <c r="G32" s="90" t="str">
        <f>Техлист!Z3</f>
        <v/>
      </c>
      <c r="H32" s="91"/>
      <c r="I32" s="91"/>
      <c r="J32" s="91"/>
      <c r="K32" s="92"/>
      <c r="L32" s="42" t="str">
        <f>Техлист!AA3</f>
        <v/>
      </c>
      <c r="M32" s="94" t="str">
        <f>Техлист!AB3</f>
        <v/>
      </c>
      <c r="N32" s="92"/>
      <c r="O32" s="19"/>
      <c r="Q32" s="20"/>
      <c r="R32" s="20"/>
      <c r="S32" s="20"/>
    </row>
    <row r="33" spans="1:19" s="87" customFormat="1" ht="35.1" customHeight="1" x14ac:dyDescent="0.25">
      <c r="A33" s="37"/>
      <c r="B33" s="35" t="str">
        <f>Техлист!V4</f>
        <v/>
      </c>
      <c r="C33" s="93" t="str">
        <f>Техлист!U4</f>
        <v/>
      </c>
      <c r="D33" s="91"/>
      <c r="E33" s="91"/>
      <c r="F33" s="91"/>
      <c r="G33" s="90" t="str">
        <f>Техлист!Z4</f>
        <v/>
      </c>
      <c r="H33" s="91"/>
      <c r="I33" s="91"/>
      <c r="J33" s="91"/>
      <c r="K33" s="92"/>
      <c r="L33" s="42" t="str">
        <f>Техлист!AA4</f>
        <v/>
      </c>
      <c r="M33" s="94" t="str">
        <f>Техлист!AB4</f>
        <v/>
      </c>
      <c r="N33" s="92"/>
      <c r="O33" s="19"/>
      <c r="Q33" s="20"/>
      <c r="R33" s="20"/>
      <c r="S33" s="20"/>
    </row>
    <row r="34" spans="1:19" s="87" customFormat="1" ht="35.1" customHeight="1" x14ac:dyDescent="0.25">
      <c r="A34" s="37"/>
      <c r="B34" s="35" t="str">
        <f>Техлист!V5</f>
        <v/>
      </c>
      <c r="C34" s="93" t="str">
        <f>Техлист!U5</f>
        <v/>
      </c>
      <c r="D34" s="91"/>
      <c r="E34" s="91"/>
      <c r="F34" s="91"/>
      <c r="G34" s="90" t="str">
        <f>Техлист!Z5</f>
        <v/>
      </c>
      <c r="H34" s="91"/>
      <c r="I34" s="91"/>
      <c r="J34" s="91"/>
      <c r="K34" s="92"/>
      <c r="L34" s="42" t="str">
        <f>Техлист!AA5</f>
        <v/>
      </c>
      <c r="M34" s="94" t="str">
        <f>Техлист!AB5</f>
        <v/>
      </c>
      <c r="N34" s="92"/>
      <c r="O34" s="19"/>
      <c r="Q34" s="20"/>
      <c r="R34" s="20"/>
      <c r="S34" s="20"/>
    </row>
    <row r="35" spans="1:19" s="87" customFormat="1" ht="35.1" customHeight="1" x14ac:dyDescent="0.25">
      <c r="A35" s="37"/>
      <c r="B35" s="35" t="str">
        <f>Техлист!V6</f>
        <v/>
      </c>
      <c r="C35" s="93" t="str">
        <f>Техлист!U6</f>
        <v/>
      </c>
      <c r="D35" s="91"/>
      <c r="E35" s="91"/>
      <c r="F35" s="91"/>
      <c r="G35" s="90" t="str">
        <f>Техлист!Z6</f>
        <v/>
      </c>
      <c r="H35" s="91"/>
      <c r="I35" s="91"/>
      <c r="J35" s="91"/>
      <c r="K35" s="92"/>
      <c r="L35" s="42" t="str">
        <f>Техлист!AA6</f>
        <v/>
      </c>
      <c r="M35" s="94" t="str">
        <f>Техлист!AB6</f>
        <v/>
      </c>
      <c r="N35" s="92"/>
      <c r="O35" s="19"/>
      <c r="Q35" s="20"/>
      <c r="R35" s="20"/>
      <c r="S35" s="20"/>
    </row>
    <row r="36" spans="1:19" s="87" customFormat="1" ht="35.1" customHeight="1" x14ac:dyDescent="0.25">
      <c r="A36" s="37"/>
      <c r="B36" s="35" t="str">
        <f>Техлист!V7</f>
        <v/>
      </c>
      <c r="C36" s="93" t="str">
        <f>Техлист!U7</f>
        <v/>
      </c>
      <c r="D36" s="91"/>
      <c r="E36" s="91"/>
      <c r="F36" s="91"/>
      <c r="G36" s="90" t="str">
        <f>Техлист!Z7</f>
        <v/>
      </c>
      <c r="H36" s="91"/>
      <c r="I36" s="91"/>
      <c r="J36" s="91"/>
      <c r="K36" s="92"/>
      <c r="L36" s="42" t="str">
        <f>Техлист!AA7</f>
        <v/>
      </c>
      <c r="M36" s="94" t="str">
        <f>Техлист!AB7</f>
        <v/>
      </c>
      <c r="N36" s="92"/>
      <c r="O36" s="19"/>
      <c r="Q36" s="20"/>
      <c r="R36" s="20"/>
      <c r="S36" s="20"/>
    </row>
    <row r="37" spans="1:19" s="87" customFormat="1" ht="35.1" customHeight="1" x14ac:dyDescent="0.25">
      <c r="A37" s="37"/>
      <c r="B37" s="35" t="str">
        <f>Техлист!V8</f>
        <v/>
      </c>
      <c r="C37" s="93" t="str">
        <f>Техлист!U8</f>
        <v/>
      </c>
      <c r="D37" s="91"/>
      <c r="E37" s="91"/>
      <c r="F37" s="91"/>
      <c r="G37" s="90" t="str">
        <f>Техлист!Z8</f>
        <v/>
      </c>
      <c r="H37" s="91"/>
      <c r="I37" s="91"/>
      <c r="J37" s="91"/>
      <c r="K37" s="92"/>
      <c r="L37" s="42" t="str">
        <f>Техлист!AA8</f>
        <v/>
      </c>
      <c r="M37" s="94" t="str">
        <f>Техлист!AB8</f>
        <v/>
      </c>
      <c r="N37" s="92"/>
      <c r="O37" s="19"/>
      <c r="Q37" s="20"/>
      <c r="R37" s="20"/>
      <c r="S37" s="20"/>
    </row>
    <row r="38" spans="1:19" s="87" customFormat="1" ht="35.1" customHeight="1" x14ac:dyDescent="0.25">
      <c r="A38" s="37"/>
      <c r="B38" s="35" t="str">
        <f>Техлист!V9</f>
        <v/>
      </c>
      <c r="C38" s="93" t="str">
        <f>Техлист!U9</f>
        <v/>
      </c>
      <c r="D38" s="91"/>
      <c r="E38" s="91"/>
      <c r="F38" s="91"/>
      <c r="G38" s="90" t="str">
        <f>Техлист!Z9</f>
        <v/>
      </c>
      <c r="H38" s="91"/>
      <c r="I38" s="91"/>
      <c r="J38" s="91"/>
      <c r="K38" s="92"/>
      <c r="L38" s="42" t="str">
        <f>Техлист!AA9</f>
        <v/>
      </c>
      <c r="M38" s="94" t="str">
        <f>Техлист!AB9</f>
        <v/>
      </c>
      <c r="N38" s="92"/>
      <c r="O38" s="19"/>
      <c r="Q38" s="20"/>
      <c r="R38" s="20"/>
      <c r="S38" s="20"/>
    </row>
    <row r="39" spans="1:19" s="87" customFormat="1" ht="35.1" customHeight="1" x14ac:dyDescent="0.25">
      <c r="A39" s="37"/>
      <c r="B39" s="35" t="str">
        <f>Техлист!V10</f>
        <v/>
      </c>
      <c r="C39" s="93" t="str">
        <f>Техлист!U10</f>
        <v/>
      </c>
      <c r="D39" s="91"/>
      <c r="E39" s="91"/>
      <c r="F39" s="91"/>
      <c r="G39" s="90" t="str">
        <f>Техлист!Z10</f>
        <v/>
      </c>
      <c r="H39" s="91"/>
      <c r="I39" s="91"/>
      <c r="J39" s="91"/>
      <c r="K39" s="92"/>
      <c r="L39" s="42" t="str">
        <f>Техлист!AA10</f>
        <v/>
      </c>
      <c r="M39" s="94" t="str">
        <f>Техлист!AB10</f>
        <v/>
      </c>
      <c r="N39" s="92"/>
      <c r="O39" s="19"/>
      <c r="Q39" s="20"/>
      <c r="R39" s="20"/>
      <c r="S39" s="20"/>
    </row>
    <row r="40" spans="1:19" s="87" customFormat="1" ht="35.1" customHeight="1" x14ac:dyDescent="0.25">
      <c r="A40" s="37"/>
      <c r="B40" s="35" t="str">
        <f>Техлист!V11</f>
        <v/>
      </c>
      <c r="C40" s="93" t="str">
        <f>Техлист!U11</f>
        <v/>
      </c>
      <c r="D40" s="91"/>
      <c r="E40" s="91"/>
      <c r="F40" s="91"/>
      <c r="G40" s="90" t="str">
        <f>Техлист!Z11</f>
        <v/>
      </c>
      <c r="H40" s="91"/>
      <c r="I40" s="91"/>
      <c r="J40" s="91"/>
      <c r="K40" s="92"/>
      <c r="L40" s="42" t="str">
        <f>Техлист!AA11</f>
        <v/>
      </c>
      <c r="M40" s="94" t="str">
        <f>Техлист!AB11</f>
        <v/>
      </c>
      <c r="N40" s="92"/>
      <c r="O40" s="19"/>
      <c r="Q40" s="20"/>
      <c r="R40" s="20"/>
      <c r="S40" s="20"/>
    </row>
    <row r="41" spans="1:19" s="87" customFormat="1" ht="35.1" customHeight="1" x14ac:dyDescent="0.25">
      <c r="A41" s="37"/>
      <c r="B41" s="35" t="str">
        <f>Техлист!V12</f>
        <v/>
      </c>
      <c r="C41" s="93" t="str">
        <f>Техлист!U12</f>
        <v/>
      </c>
      <c r="D41" s="91"/>
      <c r="E41" s="91"/>
      <c r="F41" s="91"/>
      <c r="G41" s="90" t="str">
        <f>Техлист!Z12</f>
        <v/>
      </c>
      <c r="H41" s="91"/>
      <c r="I41" s="91"/>
      <c r="J41" s="91"/>
      <c r="K41" s="92"/>
      <c r="L41" s="42" t="str">
        <f>Техлист!AA12</f>
        <v/>
      </c>
      <c r="M41" s="94" t="str">
        <f>Техлист!AB12</f>
        <v/>
      </c>
      <c r="N41" s="92"/>
      <c r="O41" s="19"/>
      <c r="Q41" s="20"/>
      <c r="R41" s="20"/>
      <c r="S41" s="20"/>
    </row>
    <row r="42" spans="1:19" s="87" customFormat="1" ht="35.1" customHeight="1" x14ac:dyDescent="0.25">
      <c r="A42" s="37"/>
      <c r="B42" s="35" t="str">
        <f>Техлист!V13</f>
        <v/>
      </c>
      <c r="C42" s="93" t="str">
        <f>Техлист!U13</f>
        <v/>
      </c>
      <c r="D42" s="91"/>
      <c r="E42" s="91"/>
      <c r="F42" s="91"/>
      <c r="G42" s="90" t="str">
        <f>Техлист!Z13</f>
        <v/>
      </c>
      <c r="H42" s="91"/>
      <c r="I42" s="91"/>
      <c r="J42" s="91"/>
      <c r="K42" s="92"/>
      <c r="L42" s="42" t="str">
        <f>Техлист!AA13</f>
        <v/>
      </c>
      <c r="M42" s="94" t="str">
        <f>Техлист!AB13</f>
        <v/>
      </c>
      <c r="N42" s="92"/>
      <c r="O42" s="19"/>
      <c r="Q42" s="20"/>
      <c r="R42" s="20"/>
      <c r="S42" s="20"/>
    </row>
    <row r="43" spans="1:19" s="87" customFormat="1" ht="35.1" customHeight="1" x14ac:dyDescent="0.25">
      <c r="A43" s="37"/>
      <c r="B43" s="35" t="str">
        <f>Техлист!V14</f>
        <v/>
      </c>
      <c r="C43" s="93" t="str">
        <f>Техлист!U14</f>
        <v/>
      </c>
      <c r="D43" s="91"/>
      <c r="E43" s="91"/>
      <c r="F43" s="91"/>
      <c r="G43" s="90" t="str">
        <f>Техлист!Z14</f>
        <v/>
      </c>
      <c r="H43" s="91"/>
      <c r="I43" s="91"/>
      <c r="J43" s="91"/>
      <c r="K43" s="92"/>
      <c r="L43" s="42" t="str">
        <f>Техлист!AA14</f>
        <v/>
      </c>
      <c r="M43" s="94" t="str">
        <f>Техлист!AB14</f>
        <v/>
      </c>
      <c r="N43" s="92"/>
      <c r="O43" s="19"/>
      <c r="Q43" s="20"/>
      <c r="R43" s="20"/>
      <c r="S43" s="20"/>
    </row>
    <row r="44" spans="1:19" s="87" customFormat="1" ht="35.1" customHeight="1" x14ac:dyDescent="0.25">
      <c r="A44" s="37"/>
      <c r="B44" s="35" t="str">
        <f>Техлист!V15</f>
        <v/>
      </c>
      <c r="C44" s="93" t="str">
        <f>Техлист!U15</f>
        <v/>
      </c>
      <c r="D44" s="91"/>
      <c r="E44" s="91"/>
      <c r="F44" s="91"/>
      <c r="G44" s="90" t="str">
        <f>Техлист!Z15</f>
        <v/>
      </c>
      <c r="H44" s="91"/>
      <c r="I44" s="91"/>
      <c r="J44" s="91"/>
      <c r="K44" s="92"/>
      <c r="L44" s="42" t="str">
        <f>Техлист!AA15</f>
        <v/>
      </c>
      <c r="M44" s="94" t="str">
        <f>Техлист!AB15</f>
        <v/>
      </c>
      <c r="N44" s="92"/>
      <c r="O44" s="19"/>
      <c r="Q44" s="20"/>
      <c r="R44" s="20"/>
      <c r="S44" s="20"/>
    </row>
    <row r="45" spans="1:19" s="87" customFormat="1" ht="35.1" customHeight="1" x14ac:dyDescent="0.25">
      <c r="A45" s="37"/>
      <c r="B45" s="35" t="str">
        <f>Техлист!V16</f>
        <v/>
      </c>
      <c r="C45" s="93" t="str">
        <f>Техлист!U16</f>
        <v/>
      </c>
      <c r="D45" s="91"/>
      <c r="E45" s="91"/>
      <c r="F45" s="91"/>
      <c r="G45" s="90" t="str">
        <f>Техлист!Z16</f>
        <v/>
      </c>
      <c r="H45" s="91"/>
      <c r="I45" s="91"/>
      <c r="J45" s="91"/>
      <c r="K45" s="92"/>
      <c r="L45" s="42" t="str">
        <f>Техлист!AA16</f>
        <v/>
      </c>
      <c r="M45" s="94" t="str">
        <f>Техлист!AB16</f>
        <v/>
      </c>
      <c r="N45" s="92"/>
      <c r="O45" s="19"/>
      <c r="Q45" s="20"/>
      <c r="R45" s="20"/>
      <c r="S45" s="20"/>
    </row>
    <row r="46" spans="1:19" s="87" customFormat="1" ht="35.1" customHeight="1" x14ac:dyDescent="0.25">
      <c r="A46" s="37"/>
      <c r="B46" s="35" t="str">
        <f>Техлист!V17</f>
        <v/>
      </c>
      <c r="C46" s="93" t="str">
        <f>Техлист!U17</f>
        <v/>
      </c>
      <c r="D46" s="91"/>
      <c r="E46" s="91"/>
      <c r="F46" s="91"/>
      <c r="G46" s="90" t="str">
        <f>Техлист!Z17</f>
        <v/>
      </c>
      <c r="H46" s="91"/>
      <c r="I46" s="91"/>
      <c r="J46" s="91"/>
      <c r="K46" s="92"/>
      <c r="L46" s="42" t="str">
        <f>Техлист!AA17</f>
        <v/>
      </c>
      <c r="M46" s="94" t="str">
        <f>Техлист!AB17</f>
        <v/>
      </c>
      <c r="N46" s="92"/>
      <c r="O46" s="19"/>
      <c r="Q46" s="20"/>
      <c r="R46" s="20"/>
      <c r="S46" s="20"/>
    </row>
    <row r="47" spans="1:19" s="87" customFormat="1" ht="35.1" customHeight="1" x14ac:dyDescent="0.25">
      <c r="A47" s="37"/>
      <c r="B47" s="35" t="str">
        <f>Техлист!V18</f>
        <v/>
      </c>
      <c r="C47" s="93" t="str">
        <f>Техлист!U18</f>
        <v/>
      </c>
      <c r="D47" s="91"/>
      <c r="E47" s="91"/>
      <c r="F47" s="91"/>
      <c r="G47" s="90" t="str">
        <f>Техлист!Z18</f>
        <v/>
      </c>
      <c r="H47" s="91"/>
      <c r="I47" s="91"/>
      <c r="J47" s="91"/>
      <c r="K47" s="92"/>
      <c r="L47" s="42" t="str">
        <f>Техлист!AA18</f>
        <v/>
      </c>
      <c r="M47" s="94" t="str">
        <f>Техлист!AB18</f>
        <v/>
      </c>
      <c r="N47" s="92"/>
      <c r="O47" s="19"/>
      <c r="Q47" s="20"/>
      <c r="R47" s="20"/>
      <c r="S47" s="20"/>
    </row>
    <row r="48" spans="1:19" s="87" customFormat="1" ht="35.1" customHeight="1" x14ac:dyDescent="0.25">
      <c r="A48" s="37"/>
      <c r="B48" s="35" t="str">
        <f>Техлист!V19</f>
        <v/>
      </c>
      <c r="C48" s="93" t="str">
        <f>Техлист!U19</f>
        <v/>
      </c>
      <c r="D48" s="91"/>
      <c r="E48" s="91"/>
      <c r="F48" s="91"/>
      <c r="G48" s="90" t="str">
        <f>Техлист!Z19</f>
        <v/>
      </c>
      <c r="H48" s="91"/>
      <c r="I48" s="91"/>
      <c r="J48" s="91"/>
      <c r="K48" s="92"/>
      <c r="L48" s="42" t="str">
        <f>Техлист!AA19</f>
        <v/>
      </c>
      <c r="M48" s="94" t="str">
        <f>Техлист!AB19</f>
        <v/>
      </c>
      <c r="N48" s="92"/>
      <c r="O48" s="19"/>
      <c r="Q48" s="20"/>
      <c r="R48" s="20"/>
      <c r="S48" s="20"/>
    </row>
    <row r="49" spans="1:19" s="87" customFormat="1" ht="35.1" customHeight="1" x14ac:dyDescent="0.25">
      <c r="A49" s="37"/>
      <c r="B49" s="35" t="str">
        <f>Техлист!V20</f>
        <v/>
      </c>
      <c r="C49" s="93" t="str">
        <f>Техлист!U20</f>
        <v/>
      </c>
      <c r="D49" s="91"/>
      <c r="E49" s="91"/>
      <c r="F49" s="91"/>
      <c r="G49" s="90" t="str">
        <f>Техлист!Z20</f>
        <v/>
      </c>
      <c r="H49" s="91"/>
      <c r="I49" s="91"/>
      <c r="J49" s="91"/>
      <c r="K49" s="92"/>
      <c r="L49" s="42" t="str">
        <f>Техлист!AA20</f>
        <v/>
      </c>
      <c r="M49" s="94" t="str">
        <f>Техлист!AB20</f>
        <v/>
      </c>
      <c r="N49" s="92"/>
      <c r="O49" s="19"/>
      <c r="Q49" s="20"/>
      <c r="R49" s="20"/>
      <c r="S49" s="20"/>
    </row>
    <row r="50" spans="1:19" s="87" customFormat="1" ht="35.1" customHeight="1" x14ac:dyDescent="0.25">
      <c r="A50" s="37"/>
      <c r="B50" s="35" t="str">
        <f>Техлист!V21</f>
        <v/>
      </c>
      <c r="C50" s="93" t="str">
        <f>Техлист!U21</f>
        <v/>
      </c>
      <c r="D50" s="91"/>
      <c r="E50" s="91"/>
      <c r="F50" s="91"/>
      <c r="G50" s="90" t="str">
        <f>Техлист!Z21</f>
        <v/>
      </c>
      <c r="H50" s="91"/>
      <c r="I50" s="91"/>
      <c r="J50" s="91"/>
      <c r="K50" s="92"/>
      <c r="L50" s="42" t="str">
        <f>Техлист!AA21</f>
        <v/>
      </c>
      <c r="M50" s="94" t="str">
        <f>Техлист!AB21</f>
        <v/>
      </c>
      <c r="N50" s="92"/>
      <c r="O50" s="19"/>
      <c r="Q50" s="20"/>
      <c r="R50" s="20"/>
      <c r="S50" s="20"/>
    </row>
    <row r="51" spans="1:19" s="87" customFormat="1" ht="35.1" customHeight="1" x14ac:dyDescent="0.25">
      <c r="A51" s="37"/>
      <c r="B51" s="35" t="str">
        <f>Техлист!V22</f>
        <v/>
      </c>
      <c r="C51" s="93" t="str">
        <f>Техлист!U22</f>
        <v/>
      </c>
      <c r="D51" s="91"/>
      <c r="E51" s="91"/>
      <c r="F51" s="91"/>
      <c r="G51" s="90" t="str">
        <f>Техлист!Z22</f>
        <v/>
      </c>
      <c r="H51" s="91"/>
      <c r="I51" s="91"/>
      <c r="J51" s="91"/>
      <c r="K51" s="92"/>
      <c r="L51" s="42" t="str">
        <f>Техлист!AA22</f>
        <v/>
      </c>
      <c r="M51" s="94" t="str">
        <f>Техлист!AB22</f>
        <v/>
      </c>
      <c r="N51" s="92"/>
      <c r="O51" s="19"/>
      <c r="Q51" s="20"/>
      <c r="R51" s="20"/>
      <c r="S51" s="20"/>
    </row>
    <row r="52" spans="1:19" s="87" customFormat="1" ht="35.1" customHeight="1" x14ac:dyDescent="0.25">
      <c r="A52" s="37"/>
      <c r="B52" s="35" t="str">
        <f>Техлист!V23</f>
        <v/>
      </c>
      <c r="C52" s="93" t="str">
        <f>Техлист!U23</f>
        <v/>
      </c>
      <c r="D52" s="91"/>
      <c r="E52" s="91"/>
      <c r="F52" s="91"/>
      <c r="G52" s="90" t="str">
        <f>Техлист!Z23</f>
        <v/>
      </c>
      <c r="H52" s="91"/>
      <c r="I52" s="91"/>
      <c r="J52" s="91"/>
      <c r="K52" s="92"/>
      <c r="L52" s="42" t="str">
        <f>Техлист!AA23</f>
        <v/>
      </c>
      <c r="M52" s="94" t="str">
        <f>Техлист!AB23</f>
        <v/>
      </c>
      <c r="N52" s="92"/>
      <c r="O52" s="19"/>
      <c r="Q52" s="20"/>
      <c r="R52" s="20"/>
      <c r="S52" s="20"/>
    </row>
    <row r="53" spans="1:19" s="87" customFormat="1" ht="35.1" customHeight="1" x14ac:dyDescent="0.25">
      <c r="A53" s="37"/>
      <c r="B53" s="35" t="str">
        <f>Техлист!V24</f>
        <v/>
      </c>
      <c r="C53" s="93" t="str">
        <f>Техлист!U24</f>
        <v/>
      </c>
      <c r="D53" s="91"/>
      <c r="E53" s="91"/>
      <c r="F53" s="91"/>
      <c r="G53" s="90" t="str">
        <f>Техлист!Z24</f>
        <v/>
      </c>
      <c r="H53" s="91"/>
      <c r="I53" s="91"/>
      <c r="J53" s="91"/>
      <c r="K53" s="92"/>
      <c r="L53" s="42" t="str">
        <f>Техлист!AA24</f>
        <v/>
      </c>
      <c r="M53" s="94" t="str">
        <f>Техлист!AB24</f>
        <v/>
      </c>
      <c r="N53" s="92"/>
      <c r="O53" s="19"/>
      <c r="Q53" s="20"/>
      <c r="R53" s="20"/>
      <c r="S53" s="20"/>
    </row>
    <row r="54" spans="1:19" s="87" customFormat="1" ht="35.1" customHeight="1" x14ac:dyDescent="0.25">
      <c r="A54" s="37"/>
      <c r="B54" s="35" t="str">
        <f>Техлист!V25</f>
        <v/>
      </c>
      <c r="C54" s="93" t="str">
        <f>Техлист!U25</f>
        <v/>
      </c>
      <c r="D54" s="91"/>
      <c r="E54" s="91"/>
      <c r="F54" s="91"/>
      <c r="G54" s="90" t="str">
        <f>Техлист!Z25</f>
        <v/>
      </c>
      <c r="H54" s="91"/>
      <c r="I54" s="91"/>
      <c r="J54" s="91"/>
      <c r="K54" s="92"/>
      <c r="L54" s="42" t="str">
        <f>Техлист!AA25</f>
        <v/>
      </c>
      <c r="M54" s="94" t="str">
        <f>Техлист!AB25</f>
        <v/>
      </c>
      <c r="N54" s="92"/>
      <c r="O54" s="19"/>
      <c r="Q54" s="20"/>
      <c r="R54" s="20"/>
      <c r="S54" s="20"/>
    </row>
    <row r="55" spans="1:19" s="87" customFormat="1" ht="35.1" customHeight="1" x14ac:dyDescent="0.25">
      <c r="A55" s="37"/>
      <c r="B55" s="35" t="str">
        <f>Техлист!V26</f>
        <v/>
      </c>
      <c r="C55" s="93" t="str">
        <f>Техлист!U26</f>
        <v/>
      </c>
      <c r="D55" s="91"/>
      <c r="E55" s="91"/>
      <c r="F55" s="91"/>
      <c r="G55" s="90" t="str">
        <f>Техлист!Z26</f>
        <v/>
      </c>
      <c r="H55" s="91"/>
      <c r="I55" s="91"/>
      <c r="J55" s="91"/>
      <c r="K55" s="92"/>
      <c r="L55" s="42" t="str">
        <f>Техлист!AA26</f>
        <v/>
      </c>
      <c r="M55" s="94" t="str">
        <f>Техлист!AB26</f>
        <v/>
      </c>
      <c r="N55" s="92"/>
      <c r="O55" s="19"/>
      <c r="Q55" s="20"/>
      <c r="R55" s="20"/>
      <c r="S55" s="20"/>
    </row>
    <row r="56" spans="1:19" s="87" customFormat="1" ht="35.1" customHeight="1" x14ac:dyDescent="0.25">
      <c r="A56" s="37"/>
      <c r="B56" s="35" t="str">
        <f>Техлист!V27</f>
        <v/>
      </c>
      <c r="C56" s="93" t="str">
        <f>Техлист!U27</f>
        <v/>
      </c>
      <c r="D56" s="91"/>
      <c r="E56" s="91"/>
      <c r="F56" s="91"/>
      <c r="G56" s="90" t="str">
        <f>Техлист!Z27</f>
        <v/>
      </c>
      <c r="H56" s="91"/>
      <c r="I56" s="91"/>
      <c r="J56" s="91"/>
      <c r="K56" s="92"/>
      <c r="L56" s="42" t="str">
        <f>Техлист!AA27</f>
        <v/>
      </c>
      <c r="M56" s="94" t="str">
        <f>Техлист!AB27</f>
        <v/>
      </c>
      <c r="N56" s="92"/>
      <c r="O56" s="19"/>
      <c r="Q56" s="20"/>
      <c r="R56" s="20"/>
      <c r="S56" s="20"/>
    </row>
    <row r="57" spans="1:19" s="87" customFormat="1" ht="35.1" customHeight="1" x14ac:dyDescent="0.25">
      <c r="A57" s="37"/>
      <c r="B57" s="35" t="str">
        <f>Техлист!V28</f>
        <v/>
      </c>
      <c r="C57" s="93" t="str">
        <f>Техлист!U28</f>
        <v/>
      </c>
      <c r="D57" s="91"/>
      <c r="E57" s="91"/>
      <c r="F57" s="91"/>
      <c r="G57" s="90" t="str">
        <f>Техлист!Z28</f>
        <v/>
      </c>
      <c r="H57" s="91"/>
      <c r="I57" s="91"/>
      <c r="J57" s="91"/>
      <c r="K57" s="92"/>
      <c r="L57" s="42" t="str">
        <f>Техлист!AA28</f>
        <v/>
      </c>
      <c r="M57" s="94" t="str">
        <f>Техлист!AB28</f>
        <v/>
      </c>
      <c r="N57" s="92"/>
      <c r="O57" s="19"/>
      <c r="Q57" s="20"/>
      <c r="R57" s="20"/>
      <c r="S57" s="20"/>
    </row>
    <row r="58" spans="1:19" s="87" customFormat="1" ht="35.1" customHeight="1" x14ac:dyDescent="0.25">
      <c r="A58" s="37"/>
      <c r="B58" s="35" t="str">
        <f>Техлист!V29</f>
        <v/>
      </c>
      <c r="C58" s="93" t="str">
        <f>Техлист!U29</f>
        <v/>
      </c>
      <c r="D58" s="91"/>
      <c r="E58" s="91"/>
      <c r="F58" s="91"/>
      <c r="G58" s="90" t="str">
        <f>Техлист!Z29</f>
        <v/>
      </c>
      <c r="H58" s="91"/>
      <c r="I58" s="91"/>
      <c r="J58" s="91"/>
      <c r="K58" s="92"/>
      <c r="L58" s="42" t="str">
        <f>Техлист!AA29</f>
        <v/>
      </c>
      <c r="M58" s="94" t="str">
        <f>Техлист!AB29</f>
        <v/>
      </c>
      <c r="N58" s="92"/>
      <c r="O58" s="19"/>
      <c r="Q58" s="20"/>
      <c r="R58" s="20"/>
      <c r="S58" s="20"/>
    </row>
    <row r="59" spans="1:19" s="87" customFormat="1" ht="35.1" customHeight="1" x14ac:dyDescent="0.25">
      <c r="A59" s="37"/>
      <c r="B59" s="35" t="str">
        <f>Техлист!V30</f>
        <v/>
      </c>
      <c r="C59" s="93" t="str">
        <f>Техлист!U30</f>
        <v/>
      </c>
      <c r="D59" s="91"/>
      <c r="E59" s="91"/>
      <c r="F59" s="91"/>
      <c r="G59" s="90" t="str">
        <f>Техлист!Z30</f>
        <v/>
      </c>
      <c r="H59" s="91"/>
      <c r="I59" s="91"/>
      <c r="J59" s="91"/>
      <c r="K59" s="92"/>
      <c r="L59" s="42" t="str">
        <f>Техлист!AA30</f>
        <v/>
      </c>
      <c r="M59" s="94" t="str">
        <f>Техлист!AB30</f>
        <v/>
      </c>
      <c r="N59" s="92"/>
      <c r="O59" s="19"/>
      <c r="Q59" s="20"/>
      <c r="R59" s="20"/>
      <c r="S59" s="20"/>
    </row>
    <row r="60" spans="1:19" s="87" customFormat="1" ht="35.1" customHeight="1" x14ac:dyDescent="0.25">
      <c r="A60" s="37"/>
      <c r="B60" s="35" t="str">
        <f>Техлист!V31</f>
        <v/>
      </c>
      <c r="C60" s="93" t="str">
        <f>Техлист!U31</f>
        <v/>
      </c>
      <c r="D60" s="91"/>
      <c r="E60" s="91"/>
      <c r="F60" s="91"/>
      <c r="G60" s="90" t="str">
        <f>Техлист!Z31</f>
        <v/>
      </c>
      <c r="H60" s="91"/>
      <c r="I60" s="91"/>
      <c r="J60" s="91"/>
      <c r="K60" s="92"/>
      <c r="L60" s="42" t="str">
        <f>Техлист!AA31</f>
        <v/>
      </c>
      <c r="M60" s="94" t="str">
        <f>Техлист!AB31</f>
        <v/>
      </c>
      <c r="N60" s="92"/>
      <c r="O60" s="19"/>
      <c r="Q60" s="20"/>
      <c r="R60" s="20"/>
      <c r="S60" s="20"/>
    </row>
    <row r="61" spans="1:19" s="87" customFormat="1" ht="35.1" customHeight="1" x14ac:dyDescent="0.25">
      <c r="A61" s="37"/>
      <c r="B61" s="35" t="str">
        <f>Техлист!V32</f>
        <v/>
      </c>
      <c r="C61" s="93" t="str">
        <f>Техлист!U32</f>
        <v/>
      </c>
      <c r="D61" s="91"/>
      <c r="E61" s="91"/>
      <c r="F61" s="91"/>
      <c r="G61" s="90" t="str">
        <f>Техлист!Z32</f>
        <v/>
      </c>
      <c r="H61" s="91"/>
      <c r="I61" s="91"/>
      <c r="J61" s="91"/>
      <c r="K61" s="92"/>
      <c r="L61" s="42" t="str">
        <f>Техлист!AA32</f>
        <v/>
      </c>
      <c r="M61" s="94" t="str">
        <f>Техлист!AB32</f>
        <v/>
      </c>
      <c r="N61" s="92"/>
      <c r="O61" s="19"/>
      <c r="Q61" s="20"/>
      <c r="R61" s="20"/>
      <c r="S61" s="20"/>
    </row>
    <row r="62" spans="1:19" s="87" customFormat="1" ht="35.1" customHeight="1" x14ac:dyDescent="0.25">
      <c r="A62" s="37"/>
      <c r="B62" s="35" t="str">
        <f>Техлист!V33</f>
        <v/>
      </c>
      <c r="C62" s="93" t="str">
        <f>Техлист!U33</f>
        <v/>
      </c>
      <c r="D62" s="91"/>
      <c r="E62" s="91"/>
      <c r="F62" s="91"/>
      <c r="G62" s="90" t="str">
        <f>Техлист!Z33</f>
        <v/>
      </c>
      <c r="H62" s="91"/>
      <c r="I62" s="91"/>
      <c r="J62" s="91"/>
      <c r="K62" s="92"/>
      <c r="L62" s="42" t="str">
        <f>Техлист!AA33</f>
        <v/>
      </c>
      <c r="M62" s="94" t="str">
        <f>Техлист!AB33</f>
        <v/>
      </c>
      <c r="N62" s="92"/>
      <c r="O62" s="19"/>
      <c r="Q62" s="20"/>
      <c r="R62" s="20"/>
      <c r="S62" s="20"/>
    </row>
    <row r="63" spans="1:19" s="87" customFormat="1" ht="35.1" customHeight="1" x14ac:dyDescent="0.25">
      <c r="A63" s="37"/>
      <c r="B63" s="35" t="str">
        <f>Техлист!V34</f>
        <v/>
      </c>
      <c r="C63" s="93" t="str">
        <f>Техлист!U34</f>
        <v/>
      </c>
      <c r="D63" s="91"/>
      <c r="E63" s="91"/>
      <c r="F63" s="91"/>
      <c r="G63" s="90" t="str">
        <f>Техлист!Z34</f>
        <v/>
      </c>
      <c r="H63" s="91"/>
      <c r="I63" s="91"/>
      <c r="J63" s="91"/>
      <c r="K63" s="92"/>
      <c r="L63" s="42" t="str">
        <f>Техлист!AA34</f>
        <v/>
      </c>
      <c r="M63" s="94" t="str">
        <f>Техлист!AB34</f>
        <v/>
      </c>
      <c r="N63" s="92"/>
      <c r="O63" s="19"/>
      <c r="Q63" s="20"/>
      <c r="R63" s="20"/>
      <c r="S63" s="20"/>
    </row>
    <row r="64" spans="1:19" s="87" customFormat="1" ht="35.1" customHeight="1" x14ac:dyDescent="0.25">
      <c r="A64" s="37"/>
      <c r="B64" s="35" t="str">
        <f>Техлист!V35</f>
        <v/>
      </c>
      <c r="C64" s="93" t="str">
        <f>Техлист!U35</f>
        <v/>
      </c>
      <c r="D64" s="91"/>
      <c r="E64" s="91"/>
      <c r="F64" s="91"/>
      <c r="G64" s="90" t="str">
        <f>Техлист!Z35</f>
        <v/>
      </c>
      <c r="H64" s="91"/>
      <c r="I64" s="91"/>
      <c r="J64" s="91"/>
      <c r="K64" s="92"/>
      <c r="L64" s="42" t="str">
        <f>Техлист!AA35</f>
        <v/>
      </c>
      <c r="M64" s="94" t="str">
        <f>Техлист!AB35</f>
        <v/>
      </c>
      <c r="N64" s="92"/>
      <c r="O64" s="19"/>
      <c r="Q64" s="20"/>
      <c r="R64" s="20"/>
      <c r="S64" s="20"/>
    </row>
    <row r="65" spans="1:19" s="87" customFormat="1" ht="35.1" customHeight="1" x14ac:dyDescent="0.25">
      <c r="A65" s="37"/>
      <c r="B65" s="35" t="str">
        <f>Техлист!V36</f>
        <v/>
      </c>
      <c r="C65" s="93" t="str">
        <f>Техлист!U36</f>
        <v/>
      </c>
      <c r="D65" s="91"/>
      <c r="E65" s="91"/>
      <c r="F65" s="91"/>
      <c r="G65" s="90" t="str">
        <f>Техлист!Z36</f>
        <v/>
      </c>
      <c r="H65" s="91"/>
      <c r="I65" s="91"/>
      <c r="J65" s="91"/>
      <c r="K65" s="92"/>
      <c r="L65" s="42" t="str">
        <f>Техлист!AA36</f>
        <v/>
      </c>
      <c r="M65" s="94" t="str">
        <f>Техлист!AB36</f>
        <v/>
      </c>
      <c r="N65" s="92"/>
      <c r="O65" s="19"/>
      <c r="Q65" s="20"/>
      <c r="R65" s="20"/>
      <c r="S65" s="20"/>
    </row>
    <row r="66" spans="1:19" s="87" customFormat="1" ht="35.1" customHeight="1" x14ac:dyDescent="0.25">
      <c r="A66" s="37"/>
      <c r="B66" s="35" t="str">
        <f>Техлист!V37</f>
        <v/>
      </c>
      <c r="C66" s="93" t="str">
        <f>Техлист!U37</f>
        <v/>
      </c>
      <c r="D66" s="91"/>
      <c r="E66" s="91"/>
      <c r="F66" s="91"/>
      <c r="G66" s="90" t="str">
        <f>Техлист!Z37</f>
        <v/>
      </c>
      <c r="H66" s="91"/>
      <c r="I66" s="91"/>
      <c r="J66" s="91"/>
      <c r="K66" s="92"/>
      <c r="L66" s="42" t="str">
        <f>Техлист!AA37</f>
        <v/>
      </c>
      <c r="M66" s="94" t="str">
        <f>Техлист!AB37</f>
        <v/>
      </c>
      <c r="N66" s="92"/>
      <c r="O66" s="19"/>
      <c r="Q66" s="20"/>
      <c r="R66" s="20"/>
      <c r="S66" s="20"/>
    </row>
    <row r="67" spans="1:19" s="87" customFormat="1" ht="35.1" customHeight="1" x14ac:dyDescent="0.25">
      <c r="A67" s="37"/>
      <c r="B67" s="35" t="str">
        <f>Техлист!V38</f>
        <v/>
      </c>
      <c r="C67" s="93" t="str">
        <f>Техлист!U38</f>
        <v/>
      </c>
      <c r="D67" s="91"/>
      <c r="E67" s="91"/>
      <c r="F67" s="91"/>
      <c r="G67" s="90" t="str">
        <f>Техлист!Z38</f>
        <v/>
      </c>
      <c r="H67" s="91"/>
      <c r="I67" s="91"/>
      <c r="J67" s="91"/>
      <c r="K67" s="92"/>
      <c r="L67" s="42" t="str">
        <f>Техлист!AA38</f>
        <v/>
      </c>
      <c r="M67" s="94" t="str">
        <f>Техлист!AB38</f>
        <v/>
      </c>
      <c r="N67" s="92"/>
      <c r="O67" s="19"/>
      <c r="Q67" s="20"/>
      <c r="R67" s="20"/>
      <c r="S67" s="20"/>
    </row>
    <row r="68" spans="1:19" s="87" customFormat="1" ht="35.1" customHeight="1" x14ac:dyDescent="0.25">
      <c r="A68" s="37"/>
      <c r="B68" s="35" t="str">
        <f>Техлист!V39</f>
        <v/>
      </c>
      <c r="C68" s="93" t="str">
        <f>Техлист!U39</f>
        <v/>
      </c>
      <c r="D68" s="91"/>
      <c r="E68" s="91"/>
      <c r="F68" s="91"/>
      <c r="G68" s="90" t="str">
        <f>Техлист!Z39</f>
        <v/>
      </c>
      <c r="H68" s="91"/>
      <c r="I68" s="91"/>
      <c r="J68" s="91"/>
      <c r="K68" s="92"/>
      <c r="L68" s="42" t="str">
        <f>Техлист!AA39</f>
        <v/>
      </c>
      <c r="M68" s="94" t="str">
        <f>Техлист!AB39</f>
        <v/>
      </c>
      <c r="N68" s="92"/>
      <c r="O68" s="19"/>
      <c r="Q68" s="20"/>
      <c r="R68" s="20"/>
      <c r="S68" s="20"/>
    </row>
    <row r="69" spans="1:19" s="87" customFormat="1" ht="35.1" customHeight="1" x14ac:dyDescent="0.25">
      <c r="A69" s="37"/>
      <c r="B69" s="35" t="str">
        <f>Техлист!V40</f>
        <v/>
      </c>
      <c r="C69" s="93" t="str">
        <f>Техлист!U40</f>
        <v/>
      </c>
      <c r="D69" s="91"/>
      <c r="E69" s="91"/>
      <c r="F69" s="91"/>
      <c r="G69" s="90" t="str">
        <f>Техлист!Z40</f>
        <v/>
      </c>
      <c r="H69" s="91"/>
      <c r="I69" s="91"/>
      <c r="J69" s="91"/>
      <c r="K69" s="92"/>
      <c r="L69" s="42" t="str">
        <f>Техлист!AA40</f>
        <v/>
      </c>
      <c r="M69" s="94" t="str">
        <f>Техлист!AB40</f>
        <v/>
      </c>
      <c r="N69" s="92"/>
      <c r="O69" s="19"/>
      <c r="Q69" s="20"/>
      <c r="R69" s="20"/>
      <c r="S69" s="20"/>
    </row>
    <row r="70" spans="1:19" s="87" customFormat="1" ht="35.1" customHeight="1" x14ac:dyDescent="0.25">
      <c r="A70" s="37"/>
      <c r="B70" s="35" t="str">
        <f>Техлист!V41</f>
        <v/>
      </c>
      <c r="C70" s="93" t="str">
        <f>Техлист!U41</f>
        <v/>
      </c>
      <c r="D70" s="91"/>
      <c r="E70" s="91"/>
      <c r="F70" s="91"/>
      <c r="G70" s="90" t="str">
        <f>Техлист!Z41</f>
        <v/>
      </c>
      <c r="H70" s="91"/>
      <c r="I70" s="91"/>
      <c r="J70" s="91"/>
      <c r="K70" s="92"/>
      <c r="L70" s="42" t="str">
        <f>Техлист!AA41</f>
        <v/>
      </c>
      <c r="M70" s="94" t="str">
        <f>Техлист!AB41</f>
        <v/>
      </c>
      <c r="N70" s="92"/>
      <c r="O70" s="19"/>
      <c r="Q70" s="20"/>
      <c r="R70" s="20"/>
      <c r="S70" s="20"/>
    </row>
    <row r="71" spans="1:19" s="87" customFormat="1" ht="35.1" customHeight="1" x14ac:dyDescent="0.25">
      <c r="A71" s="37"/>
      <c r="B71" s="35" t="str">
        <f>Техлист!V42</f>
        <v/>
      </c>
      <c r="C71" s="93" t="str">
        <f>Техлист!U42</f>
        <v/>
      </c>
      <c r="D71" s="91"/>
      <c r="E71" s="91"/>
      <c r="F71" s="91"/>
      <c r="G71" s="90" t="str">
        <f>Техлист!Z42</f>
        <v/>
      </c>
      <c r="H71" s="91"/>
      <c r="I71" s="91"/>
      <c r="J71" s="91"/>
      <c r="K71" s="92"/>
      <c r="L71" s="42" t="str">
        <f>Техлист!AA42</f>
        <v/>
      </c>
      <c r="M71" s="94" t="str">
        <f>Техлист!AB42</f>
        <v/>
      </c>
      <c r="N71" s="92"/>
      <c r="O71" s="19"/>
      <c r="Q71" s="20"/>
      <c r="R71" s="20"/>
      <c r="S71" s="20"/>
    </row>
    <row r="72" spans="1:19" s="87" customFormat="1" ht="35.1" customHeight="1" x14ac:dyDescent="0.25">
      <c r="A72" s="37"/>
      <c r="B72" s="35" t="str">
        <f>Техлист!V43</f>
        <v/>
      </c>
      <c r="C72" s="93" t="str">
        <f>Техлист!U43</f>
        <v/>
      </c>
      <c r="D72" s="91"/>
      <c r="E72" s="91"/>
      <c r="F72" s="91"/>
      <c r="G72" s="90" t="str">
        <f>Техлист!Z43</f>
        <v/>
      </c>
      <c r="H72" s="91"/>
      <c r="I72" s="91"/>
      <c r="J72" s="91"/>
      <c r="K72" s="92"/>
      <c r="L72" s="42" t="str">
        <f>Техлист!AA43</f>
        <v/>
      </c>
      <c r="M72" s="94" t="str">
        <f>Техлист!AB43</f>
        <v/>
      </c>
      <c r="N72" s="92"/>
      <c r="O72" s="19"/>
      <c r="Q72" s="20"/>
      <c r="R72" s="20"/>
      <c r="S72" s="20"/>
    </row>
    <row r="73" spans="1:19" s="87" customFormat="1" ht="35.1" customHeight="1" x14ac:dyDescent="0.25">
      <c r="A73" s="37"/>
      <c r="B73" s="35" t="str">
        <f>Техлист!V44</f>
        <v/>
      </c>
      <c r="C73" s="93" t="str">
        <f>Техлист!U44</f>
        <v/>
      </c>
      <c r="D73" s="91"/>
      <c r="E73" s="91"/>
      <c r="F73" s="91"/>
      <c r="G73" s="90" t="str">
        <f>Техлист!Z44</f>
        <v/>
      </c>
      <c r="H73" s="91"/>
      <c r="I73" s="91"/>
      <c r="J73" s="91"/>
      <c r="K73" s="92"/>
      <c r="L73" s="42" t="str">
        <f>Техлист!AA44</f>
        <v/>
      </c>
      <c r="M73" s="94" t="str">
        <f>Техлист!AB44</f>
        <v/>
      </c>
      <c r="N73" s="92"/>
      <c r="O73" s="19"/>
      <c r="Q73" s="20"/>
      <c r="R73" s="20"/>
      <c r="S73" s="20"/>
    </row>
    <row r="74" spans="1:19" s="87" customFormat="1" ht="35.1" customHeight="1" x14ac:dyDescent="0.25">
      <c r="A74" s="37"/>
      <c r="B74" s="35" t="str">
        <f>Техлист!V45</f>
        <v/>
      </c>
      <c r="C74" s="93" t="str">
        <f>Техлист!U45</f>
        <v/>
      </c>
      <c r="D74" s="91"/>
      <c r="E74" s="91"/>
      <c r="F74" s="91"/>
      <c r="G74" s="90" t="str">
        <f>Техлист!Z45</f>
        <v/>
      </c>
      <c r="H74" s="91"/>
      <c r="I74" s="91"/>
      <c r="J74" s="91"/>
      <c r="K74" s="92"/>
      <c r="L74" s="42" t="str">
        <f>Техлист!AA45</f>
        <v/>
      </c>
      <c r="M74" s="94" t="str">
        <f>Техлист!AB45</f>
        <v/>
      </c>
      <c r="N74" s="92"/>
      <c r="O74" s="19"/>
      <c r="Q74" s="20"/>
      <c r="R74" s="20"/>
      <c r="S74" s="20"/>
    </row>
    <row r="75" spans="1:19" s="87" customFormat="1" ht="35.1" customHeight="1" x14ac:dyDescent="0.25">
      <c r="A75" s="37"/>
      <c r="B75" s="35" t="str">
        <f>Техлист!V46</f>
        <v/>
      </c>
      <c r="C75" s="93" t="str">
        <f>Техлист!U46</f>
        <v/>
      </c>
      <c r="D75" s="91"/>
      <c r="E75" s="91"/>
      <c r="F75" s="91"/>
      <c r="G75" s="90" t="str">
        <f>Техлист!Z46</f>
        <v/>
      </c>
      <c r="H75" s="91"/>
      <c r="I75" s="91"/>
      <c r="J75" s="91"/>
      <c r="K75" s="92"/>
      <c r="L75" s="42" t="str">
        <f>Техлист!AA46</f>
        <v/>
      </c>
      <c r="M75" s="94" t="str">
        <f>Техлист!AB46</f>
        <v/>
      </c>
      <c r="N75" s="92"/>
      <c r="O75" s="19"/>
      <c r="Q75" s="20"/>
      <c r="R75" s="20"/>
      <c r="S75" s="20"/>
    </row>
    <row r="76" spans="1:19" s="87" customFormat="1" ht="35.1" customHeight="1" x14ac:dyDescent="0.25">
      <c r="A76" s="37"/>
      <c r="B76" s="35" t="str">
        <f>Техлист!V47</f>
        <v/>
      </c>
      <c r="C76" s="93" t="str">
        <f>Техлист!U47</f>
        <v/>
      </c>
      <c r="D76" s="91"/>
      <c r="E76" s="91"/>
      <c r="F76" s="91"/>
      <c r="G76" s="90" t="str">
        <f>Техлист!Z47</f>
        <v/>
      </c>
      <c r="H76" s="91"/>
      <c r="I76" s="91"/>
      <c r="J76" s="91"/>
      <c r="K76" s="92"/>
      <c r="L76" s="42" t="str">
        <f>Техлист!AA47</f>
        <v/>
      </c>
      <c r="M76" s="94" t="str">
        <f>Техлист!AB47</f>
        <v/>
      </c>
      <c r="N76" s="92"/>
      <c r="O76" s="19"/>
      <c r="Q76" s="20"/>
      <c r="R76" s="20"/>
      <c r="S76" s="20"/>
    </row>
    <row r="77" spans="1:19" s="87" customFormat="1" ht="35.1" customHeight="1" x14ac:dyDescent="0.25">
      <c r="A77" s="37"/>
      <c r="B77" s="35" t="str">
        <f>Техлист!V48</f>
        <v/>
      </c>
      <c r="C77" s="93" t="str">
        <f>Техлист!U48</f>
        <v/>
      </c>
      <c r="D77" s="91"/>
      <c r="E77" s="91"/>
      <c r="F77" s="91"/>
      <c r="G77" s="90" t="str">
        <f>Техлист!Z48</f>
        <v/>
      </c>
      <c r="H77" s="91"/>
      <c r="I77" s="91"/>
      <c r="J77" s="91"/>
      <c r="K77" s="92"/>
      <c r="L77" s="42" t="str">
        <f>Техлист!AA48</f>
        <v/>
      </c>
      <c r="M77" s="94" t="str">
        <f>Техлист!AB48</f>
        <v/>
      </c>
      <c r="N77" s="92"/>
      <c r="O77" s="19"/>
      <c r="Q77" s="20"/>
      <c r="R77" s="20"/>
      <c r="S77" s="20"/>
    </row>
    <row r="78" spans="1:19" s="87" customFormat="1" ht="35.1" customHeight="1" x14ac:dyDescent="0.25">
      <c r="A78" s="37"/>
      <c r="B78" s="35" t="str">
        <f>Техлист!V49</f>
        <v/>
      </c>
      <c r="C78" s="93" t="str">
        <f>Техлист!U49</f>
        <v/>
      </c>
      <c r="D78" s="91"/>
      <c r="E78" s="91"/>
      <c r="F78" s="91"/>
      <c r="G78" s="90" t="str">
        <f>Техлист!Z49</f>
        <v/>
      </c>
      <c r="H78" s="91"/>
      <c r="I78" s="91"/>
      <c r="J78" s="91"/>
      <c r="K78" s="92"/>
      <c r="L78" s="42" t="str">
        <f>Техлист!AA49</f>
        <v/>
      </c>
      <c r="M78" s="94" t="str">
        <f>Техлист!AB49</f>
        <v/>
      </c>
      <c r="N78" s="92"/>
      <c r="O78" s="19"/>
      <c r="Q78" s="20"/>
      <c r="R78" s="20"/>
      <c r="S78" s="20"/>
    </row>
    <row r="79" spans="1:19" s="87" customFormat="1" ht="35.1" customHeight="1" x14ac:dyDescent="0.25">
      <c r="A79" s="37"/>
      <c r="B79" s="35" t="str">
        <f>Техлист!V50</f>
        <v/>
      </c>
      <c r="C79" s="93" t="str">
        <f>Техлист!U50</f>
        <v/>
      </c>
      <c r="D79" s="91"/>
      <c r="E79" s="91"/>
      <c r="F79" s="91"/>
      <c r="G79" s="90" t="str">
        <f>Техлист!Z50</f>
        <v/>
      </c>
      <c r="H79" s="91"/>
      <c r="I79" s="91"/>
      <c r="J79" s="91"/>
      <c r="K79" s="92"/>
      <c r="L79" s="42" t="str">
        <f>Техлист!AA50</f>
        <v/>
      </c>
      <c r="M79" s="94" t="str">
        <f>Техлист!AB50</f>
        <v/>
      </c>
      <c r="N79" s="92"/>
      <c r="O79" s="19"/>
      <c r="Q79" s="20"/>
      <c r="R79" s="20"/>
      <c r="S79" s="20"/>
    </row>
    <row r="80" spans="1:19" s="87" customFormat="1" ht="35.1" customHeight="1" x14ac:dyDescent="0.25">
      <c r="A80" s="37"/>
      <c r="B80" s="35" t="str">
        <f>Техлист!V51</f>
        <v/>
      </c>
      <c r="C80" s="93" t="str">
        <f>Техлист!U51</f>
        <v/>
      </c>
      <c r="D80" s="91"/>
      <c r="E80" s="91"/>
      <c r="F80" s="91"/>
      <c r="G80" s="90" t="str">
        <f>Техлист!Z51</f>
        <v/>
      </c>
      <c r="H80" s="91"/>
      <c r="I80" s="91"/>
      <c r="J80" s="91"/>
      <c r="K80" s="92"/>
      <c r="L80" s="42" t="str">
        <f>Техлист!AA51</f>
        <v/>
      </c>
      <c r="M80" s="94" t="str">
        <f>Техлист!AB51</f>
        <v/>
      </c>
      <c r="N80" s="92"/>
      <c r="O80" s="19"/>
      <c r="Q80" s="20"/>
      <c r="R80" s="20"/>
      <c r="S80" s="20"/>
    </row>
    <row r="81" spans="1:19" s="87" customFormat="1" ht="35.1" customHeight="1" x14ac:dyDescent="0.25">
      <c r="A81" s="37"/>
      <c r="B81" s="35" t="str">
        <f>Техлист!V52</f>
        <v/>
      </c>
      <c r="C81" s="93" t="str">
        <f>Техлист!U52</f>
        <v/>
      </c>
      <c r="D81" s="91"/>
      <c r="E81" s="91"/>
      <c r="F81" s="91"/>
      <c r="G81" s="90" t="str">
        <f>Техлист!Z52</f>
        <v/>
      </c>
      <c r="H81" s="91"/>
      <c r="I81" s="91"/>
      <c r="J81" s="91"/>
      <c r="K81" s="92"/>
      <c r="L81" s="42" t="str">
        <f>Техлист!AA52</f>
        <v/>
      </c>
      <c r="M81" s="94" t="str">
        <f>Техлист!AB52</f>
        <v/>
      </c>
      <c r="N81" s="92"/>
      <c r="O81" s="19"/>
      <c r="Q81" s="20"/>
      <c r="R81" s="20"/>
      <c r="S81" s="20"/>
    </row>
    <row r="82" spans="1:19" s="87" customFormat="1" ht="35.1" customHeight="1" x14ac:dyDescent="0.25">
      <c r="A82" s="37"/>
      <c r="B82" s="35" t="str">
        <f>Техлист!V53</f>
        <v/>
      </c>
      <c r="C82" s="93" t="str">
        <f>Техлист!U53</f>
        <v/>
      </c>
      <c r="D82" s="91"/>
      <c r="E82" s="91"/>
      <c r="F82" s="91"/>
      <c r="G82" s="90" t="str">
        <f>Техлист!Z53</f>
        <v/>
      </c>
      <c r="H82" s="91"/>
      <c r="I82" s="91"/>
      <c r="J82" s="91"/>
      <c r="K82" s="92"/>
      <c r="L82" s="42" t="str">
        <f>Техлист!AA53</f>
        <v/>
      </c>
      <c r="M82" s="94" t="str">
        <f>Техлист!AB53</f>
        <v/>
      </c>
      <c r="N82" s="92"/>
      <c r="O82" s="19"/>
      <c r="Q82" s="20"/>
      <c r="R82" s="20"/>
      <c r="S82" s="20"/>
    </row>
    <row r="83" spans="1:19" s="87" customFormat="1" ht="35.1" customHeight="1" x14ac:dyDescent="0.25">
      <c r="A83" s="37"/>
      <c r="B83" s="35" t="str">
        <f>Техлист!V54</f>
        <v/>
      </c>
      <c r="C83" s="93" t="str">
        <f>Техлист!U54</f>
        <v/>
      </c>
      <c r="D83" s="91"/>
      <c r="E83" s="91"/>
      <c r="F83" s="91"/>
      <c r="G83" s="90" t="str">
        <f>Техлист!Z54</f>
        <v/>
      </c>
      <c r="H83" s="91"/>
      <c r="I83" s="91"/>
      <c r="J83" s="91"/>
      <c r="K83" s="92"/>
      <c r="L83" s="42" t="str">
        <f>Техлист!AA54</f>
        <v/>
      </c>
      <c r="M83" s="94" t="str">
        <f>Техлист!AB54</f>
        <v/>
      </c>
      <c r="N83" s="92"/>
      <c r="O83" s="19"/>
      <c r="Q83" s="20"/>
      <c r="R83" s="20"/>
      <c r="S83" s="20"/>
    </row>
    <row r="84" spans="1:19" s="87" customFormat="1" ht="35.1" customHeight="1" x14ac:dyDescent="0.25">
      <c r="A84" s="37"/>
      <c r="B84" s="35" t="str">
        <f>Техлист!V55</f>
        <v/>
      </c>
      <c r="C84" s="93" t="str">
        <f>Техлист!U55</f>
        <v/>
      </c>
      <c r="D84" s="91"/>
      <c r="E84" s="91"/>
      <c r="F84" s="91"/>
      <c r="G84" s="90" t="str">
        <f>Техлист!Z55</f>
        <v/>
      </c>
      <c r="H84" s="91"/>
      <c r="I84" s="91"/>
      <c r="J84" s="91"/>
      <c r="K84" s="92"/>
      <c r="L84" s="42" t="str">
        <f>Техлист!AA55</f>
        <v/>
      </c>
      <c r="M84" s="94" t="str">
        <f>Техлист!AB55</f>
        <v/>
      </c>
      <c r="N84" s="92"/>
      <c r="O84" s="19"/>
      <c r="Q84" s="20"/>
      <c r="R84" s="20"/>
      <c r="S84" s="20"/>
    </row>
    <row r="85" spans="1:19" s="87" customFormat="1" ht="35.1" customHeight="1" x14ac:dyDescent="0.25">
      <c r="A85" s="37"/>
      <c r="B85" s="35" t="str">
        <f>Техлист!V56</f>
        <v/>
      </c>
      <c r="C85" s="93" t="str">
        <f>Техлист!U56</f>
        <v/>
      </c>
      <c r="D85" s="91"/>
      <c r="E85" s="91"/>
      <c r="F85" s="91"/>
      <c r="G85" s="90" t="str">
        <f>Техлист!Z56</f>
        <v/>
      </c>
      <c r="H85" s="91"/>
      <c r="I85" s="91"/>
      <c r="J85" s="91"/>
      <c r="K85" s="92"/>
      <c r="L85" s="42" t="str">
        <f>Техлист!AA56</f>
        <v/>
      </c>
      <c r="M85" s="94" t="str">
        <f>Техлист!AB56</f>
        <v/>
      </c>
      <c r="N85" s="92"/>
      <c r="O85" s="19"/>
      <c r="Q85" s="20"/>
      <c r="R85" s="20"/>
      <c r="S85" s="20"/>
    </row>
    <row r="86" spans="1:19" s="87" customFormat="1" ht="35.1" customHeight="1" x14ac:dyDescent="0.25">
      <c r="A86" s="37"/>
      <c r="B86" s="35" t="str">
        <f>Техлист!V57</f>
        <v/>
      </c>
      <c r="C86" s="93" t="str">
        <f>Техлист!U57</f>
        <v/>
      </c>
      <c r="D86" s="91"/>
      <c r="E86" s="91"/>
      <c r="F86" s="91"/>
      <c r="G86" s="90" t="str">
        <f>Техлист!Z57</f>
        <v/>
      </c>
      <c r="H86" s="91"/>
      <c r="I86" s="91"/>
      <c r="J86" s="91"/>
      <c r="K86" s="92"/>
      <c r="L86" s="42" t="str">
        <f>Техлист!AA57</f>
        <v/>
      </c>
      <c r="M86" s="94" t="str">
        <f>Техлист!AB57</f>
        <v/>
      </c>
      <c r="N86" s="92"/>
      <c r="O86" s="19"/>
      <c r="Q86" s="20"/>
      <c r="R86" s="20"/>
      <c r="S86" s="20"/>
    </row>
    <row r="87" spans="1:19" s="87" customFormat="1" ht="35.1" customHeight="1" x14ac:dyDescent="0.25">
      <c r="A87" s="37"/>
      <c r="B87" s="35" t="str">
        <f>Техлист!V58</f>
        <v/>
      </c>
      <c r="C87" s="93" t="str">
        <f>Техлист!U58</f>
        <v/>
      </c>
      <c r="D87" s="91"/>
      <c r="E87" s="91"/>
      <c r="F87" s="91"/>
      <c r="G87" s="90" t="str">
        <f>Техлист!Z58</f>
        <v/>
      </c>
      <c r="H87" s="91"/>
      <c r="I87" s="91"/>
      <c r="J87" s="91"/>
      <c r="K87" s="92"/>
      <c r="L87" s="42" t="str">
        <f>Техлист!AA58</f>
        <v/>
      </c>
      <c r="M87" s="94" t="str">
        <f>Техлист!AB58</f>
        <v/>
      </c>
      <c r="N87" s="92"/>
      <c r="O87" s="19"/>
      <c r="Q87" s="20"/>
      <c r="R87" s="20"/>
      <c r="S87" s="20"/>
    </row>
    <row r="88" spans="1:19" s="87" customFormat="1" ht="35.1" customHeight="1" x14ac:dyDescent="0.25">
      <c r="A88" s="37"/>
      <c r="B88" s="35" t="str">
        <f>Техлист!V59</f>
        <v/>
      </c>
      <c r="C88" s="93" t="str">
        <f>Техлист!U59</f>
        <v/>
      </c>
      <c r="D88" s="91"/>
      <c r="E88" s="91"/>
      <c r="F88" s="91"/>
      <c r="G88" s="90" t="str">
        <f>Техлист!Z59</f>
        <v/>
      </c>
      <c r="H88" s="91"/>
      <c r="I88" s="91"/>
      <c r="J88" s="91"/>
      <c r="K88" s="92"/>
      <c r="L88" s="42" t="str">
        <f>Техлист!AA59</f>
        <v/>
      </c>
      <c r="M88" s="94" t="str">
        <f>Техлист!AB59</f>
        <v/>
      </c>
      <c r="N88" s="92"/>
      <c r="O88" s="19"/>
      <c r="Q88" s="20"/>
      <c r="R88" s="20"/>
      <c r="S88" s="20"/>
    </row>
    <row r="89" spans="1:19" s="87" customFormat="1" ht="35.1" customHeight="1" x14ac:dyDescent="0.25">
      <c r="A89" s="37"/>
      <c r="B89" s="35" t="str">
        <f>Техлист!V60</f>
        <v/>
      </c>
      <c r="C89" s="93" t="str">
        <f>Техлист!U60</f>
        <v/>
      </c>
      <c r="D89" s="91"/>
      <c r="E89" s="91"/>
      <c r="F89" s="91"/>
      <c r="G89" s="90" t="str">
        <f>Техлист!Z60</f>
        <v/>
      </c>
      <c r="H89" s="91"/>
      <c r="I89" s="91"/>
      <c r="J89" s="91"/>
      <c r="K89" s="92"/>
      <c r="L89" s="42" t="str">
        <f>Техлист!AA60</f>
        <v/>
      </c>
      <c r="M89" s="94" t="str">
        <f>Техлист!AB60</f>
        <v/>
      </c>
      <c r="N89" s="92"/>
      <c r="O89" s="19"/>
      <c r="Q89" s="20"/>
      <c r="R89" s="20"/>
      <c r="S89" s="20"/>
    </row>
    <row r="90" spans="1:19" s="87" customFormat="1" ht="35.1" customHeight="1" x14ac:dyDescent="0.25">
      <c r="A90" s="37"/>
      <c r="B90" s="35" t="str">
        <f>Техлист!V61</f>
        <v/>
      </c>
      <c r="C90" s="93" t="str">
        <f>Техлист!U61</f>
        <v/>
      </c>
      <c r="D90" s="91"/>
      <c r="E90" s="91"/>
      <c r="F90" s="91"/>
      <c r="G90" s="90" t="str">
        <f>Техлист!Z61</f>
        <v/>
      </c>
      <c r="H90" s="91"/>
      <c r="I90" s="91"/>
      <c r="J90" s="91"/>
      <c r="K90" s="92"/>
      <c r="L90" s="42" t="str">
        <f>Техлист!AA61</f>
        <v/>
      </c>
      <c r="M90" s="94" t="str">
        <f>Техлист!AB61</f>
        <v/>
      </c>
      <c r="N90" s="92"/>
      <c r="O90" s="19"/>
      <c r="Q90" s="20"/>
      <c r="R90" s="20"/>
      <c r="S90" s="20"/>
    </row>
    <row r="91" spans="1:19" s="87" customFormat="1" ht="35.1" customHeight="1" x14ac:dyDescent="0.25">
      <c r="A91" s="37"/>
      <c r="B91" s="35" t="str">
        <f>Техлист!V62</f>
        <v/>
      </c>
      <c r="C91" s="93" t="str">
        <f>Техлист!U62</f>
        <v/>
      </c>
      <c r="D91" s="91"/>
      <c r="E91" s="91"/>
      <c r="F91" s="91"/>
      <c r="G91" s="90" t="str">
        <f>Техлист!Z62</f>
        <v/>
      </c>
      <c r="H91" s="91"/>
      <c r="I91" s="91"/>
      <c r="J91" s="91"/>
      <c r="K91" s="92"/>
      <c r="L91" s="42" t="str">
        <f>Техлист!AA62</f>
        <v/>
      </c>
      <c r="M91" s="94" t="str">
        <f>Техлист!AB62</f>
        <v/>
      </c>
      <c r="N91" s="92"/>
      <c r="O91" s="19"/>
      <c r="Q91" s="20"/>
      <c r="R91" s="20"/>
      <c r="S91" s="20"/>
    </row>
    <row r="92" spans="1:19" s="87" customFormat="1" ht="35.1" customHeight="1" x14ac:dyDescent="0.25">
      <c r="A92" s="37"/>
      <c r="B92" s="35" t="str">
        <f>Техлист!V63</f>
        <v/>
      </c>
      <c r="C92" s="93" t="str">
        <f>Техлист!U63</f>
        <v/>
      </c>
      <c r="D92" s="91"/>
      <c r="E92" s="91"/>
      <c r="F92" s="91"/>
      <c r="G92" s="90" t="str">
        <f>Техлист!Z63</f>
        <v/>
      </c>
      <c r="H92" s="91"/>
      <c r="I92" s="91"/>
      <c r="J92" s="91"/>
      <c r="K92" s="92"/>
      <c r="L92" s="42" t="str">
        <f>Техлист!AA63</f>
        <v/>
      </c>
      <c r="M92" s="94" t="str">
        <f>Техлист!AB63</f>
        <v/>
      </c>
      <c r="N92" s="92"/>
      <c r="O92" s="19"/>
      <c r="Q92" s="20"/>
      <c r="R92" s="20"/>
      <c r="S92" s="20"/>
    </row>
    <row r="93" spans="1:19" s="87" customFormat="1" ht="35.1" customHeight="1" x14ac:dyDescent="0.25">
      <c r="A93" s="37"/>
      <c r="B93" s="35" t="str">
        <f>Техлист!V64</f>
        <v/>
      </c>
      <c r="C93" s="93" t="str">
        <f>Техлист!U64</f>
        <v/>
      </c>
      <c r="D93" s="91"/>
      <c r="E93" s="91"/>
      <c r="F93" s="91"/>
      <c r="G93" s="90" t="str">
        <f>Техлист!Z64</f>
        <v/>
      </c>
      <c r="H93" s="91"/>
      <c r="I93" s="91"/>
      <c r="J93" s="91"/>
      <c r="K93" s="92"/>
      <c r="L93" s="42" t="str">
        <f>Техлист!AA64</f>
        <v/>
      </c>
      <c r="M93" s="94" t="str">
        <f>Техлист!AB64</f>
        <v/>
      </c>
      <c r="N93" s="92"/>
      <c r="O93" s="19"/>
      <c r="Q93" s="20"/>
      <c r="R93" s="20"/>
      <c r="S93" s="20"/>
    </row>
    <row r="94" spans="1:19" s="87" customFormat="1" ht="35.1" customHeight="1" x14ac:dyDescent="0.25">
      <c r="A94" s="37"/>
      <c r="B94" s="35" t="str">
        <f>Техлист!V65</f>
        <v/>
      </c>
      <c r="C94" s="93" t="str">
        <f>Техлист!U65</f>
        <v/>
      </c>
      <c r="D94" s="91"/>
      <c r="E94" s="91"/>
      <c r="F94" s="91"/>
      <c r="G94" s="90" t="str">
        <f>Техлист!Z65</f>
        <v/>
      </c>
      <c r="H94" s="91"/>
      <c r="I94" s="91"/>
      <c r="J94" s="91"/>
      <c r="K94" s="92"/>
      <c r="L94" s="42" t="str">
        <f>Техлист!AA65</f>
        <v/>
      </c>
      <c r="M94" s="94" t="str">
        <f>Техлист!AB65</f>
        <v/>
      </c>
      <c r="N94" s="92"/>
      <c r="O94" s="19"/>
      <c r="Q94" s="20"/>
      <c r="R94" s="20"/>
      <c r="S94" s="20"/>
    </row>
    <row r="95" spans="1:19" s="87" customFormat="1" ht="35.1" customHeight="1" x14ac:dyDescent="0.25">
      <c r="A95" s="37"/>
      <c r="B95" s="35" t="str">
        <f>Техлист!V66</f>
        <v/>
      </c>
      <c r="C95" s="93" t="str">
        <f>Техлист!U66</f>
        <v/>
      </c>
      <c r="D95" s="91"/>
      <c r="E95" s="91"/>
      <c r="F95" s="91"/>
      <c r="G95" s="90" t="str">
        <f>Техлист!Z66</f>
        <v/>
      </c>
      <c r="H95" s="91"/>
      <c r="I95" s="91"/>
      <c r="J95" s="91"/>
      <c r="K95" s="92"/>
      <c r="L95" s="42" t="str">
        <f>Техлист!AA66</f>
        <v/>
      </c>
      <c r="M95" s="94" t="str">
        <f>Техлист!AB66</f>
        <v/>
      </c>
      <c r="N95" s="92"/>
      <c r="O95" s="19"/>
      <c r="Q95" s="20"/>
      <c r="R95" s="20"/>
      <c r="S95" s="20"/>
    </row>
    <row r="96" spans="1:19" s="87" customFormat="1" ht="35.1" customHeight="1" x14ac:dyDescent="0.25">
      <c r="A96" s="37"/>
      <c r="B96" s="35" t="str">
        <f>Техлист!V67</f>
        <v/>
      </c>
      <c r="C96" s="93" t="str">
        <f>Техлист!U67</f>
        <v/>
      </c>
      <c r="D96" s="91"/>
      <c r="E96" s="91"/>
      <c r="F96" s="91"/>
      <c r="G96" s="90" t="str">
        <f>Техлист!Z67</f>
        <v/>
      </c>
      <c r="H96" s="91"/>
      <c r="I96" s="91"/>
      <c r="J96" s="91"/>
      <c r="K96" s="92"/>
      <c r="L96" s="42" t="str">
        <f>Техлист!AA67</f>
        <v/>
      </c>
      <c r="M96" s="94" t="str">
        <f>Техлист!AB67</f>
        <v/>
      </c>
      <c r="N96" s="92"/>
      <c r="O96" s="19"/>
      <c r="Q96" s="20"/>
      <c r="R96" s="20"/>
      <c r="S96" s="20"/>
    </row>
    <row r="97" spans="1:19" s="87" customFormat="1" ht="35.1" customHeight="1" x14ac:dyDescent="0.25">
      <c r="A97" s="37"/>
      <c r="B97" s="35" t="str">
        <f>Техлист!V68</f>
        <v/>
      </c>
      <c r="C97" s="93" t="str">
        <f>Техлист!U68</f>
        <v/>
      </c>
      <c r="D97" s="91"/>
      <c r="E97" s="91"/>
      <c r="F97" s="91"/>
      <c r="G97" s="90" t="str">
        <f>Техлист!Z68</f>
        <v/>
      </c>
      <c r="H97" s="91"/>
      <c r="I97" s="91"/>
      <c r="J97" s="91"/>
      <c r="K97" s="92"/>
      <c r="L97" s="42" t="str">
        <f>Техлист!AA68</f>
        <v/>
      </c>
      <c r="M97" s="94" t="str">
        <f>Техлист!AB68</f>
        <v/>
      </c>
      <c r="N97" s="92"/>
      <c r="O97" s="19"/>
      <c r="Q97" s="20"/>
      <c r="R97" s="20"/>
      <c r="S97" s="20"/>
    </row>
    <row r="98" spans="1:19" s="87" customFormat="1" ht="35.1" customHeight="1" x14ac:dyDescent="0.25">
      <c r="A98" s="37"/>
      <c r="B98" s="35" t="str">
        <f>Техлист!V69</f>
        <v/>
      </c>
      <c r="C98" s="93" t="str">
        <f>Техлист!U69</f>
        <v/>
      </c>
      <c r="D98" s="91"/>
      <c r="E98" s="91"/>
      <c r="F98" s="91"/>
      <c r="G98" s="90" t="str">
        <f>Техлист!Z69</f>
        <v/>
      </c>
      <c r="H98" s="91"/>
      <c r="I98" s="91"/>
      <c r="J98" s="91"/>
      <c r="K98" s="92"/>
      <c r="L98" s="42" t="str">
        <f>Техлист!AA69</f>
        <v/>
      </c>
      <c r="M98" s="94" t="str">
        <f>Техлист!AB69</f>
        <v/>
      </c>
      <c r="N98" s="92"/>
      <c r="O98" s="19"/>
      <c r="Q98" s="20"/>
      <c r="R98" s="20"/>
      <c r="S98" s="20"/>
    </row>
    <row r="99" spans="1:19" s="87" customFormat="1" ht="35.1" customHeight="1" x14ac:dyDescent="0.25">
      <c r="A99" s="37"/>
      <c r="B99" s="35" t="str">
        <f>Техлист!V70</f>
        <v/>
      </c>
      <c r="C99" s="93" t="str">
        <f>Техлист!U70</f>
        <v/>
      </c>
      <c r="D99" s="91"/>
      <c r="E99" s="91"/>
      <c r="F99" s="91"/>
      <c r="G99" s="90" t="str">
        <f>Техлист!Z70</f>
        <v/>
      </c>
      <c r="H99" s="91"/>
      <c r="I99" s="91"/>
      <c r="J99" s="91"/>
      <c r="K99" s="92"/>
      <c r="L99" s="42" t="str">
        <f>Техлист!AA70</f>
        <v/>
      </c>
      <c r="M99" s="94" t="str">
        <f>Техлист!AB70</f>
        <v/>
      </c>
      <c r="N99" s="92"/>
      <c r="O99" s="19"/>
      <c r="Q99" s="20"/>
      <c r="R99" s="20"/>
      <c r="S99" s="20"/>
    </row>
    <row r="100" spans="1:19" s="87" customFormat="1" ht="35.1" customHeight="1" x14ac:dyDescent="0.25">
      <c r="A100" s="37"/>
      <c r="B100" s="35" t="str">
        <f>Техлист!V71</f>
        <v/>
      </c>
      <c r="C100" s="93" t="str">
        <f>Техлист!U71</f>
        <v/>
      </c>
      <c r="D100" s="91"/>
      <c r="E100" s="91"/>
      <c r="F100" s="91"/>
      <c r="G100" s="90" t="str">
        <f>Техлист!Z71</f>
        <v/>
      </c>
      <c r="H100" s="91"/>
      <c r="I100" s="91"/>
      <c r="J100" s="91"/>
      <c r="K100" s="92"/>
      <c r="L100" s="42" t="str">
        <f>Техлист!AA71</f>
        <v/>
      </c>
      <c r="M100" s="94" t="str">
        <f>Техлист!AB71</f>
        <v/>
      </c>
      <c r="N100" s="92"/>
      <c r="O100" s="19"/>
      <c r="Q100" s="20"/>
      <c r="R100" s="20"/>
      <c r="S100" s="20"/>
    </row>
    <row r="101" spans="1:19" s="87" customFormat="1" ht="35.1" customHeight="1" x14ac:dyDescent="0.25">
      <c r="A101" s="37"/>
      <c r="B101" s="35" t="str">
        <f>Техлист!V72</f>
        <v/>
      </c>
      <c r="C101" s="93" t="str">
        <f>Техлист!U72</f>
        <v/>
      </c>
      <c r="D101" s="91"/>
      <c r="E101" s="91"/>
      <c r="F101" s="91"/>
      <c r="G101" s="90" t="str">
        <f>Техлист!Z72</f>
        <v/>
      </c>
      <c r="H101" s="91"/>
      <c r="I101" s="91"/>
      <c r="J101" s="91"/>
      <c r="K101" s="92"/>
      <c r="L101" s="42" t="str">
        <f>Техлист!AA72</f>
        <v/>
      </c>
      <c r="M101" s="94" t="str">
        <f>Техлист!AB72</f>
        <v/>
      </c>
      <c r="N101" s="92"/>
      <c r="O101" s="19"/>
      <c r="Q101" s="20"/>
      <c r="R101" s="20"/>
      <c r="S101" s="20"/>
    </row>
    <row r="102" spans="1:19" s="87" customFormat="1" ht="35.1" customHeight="1" x14ac:dyDescent="0.25">
      <c r="A102" s="37"/>
      <c r="B102" s="35" t="str">
        <f>Техлист!V73</f>
        <v/>
      </c>
      <c r="C102" s="93" t="str">
        <f>Техлист!U73</f>
        <v/>
      </c>
      <c r="D102" s="91"/>
      <c r="E102" s="91"/>
      <c r="F102" s="91"/>
      <c r="G102" s="90" t="str">
        <f>Техлист!Z73</f>
        <v/>
      </c>
      <c r="H102" s="91"/>
      <c r="I102" s="91"/>
      <c r="J102" s="91"/>
      <c r="K102" s="92"/>
      <c r="L102" s="42" t="str">
        <f>Техлист!AA73</f>
        <v/>
      </c>
      <c r="M102" s="94" t="str">
        <f>Техлист!AB73</f>
        <v/>
      </c>
      <c r="N102" s="92"/>
      <c r="O102" s="19"/>
      <c r="Q102" s="20"/>
      <c r="R102" s="20"/>
      <c r="S102" s="20"/>
    </row>
    <row r="103" spans="1:19" s="87" customFormat="1" ht="35.1" customHeight="1" x14ac:dyDescent="0.25">
      <c r="A103" s="37"/>
      <c r="B103" s="35" t="str">
        <f>Техлист!V74</f>
        <v/>
      </c>
      <c r="C103" s="93" t="str">
        <f>Техлист!U74</f>
        <v/>
      </c>
      <c r="D103" s="91"/>
      <c r="E103" s="91"/>
      <c r="F103" s="91"/>
      <c r="G103" s="90" t="str">
        <f>Техлист!Z74</f>
        <v/>
      </c>
      <c r="H103" s="91"/>
      <c r="I103" s="91"/>
      <c r="J103" s="91"/>
      <c r="K103" s="92"/>
      <c r="L103" s="42" t="str">
        <f>Техлист!AA74</f>
        <v/>
      </c>
      <c r="M103" s="94" t="str">
        <f>Техлист!AB74</f>
        <v/>
      </c>
      <c r="N103" s="92"/>
      <c r="O103" s="19"/>
      <c r="Q103" s="20"/>
      <c r="R103" s="20"/>
      <c r="S103" s="20"/>
    </row>
    <row r="104" spans="1:19" s="87" customFormat="1" ht="35.1" customHeight="1" x14ac:dyDescent="0.25">
      <c r="A104" s="37"/>
      <c r="B104" s="35" t="str">
        <f>Техлист!V75</f>
        <v/>
      </c>
      <c r="C104" s="93" t="str">
        <f>Техлист!U75</f>
        <v/>
      </c>
      <c r="D104" s="91"/>
      <c r="E104" s="91"/>
      <c r="F104" s="91"/>
      <c r="G104" s="90" t="str">
        <f>Техлист!Z75</f>
        <v/>
      </c>
      <c r="H104" s="91"/>
      <c r="I104" s="91"/>
      <c r="J104" s="91"/>
      <c r="K104" s="92"/>
      <c r="L104" s="42" t="str">
        <f>Техлист!AA75</f>
        <v/>
      </c>
      <c r="M104" s="94" t="str">
        <f>Техлист!AB75</f>
        <v/>
      </c>
      <c r="N104" s="92"/>
      <c r="O104" s="19"/>
      <c r="Q104" s="20"/>
      <c r="R104" s="20"/>
      <c r="S104" s="20"/>
    </row>
    <row r="105" spans="1:19" s="87" customFormat="1" ht="35.1" customHeight="1" x14ac:dyDescent="0.25">
      <c r="A105" s="37"/>
      <c r="B105" s="35" t="str">
        <f>Техлист!V76</f>
        <v/>
      </c>
      <c r="C105" s="93" t="str">
        <f>Техлист!U76</f>
        <v/>
      </c>
      <c r="D105" s="91"/>
      <c r="E105" s="91"/>
      <c r="F105" s="91"/>
      <c r="G105" s="90" t="str">
        <f>Техлист!Z76</f>
        <v/>
      </c>
      <c r="H105" s="91"/>
      <c r="I105" s="91"/>
      <c r="J105" s="91"/>
      <c r="K105" s="92"/>
      <c r="L105" s="42" t="str">
        <f>Техлист!AA76</f>
        <v/>
      </c>
      <c r="M105" s="94" t="str">
        <f>Техлист!AB76</f>
        <v/>
      </c>
      <c r="N105" s="92"/>
      <c r="O105" s="19"/>
      <c r="Q105" s="20"/>
      <c r="R105" s="20"/>
      <c r="S105" s="20"/>
    </row>
    <row r="106" spans="1:19" s="87" customFormat="1" ht="35.1" customHeight="1" x14ac:dyDescent="0.25">
      <c r="A106" s="37"/>
      <c r="B106" s="35" t="str">
        <f>Техлист!V77</f>
        <v/>
      </c>
      <c r="C106" s="93" t="str">
        <f>Техлист!U77</f>
        <v/>
      </c>
      <c r="D106" s="91"/>
      <c r="E106" s="91"/>
      <c r="F106" s="91"/>
      <c r="G106" s="90" t="str">
        <f>Техлист!Z77</f>
        <v/>
      </c>
      <c r="H106" s="91"/>
      <c r="I106" s="91"/>
      <c r="J106" s="91"/>
      <c r="K106" s="92"/>
      <c r="L106" s="42" t="str">
        <f>Техлист!AA77</f>
        <v/>
      </c>
      <c r="M106" s="94" t="str">
        <f>Техлист!AB77</f>
        <v/>
      </c>
      <c r="N106" s="92"/>
      <c r="O106" s="19"/>
      <c r="Q106" s="20"/>
      <c r="R106" s="20"/>
      <c r="S106" s="20"/>
    </row>
    <row r="107" spans="1:19" s="87" customFormat="1" ht="35.1" customHeight="1" x14ac:dyDescent="0.25">
      <c r="A107" s="37"/>
      <c r="B107" s="35" t="str">
        <f>Техлист!V78</f>
        <v/>
      </c>
      <c r="C107" s="93" t="str">
        <f>Техлист!U78</f>
        <v/>
      </c>
      <c r="D107" s="91"/>
      <c r="E107" s="91"/>
      <c r="F107" s="91"/>
      <c r="G107" s="90" t="str">
        <f>Техлист!Z78</f>
        <v/>
      </c>
      <c r="H107" s="91"/>
      <c r="I107" s="91"/>
      <c r="J107" s="91"/>
      <c r="K107" s="92"/>
      <c r="L107" s="42" t="str">
        <f>Техлист!AA78</f>
        <v/>
      </c>
      <c r="M107" s="94" t="str">
        <f>Техлист!AB78</f>
        <v/>
      </c>
      <c r="N107" s="92"/>
      <c r="O107" s="19"/>
      <c r="Q107" s="20"/>
      <c r="R107" s="20"/>
      <c r="S107" s="20"/>
    </row>
    <row r="108" spans="1:19" s="87" customFormat="1" ht="35.1" customHeight="1" x14ac:dyDescent="0.25">
      <c r="A108" s="37"/>
      <c r="B108" s="35" t="str">
        <f>Техлист!V79</f>
        <v/>
      </c>
      <c r="C108" s="93" t="str">
        <f>Техлист!U79</f>
        <v/>
      </c>
      <c r="D108" s="91"/>
      <c r="E108" s="91"/>
      <c r="F108" s="91"/>
      <c r="G108" s="90" t="str">
        <f>Техлист!Z79</f>
        <v/>
      </c>
      <c r="H108" s="91"/>
      <c r="I108" s="91"/>
      <c r="J108" s="91"/>
      <c r="K108" s="92"/>
      <c r="L108" s="42" t="str">
        <f>Техлист!AA79</f>
        <v/>
      </c>
      <c r="M108" s="94" t="str">
        <f>Техлист!AB79</f>
        <v/>
      </c>
      <c r="N108" s="92"/>
      <c r="O108" s="19"/>
      <c r="Q108" s="20"/>
      <c r="R108" s="20"/>
      <c r="S108" s="20"/>
    </row>
    <row r="109" spans="1:19" s="87" customFormat="1" ht="35.1" customHeight="1" x14ac:dyDescent="0.25">
      <c r="A109" s="37"/>
      <c r="B109" s="35" t="str">
        <f>Техлист!V80</f>
        <v/>
      </c>
      <c r="C109" s="93" t="str">
        <f>Техлист!U80</f>
        <v/>
      </c>
      <c r="D109" s="91"/>
      <c r="E109" s="91"/>
      <c r="F109" s="91"/>
      <c r="G109" s="90" t="str">
        <f>Техлист!Z80</f>
        <v/>
      </c>
      <c r="H109" s="91"/>
      <c r="I109" s="91"/>
      <c r="J109" s="91"/>
      <c r="K109" s="92"/>
      <c r="L109" s="42" t="str">
        <f>Техлист!AA80</f>
        <v/>
      </c>
      <c r="M109" s="94" t="str">
        <f>Техлист!AB80</f>
        <v/>
      </c>
      <c r="N109" s="92"/>
      <c r="O109" s="19"/>
      <c r="Q109" s="20"/>
      <c r="R109" s="20"/>
      <c r="S109" s="20"/>
    </row>
    <row r="110" spans="1:19" s="87" customFormat="1" ht="35.1" customHeight="1" x14ac:dyDescent="0.25">
      <c r="A110" s="37"/>
      <c r="B110" s="35" t="str">
        <f>Техлист!V81</f>
        <v/>
      </c>
      <c r="C110" s="93" t="str">
        <f>Техлист!U81</f>
        <v/>
      </c>
      <c r="D110" s="91"/>
      <c r="E110" s="91"/>
      <c r="F110" s="91"/>
      <c r="G110" s="90" t="str">
        <f>Техлист!Z81</f>
        <v/>
      </c>
      <c r="H110" s="91"/>
      <c r="I110" s="91"/>
      <c r="J110" s="91"/>
      <c r="K110" s="92"/>
      <c r="L110" s="42" t="str">
        <f>Техлист!AA81</f>
        <v/>
      </c>
      <c r="M110" s="94" t="str">
        <f>Техлист!AB81</f>
        <v/>
      </c>
      <c r="N110" s="92"/>
      <c r="O110" s="19"/>
      <c r="Q110" s="20"/>
      <c r="R110" s="20"/>
      <c r="S110" s="20"/>
    </row>
    <row r="111" spans="1:19" s="87" customFormat="1" ht="35.1" customHeight="1" x14ac:dyDescent="0.25">
      <c r="A111" s="37"/>
      <c r="B111" s="35" t="str">
        <f>Техлист!V82</f>
        <v/>
      </c>
      <c r="C111" s="93" t="str">
        <f>Техлист!U82</f>
        <v/>
      </c>
      <c r="D111" s="91"/>
      <c r="E111" s="91"/>
      <c r="F111" s="91"/>
      <c r="G111" s="90" t="str">
        <f>Техлист!Z82</f>
        <v/>
      </c>
      <c r="H111" s="91"/>
      <c r="I111" s="91"/>
      <c r="J111" s="91"/>
      <c r="K111" s="92"/>
      <c r="L111" s="42" t="str">
        <f>Техлист!AA82</f>
        <v/>
      </c>
      <c r="M111" s="94" t="str">
        <f>Техлист!AB82</f>
        <v/>
      </c>
      <c r="N111" s="92"/>
      <c r="O111" s="19"/>
      <c r="Q111" s="20"/>
      <c r="R111" s="20"/>
      <c r="S111" s="20"/>
    </row>
    <row r="112" spans="1:19" s="87" customFormat="1" ht="35.1" customHeight="1" x14ac:dyDescent="0.25">
      <c r="A112" s="37"/>
      <c r="B112" s="35" t="str">
        <f>Техлист!V83</f>
        <v/>
      </c>
      <c r="C112" s="93" t="str">
        <f>Техлист!U83</f>
        <v/>
      </c>
      <c r="D112" s="91"/>
      <c r="E112" s="91"/>
      <c r="F112" s="91"/>
      <c r="G112" s="90" t="str">
        <f>Техлист!Z83</f>
        <v/>
      </c>
      <c r="H112" s="91"/>
      <c r="I112" s="91"/>
      <c r="J112" s="91"/>
      <c r="K112" s="92"/>
      <c r="L112" s="42" t="str">
        <f>Техлист!AA83</f>
        <v/>
      </c>
      <c r="M112" s="94" t="str">
        <f>Техлист!AB83</f>
        <v/>
      </c>
      <c r="N112" s="92"/>
      <c r="O112" s="19"/>
      <c r="Q112" s="20"/>
      <c r="R112" s="20"/>
      <c r="S112" s="20"/>
    </row>
    <row r="113" spans="1:19" s="87" customFormat="1" ht="35.1" customHeight="1" x14ac:dyDescent="0.25">
      <c r="A113" s="37"/>
      <c r="B113" s="35" t="str">
        <f>Техлист!V84</f>
        <v/>
      </c>
      <c r="C113" s="93" t="str">
        <f>Техлист!U84</f>
        <v/>
      </c>
      <c r="D113" s="91"/>
      <c r="E113" s="91"/>
      <c r="F113" s="91"/>
      <c r="G113" s="90" t="str">
        <f>Техлист!Z84</f>
        <v/>
      </c>
      <c r="H113" s="91"/>
      <c r="I113" s="91"/>
      <c r="J113" s="91"/>
      <c r="K113" s="92"/>
      <c r="L113" s="42" t="str">
        <f>Техлист!AA84</f>
        <v/>
      </c>
      <c r="M113" s="94" t="str">
        <f>Техлист!AB84</f>
        <v/>
      </c>
      <c r="N113" s="92"/>
      <c r="O113" s="19"/>
      <c r="Q113" s="20"/>
      <c r="R113" s="20"/>
      <c r="S113" s="20"/>
    </row>
    <row r="114" spans="1:19" s="87" customFormat="1" ht="35.1" customHeight="1" x14ac:dyDescent="0.25">
      <c r="A114" s="37"/>
      <c r="B114" s="35" t="str">
        <f>Техлист!V85</f>
        <v/>
      </c>
      <c r="C114" s="93" t="str">
        <f>Техлист!U85</f>
        <v/>
      </c>
      <c r="D114" s="91"/>
      <c r="E114" s="91"/>
      <c r="F114" s="91"/>
      <c r="G114" s="90" t="str">
        <f>Техлист!Z85</f>
        <v/>
      </c>
      <c r="H114" s="91"/>
      <c r="I114" s="91"/>
      <c r="J114" s="91"/>
      <c r="K114" s="92"/>
      <c r="L114" s="42" t="str">
        <f>Техлист!AA85</f>
        <v/>
      </c>
      <c r="M114" s="94" t="str">
        <f>Техлист!AB85</f>
        <v/>
      </c>
      <c r="N114" s="92"/>
      <c r="O114" s="19"/>
      <c r="Q114" s="20"/>
      <c r="R114" s="20"/>
      <c r="S114" s="20"/>
    </row>
    <row r="115" spans="1:19" s="87" customFormat="1" ht="35.1" customHeight="1" x14ac:dyDescent="0.25">
      <c r="A115" s="37"/>
      <c r="B115" s="35" t="str">
        <f>Техлист!V86</f>
        <v/>
      </c>
      <c r="C115" s="93" t="str">
        <f>Техлист!U86</f>
        <v/>
      </c>
      <c r="D115" s="91"/>
      <c r="E115" s="91"/>
      <c r="F115" s="91"/>
      <c r="G115" s="90" t="str">
        <f>Техлист!Z86</f>
        <v/>
      </c>
      <c r="H115" s="91"/>
      <c r="I115" s="91"/>
      <c r="J115" s="91"/>
      <c r="K115" s="92"/>
      <c r="L115" s="42" t="str">
        <f>Техлист!AA86</f>
        <v/>
      </c>
      <c r="M115" s="94" t="str">
        <f>Техлист!AB86</f>
        <v/>
      </c>
      <c r="N115" s="92"/>
      <c r="O115" s="19"/>
      <c r="Q115" s="20"/>
      <c r="R115" s="20"/>
      <c r="S115" s="20"/>
    </row>
    <row r="116" spans="1:19" s="87" customFormat="1" ht="35.1" customHeight="1" x14ac:dyDescent="0.25">
      <c r="A116" s="37"/>
      <c r="B116" s="35" t="str">
        <f>Техлист!V87</f>
        <v/>
      </c>
      <c r="C116" s="93" t="str">
        <f>Техлист!U87</f>
        <v/>
      </c>
      <c r="D116" s="91"/>
      <c r="E116" s="91"/>
      <c r="F116" s="91"/>
      <c r="G116" s="90" t="str">
        <f>Техлист!Z87</f>
        <v/>
      </c>
      <c r="H116" s="91"/>
      <c r="I116" s="91"/>
      <c r="J116" s="91"/>
      <c r="K116" s="92"/>
      <c r="L116" s="42" t="str">
        <f>Техлист!AA87</f>
        <v/>
      </c>
      <c r="M116" s="94" t="str">
        <f>Техлист!AB87</f>
        <v/>
      </c>
      <c r="N116" s="92"/>
      <c r="O116" s="19"/>
      <c r="Q116" s="20"/>
      <c r="R116" s="20"/>
      <c r="S116" s="20"/>
    </row>
    <row r="117" spans="1:19" s="87" customFormat="1" ht="35.1" customHeight="1" x14ac:dyDescent="0.25">
      <c r="A117" s="37"/>
      <c r="B117" s="35" t="str">
        <f>Техлист!V88</f>
        <v/>
      </c>
      <c r="C117" s="93" t="str">
        <f>Техлист!U88</f>
        <v/>
      </c>
      <c r="D117" s="91"/>
      <c r="E117" s="91"/>
      <c r="F117" s="91"/>
      <c r="G117" s="90" t="str">
        <f>Техлист!Z88</f>
        <v/>
      </c>
      <c r="H117" s="91"/>
      <c r="I117" s="91"/>
      <c r="J117" s="91"/>
      <c r="K117" s="92"/>
      <c r="L117" s="42" t="str">
        <f>Техлист!AA88</f>
        <v/>
      </c>
      <c r="M117" s="94" t="str">
        <f>Техлист!AB88</f>
        <v/>
      </c>
      <c r="N117" s="92"/>
      <c r="O117" s="19"/>
      <c r="Q117" s="20"/>
      <c r="R117" s="20"/>
      <c r="S117" s="20"/>
    </row>
    <row r="118" spans="1:19" s="87" customFormat="1" ht="35.1" customHeight="1" x14ac:dyDescent="0.25">
      <c r="A118" s="37"/>
      <c r="B118" s="35" t="str">
        <f>Техлист!V89</f>
        <v/>
      </c>
      <c r="C118" s="93" t="str">
        <f>Техлист!U89</f>
        <v/>
      </c>
      <c r="D118" s="91"/>
      <c r="E118" s="91"/>
      <c r="F118" s="91"/>
      <c r="G118" s="90" t="str">
        <f>Техлист!Z89</f>
        <v/>
      </c>
      <c r="H118" s="91"/>
      <c r="I118" s="91"/>
      <c r="J118" s="91"/>
      <c r="K118" s="92"/>
      <c r="L118" s="42" t="str">
        <f>Техлист!AA89</f>
        <v/>
      </c>
      <c r="M118" s="94" t="str">
        <f>Техлист!AB89</f>
        <v/>
      </c>
      <c r="N118" s="92"/>
      <c r="O118" s="19"/>
      <c r="Q118" s="20"/>
      <c r="R118" s="20"/>
      <c r="S118" s="20"/>
    </row>
    <row r="119" spans="1:19" s="87" customFormat="1" ht="35.1" customHeight="1" x14ac:dyDescent="0.25">
      <c r="A119" s="37"/>
      <c r="B119" s="35" t="str">
        <f>Техлист!V90</f>
        <v/>
      </c>
      <c r="C119" s="93" t="str">
        <f>Техлист!U90</f>
        <v/>
      </c>
      <c r="D119" s="91"/>
      <c r="E119" s="91"/>
      <c r="F119" s="91"/>
      <c r="G119" s="90" t="str">
        <f>Техлист!Z90</f>
        <v/>
      </c>
      <c r="H119" s="91"/>
      <c r="I119" s="91"/>
      <c r="J119" s="91"/>
      <c r="K119" s="92"/>
      <c r="L119" s="42" t="str">
        <f>Техлист!AA90</f>
        <v/>
      </c>
      <c r="M119" s="94" t="str">
        <f>Техлист!AB90</f>
        <v/>
      </c>
      <c r="N119" s="92"/>
      <c r="O119" s="19"/>
      <c r="Q119" s="20"/>
      <c r="R119" s="20"/>
      <c r="S119" s="20"/>
    </row>
    <row r="120" spans="1:19" s="87" customFormat="1" ht="35.1" customHeight="1" x14ac:dyDescent="0.25">
      <c r="A120" s="37"/>
      <c r="B120" s="35" t="str">
        <f>Техлист!V91</f>
        <v/>
      </c>
      <c r="C120" s="93" t="str">
        <f>Техлист!U91</f>
        <v/>
      </c>
      <c r="D120" s="91"/>
      <c r="E120" s="91"/>
      <c r="F120" s="91"/>
      <c r="G120" s="90" t="str">
        <f>Техлист!Z91</f>
        <v/>
      </c>
      <c r="H120" s="91"/>
      <c r="I120" s="91"/>
      <c r="J120" s="91"/>
      <c r="K120" s="92"/>
      <c r="L120" s="42" t="str">
        <f>Техлист!AA91</f>
        <v/>
      </c>
      <c r="M120" s="94" t="str">
        <f>Техлист!AB91</f>
        <v/>
      </c>
      <c r="N120" s="92"/>
      <c r="O120" s="19"/>
      <c r="Q120" s="20"/>
      <c r="R120" s="20"/>
      <c r="S120" s="20"/>
    </row>
    <row r="121" spans="1:19" s="87" customFormat="1" ht="35.1" customHeight="1" x14ac:dyDescent="0.25">
      <c r="A121" s="37"/>
      <c r="B121" s="35" t="str">
        <f>Техлист!V92</f>
        <v/>
      </c>
      <c r="C121" s="93" t="str">
        <f>Техлист!U92</f>
        <v/>
      </c>
      <c r="D121" s="91"/>
      <c r="E121" s="91"/>
      <c r="F121" s="91"/>
      <c r="G121" s="90" t="str">
        <f>Техлист!Z92</f>
        <v/>
      </c>
      <c r="H121" s="91"/>
      <c r="I121" s="91"/>
      <c r="J121" s="91"/>
      <c r="K121" s="92"/>
      <c r="L121" s="42" t="str">
        <f>Техлист!AA92</f>
        <v/>
      </c>
      <c r="M121" s="94" t="str">
        <f>Техлист!AB92</f>
        <v/>
      </c>
      <c r="N121" s="92"/>
      <c r="O121" s="19"/>
      <c r="Q121" s="20"/>
      <c r="R121" s="20"/>
      <c r="S121" s="20"/>
    </row>
    <row r="122" spans="1:19" s="87" customFormat="1" ht="35.1" customHeight="1" x14ac:dyDescent="0.25">
      <c r="A122" s="37"/>
      <c r="B122" s="35" t="str">
        <f>Техлист!V93</f>
        <v/>
      </c>
      <c r="C122" s="93" t="str">
        <f>Техлист!U93</f>
        <v/>
      </c>
      <c r="D122" s="91"/>
      <c r="E122" s="91"/>
      <c r="F122" s="91"/>
      <c r="G122" s="90" t="str">
        <f>Техлист!Z93</f>
        <v/>
      </c>
      <c r="H122" s="91"/>
      <c r="I122" s="91"/>
      <c r="J122" s="91"/>
      <c r="K122" s="92"/>
      <c r="L122" s="42" t="str">
        <f>Техлист!AA93</f>
        <v/>
      </c>
      <c r="M122" s="94" t="str">
        <f>Техлист!AB93</f>
        <v/>
      </c>
      <c r="N122" s="92"/>
      <c r="O122" s="19"/>
      <c r="Q122" s="20"/>
      <c r="R122" s="20"/>
      <c r="S122" s="20"/>
    </row>
    <row r="123" spans="1:19" s="87" customFormat="1" ht="35.1" customHeight="1" x14ac:dyDescent="0.25">
      <c r="A123" s="37"/>
      <c r="B123" s="35" t="str">
        <f>Техлист!V94</f>
        <v/>
      </c>
      <c r="C123" s="93" t="str">
        <f>Техлист!U94</f>
        <v/>
      </c>
      <c r="D123" s="91"/>
      <c r="E123" s="91"/>
      <c r="F123" s="91"/>
      <c r="G123" s="90" t="str">
        <f>Техлист!Z94</f>
        <v/>
      </c>
      <c r="H123" s="91"/>
      <c r="I123" s="91"/>
      <c r="J123" s="91"/>
      <c r="K123" s="92"/>
      <c r="L123" s="42" t="str">
        <f>Техлист!AA94</f>
        <v/>
      </c>
      <c r="M123" s="94" t="str">
        <f>Техлист!AB94</f>
        <v/>
      </c>
      <c r="N123" s="92"/>
      <c r="O123" s="19"/>
      <c r="Q123" s="20"/>
      <c r="R123" s="20"/>
      <c r="S123" s="20"/>
    </row>
    <row r="124" spans="1:19" s="87" customFormat="1" ht="35.1" customHeight="1" x14ac:dyDescent="0.25">
      <c r="A124" s="37"/>
      <c r="B124" s="35" t="str">
        <f>Техлист!V95</f>
        <v/>
      </c>
      <c r="C124" s="93" t="str">
        <f>Техлист!U95</f>
        <v/>
      </c>
      <c r="D124" s="91"/>
      <c r="E124" s="91"/>
      <c r="F124" s="91"/>
      <c r="G124" s="90" t="str">
        <f>Техлист!Z95</f>
        <v/>
      </c>
      <c r="H124" s="91"/>
      <c r="I124" s="91"/>
      <c r="J124" s="91"/>
      <c r="K124" s="92"/>
      <c r="L124" s="42" t="str">
        <f>Техлист!AA95</f>
        <v/>
      </c>
      <c r="M124" s="94" t="str">
        <f>Техлист!AB95</f>
        <v/>
      </c>
      <c r="N124" s="92"/>
      <c r="O124" s="19"/>
      <c r="Q124" s="20"/>
      <c r="R124" s="20"/>
      <c r="S124" s="20"/>
    </row>
    <row r="125" spans="1:19" s="87" customFormat="1" ht="35.1" customHeight="1" x14ac:dyDescent="0.25">
      <c r="A125" s="37"/>
      <c r="B125" s="35" t="str">
        <f>Техлист!V96</f>
        <v/>
      </c>
      <c r="C125" s="93" t="str">
        <f>Техлист!U96</f>
        <v/>
      </c>
      <c r="D125" s="91"/>
      <c r="E125" s="91"/>
      <c r="F125" s="91"/>
      <c r="G125" s="90" t="str">
        <f>Техлист!Z96</f>
        <v/>
      </c>
      <c r="H125" s="91"/>
      <c r="I125" s="91"/>
      <c r="J125" s="91"/>
      <c r="K125" s="92"/>
      <c r="L125" s="42" t="str">
        <f>Техлист!AA96</f>
        <v/>
      </c>
      <c r="M125" s="94" t="str">
        <f>Техлист!AB96</f>
        <v/>
      </c>
      <c r="N125" s="92"/>
      <c r="O125" s="19"/>
      <c r="Q125" s="20"/>
      <c r="R125" s="20"/>
      <c r="S125" s="20"/>
    </row>
    <row r="126" spans="1:19" s="87" customFormat="1" ht="35.1" customHeight="1" x14ac:dyDescent="0.25">
      <c r="A126" s="37"/>
      <c r="B126" s="35" t="str">
        <f>Техлист!V97</f>
        <v/>
      </c>
      <c r="C126" s="93" t="str">
        <f>Техлист!U97</f>
        <v/>
      </c>
      <c r="D126" s="91"/>
      <c r="E126" s="91"/>
      <c r="F126" s="91"/>
      <c r="G126" s="90" t="str">
        <f>Техлист!Z97</f>
        <v/>
      </c>
      <c r="H126" s="91"/>
      <c r="I126" s="91"/>
      <c r="J126" s="91"/>
      <c r="K126" s="92"/>
      <c r="L126" s="42" t="str">
        <f>Техлист!AA97</f>
        <v/>
      </c>
      <c r="M126" s="94" t="str">
        <f>Техлист!AB97</f>
        <v/>
      </c>
      <c r="N126" s="92"/>
      <c r="O126" s="19"/>
      <c r="Q126" s="20"/>
      <c r="R126" s="20"/>
      <c r="S126" s="20"/>
    </row>
    <row r="127" spans="1:19" s="87" customFormat="1" ht="35.1" customHeight="1" x14ac:dyDescent="0.25">
      <c r="A127" s="37"/>
      <c r="B127" s="35" t="str">
        <f>Техлист!V98</f>
        <v/>
      </c>
      <c r="C127" s="93" t="str">
        <f>Техлист!U98</f>
        <v/>
      </c>
      <c r="D127" s="91"/>
      <c r="E127" s="91"/>
      <c r="F127" s="91"/>
      <c r="G127" s="90" t="str">
        <f>Техлист!Z98</f>
        <v/>
      </c>
      <c r="H127" s="91"/>
      <c r="I127" s="91"/>
      <c r="J127" s="91"/>
      <c r="K127" s="92"/>
      <c r="L127" s="42" t="str">
        <f>Техлист!AA98</f>
        <v/>
      </c>
      <c r="M127" s="94" t="str">
        <f>Техлист!AB98</f>
        <v/>
      </c>
      <c r="N127" s="92"/>
      <c r="O127" s="19"/>
      <c r="Q127" s="20"/>
      <c r="R127" s="20"/>
      <c r="S127" s="20"/>
    </row>
    <row r="128" spans="1:19" s="87" customFormat="1" ht="35.1" customHeight="1" x14ac:dyDescent="0.25">
      <c r="A128" s="37"/>
      <c r="B128" s="35" t="str">
        <f>Техлист!V99</f>
        <v/>
      </c>
      <c r="C128" s="93" t="str">
        <f>Техлист!U99</f>
        <v/>
      </c>
      <c r="D128" s="91"/>
      <c r="E128" s="91"/>
      <c r="F128" s="91"/>
      <c r="G128" s="90" t="str">
        <f>Техлист!Z99</f>
        <v/>
      </c>
      <c r="H128" s="91"/>
      <c r="I128" s="91"/>
      <c r="J128" s="91"/>
      <c r="K128" s="92"/>
      <c r="L128" s="42" t="str">
        <f>Техлист!AA99</f>
        <v/>
      </c>
      <c r="M128" s="94" t="str">
        <f>Техлист!AB99</f>
        <v/>
      </c>
      <c r="N128" s="92"/>
      <c r="O128" s="19"/>
      <c r="Q128" s="20"/>
      <c r="R128" s="20"/>
      <c r="S128" s="20"/>
    </row>
    <row r="129" spans="1:19" s="87" customFormat="1" ht="35.1" customHeight="1" x14ac:dyDescent="0.25">
      <c r="A129" s="37"/>
      <c r="B129" s="35" t="str">
        <f>Техлист!V100</f>
        <v/>
      </c>
      <c r="C129" s="93" t="str">
        <f>Техлист!U100</f>
        <v/>
      </c>
      <c r="D129" s="91"/>
      <c r="E129" s="91"/>
      <c r="F129" s="91"/>
      <c r="G129" s="90" t="str">
        <f>Техлист!Z100</f>
        <v/>
      </c>
      <c r="H129" s="91"/>
      <c r="I129" s="91"/>
      <c r="J129" s="91"/>
      <c r="K129" s="92"/>
      <c r="L129" s="42" t="str">
        <f>Техлист!AA100</f>
        <v/>
      </c>
      <c r="M129" s="94" t="str">
        <f>Техлист!AB100</f>
        <v/>
      </c>
      <c r="N129" s="92"/>
      <c r="O129" s="19"/>
      <c r="Q129" s="20"/>
      <c r="R129" s="20"/>
      <c r="S129" s="20"/>
    </row>
    <row r="130" spans="1:19" s="87" customFormat="1" ht="35.1" customHeight="1" x14ac:dyDescent="0.25">
      <c r="A130" s="37"/>
      <c r="B130" s="35" t="str">
        <f>Техлист!V101</f>
        <v/>
      </c>
      <c r="C130" s="93" t="str">
        <f>Техлист!U101</f>
        <v/>
      </c>
      <c r="D130" s="91"/>
      <c r="E130" s="91"/>
      <c r="F130" s="91"/>
      <c r="G130" s="90" t="str">
        <f>Техлист!Z101</f>
        <v/>
      </c>
      <c r="H130" s="91"/>
      <c r="I130" s="91"/>
      <c r="J130" s="91"/>
      <c r="K130" s="92"/>
      <c r="L130" s="42" t="str">
        <f>Техлист!AA101</f>
        <v/>
      </c>
      <c r="M130" s="94" t="str">
        <f>Техлист!AB101</f>
        <v/>
      </c>
      <c r="N130" s="92"/>
      <c r="O130" s="19"/>
      <c r="Q130" s="20"/>
      <c r="R130" s="20"/>
      <c r="S130" s="20"/>
    </row>
    <row r="131" spans="1:19" s="87" customFormat="1" ht="35.1" customHeight="1" x14ac:dyDescent="0.25">
      <c r="A131" s="37"/>
      <c r="B131" s="35" t="str">
        <f>Техлист!V102</f>
        <v/>
      </c>
      <c r="C131" s="93" t="str">
        <f>Техлист!U102</f>
        <v/>
      </c>
      <c r="D131" s="91"/>
      <c r="E131" s="91"/>
      <c r="F131" s="91"/>
      <c r="G131" s="90" t="str">
        <f>Техлист!Z102</f>
        <v/>
      </c>
      <c r="H131" s="91"/>
      <c r="I131" s="91"/>
      <c r="J131" s="91"/>
      <c r="K131" s="92"/>
      <c r="L131" s="42" t="str">
        <f>Техлист!AA102</f>
        <v/>
      </c>
      <c r="M131" s="94" t="str">
        <f>Техлист!AB102</f>
        <v/>
      </c>
      <c r="N131" s="92"/>
      <c r="O131" s="19"/>
      <c r="Q131" s="20"/>
      <c r="R131" s="20"/>
      <c r="S131" s="20"/>
    </row>
    <row r="132" spans="1:19" s="87" customFormat="1" ht="35.1" customHeight="1" x14ac:dyDescent="0.25">
      <c r="A132" s="37"/>
      <c r="B132" s="35" t="str">
        <f>Техлист!V103</f>
        <v/>
      </c>
      <c r="C132" s="93" t="str">
        <f>Техлист!U103</f>
        <v/>
      </c>
      <c r="D132" s="91"/>
      <c r="E132" s="91"/>
      <c r="F132" s="91"/>
      <c r="G132" s="90" t="str">
        <f>Техлист!Z103</f>
        <v/>
      </c>
      <c r="H132" s="91"/>
      <c r="I132" s="91"/>
      <c r="J132" s="91"/>
      <c r="K132" s="92"/>
      <c r="L132" s="42" t="str">
        <f>Техлист!AA103</f>
        <v/>
      </c>
      <c r="M132" s="94" t="str">
        <f>Техлист!AB103</f>
        <v/>
      </c>
      <c r="N132" s="92"/>
      <c r="O132" s="19"/>
      <c r="Q132" s="20"/>
      <c r="R132" s="20"/>
      <c r="S132" s="20"/>
    </row>
    <row r="133" spans="1:19" s="87" customFormat="1" ht="35.1" customHeight="1" x14ac:dyDescent="0.25">
      <c r="A133" s="37"/>
      <c r="B133" s="35" t="str">
        <f>Техлист!V104</f>
        <v/>
      </c>
      <c r="C133" s="93" t="str">
        <f>Техлист!U104</f>
        <v/>
      </c>
      <c r="D133" s="91"/>
      <c r="E133" s="91"/>
      <c r="F133" s="91"/>
      <c r="G133" s="90" t="str">
        <f>Техлист!Z104</f>
        <v/>
      </c>
      <c r="H133" s="91"/>
      <c r="I133" s="91"/>
      <c r="J133" s="91"/>
      <c r="K133" s="92"/>
      <c r="L133" s="42" t="str">
        <f>Техлист!AA104</f>
        <v/>
      </c>
      <c r="M133" s="94" t="str">
        <f>Техлист!AB104</f>
        <v/>
      </c>
      <c r="N133" s="92"/>
      <c r="O133" s="19"/>
      <c r="Q133" s="20"/>
      <c r="R133" s="20"/>
      <c r="S133" s="20"/>
    </row>
    <row r="134" spans="1:19" s="87" customFormat="1" ht="35.1" customHeight="1" x14ac:dyDescent="0.25">
      <c r="A134" s="37"/>
      <c r="B134" s="35" t="str">
        <f>Техлист!V105</f>
        <v/>
      </c>
      <c r="C134" s="93" t="str">
        <f>Техлист!U105</f>
        <v/>
      </c>
      <c r="D134" s="91"/>
      <c r="E134" s="91"/>
      <c r="F134" s="91"/>
      <c r="G134" s="90" t="str">
        <f>Техлист!Z105</f>
        <v/>
      </c>
      <c r="H134" s="91"/>
      <c r="I134" s="91"/>
      <c r="J134" s="91"/>
      <c r="K134" s="92"/>
      <c r="L134" s="42" t="str">
        <f>Техлист!AA105</f>
        <v/>
      </c>
      <c r="M134" s="94" t="str">
        <f>Техлист!AB105</f>
        <v/>
      </c>
      <c r="N134" s="92"/>
      <c r="O134" s="19"/>
      <c r="Q134" s="20"/>
      <c r="R134" s="20"/>
      <c r="S134" s="20"/>
    </row>
    <row r="135" spans="1:19" s="87" customFormat="1" ht="35.1" customHeight="1" x14ac:dyDescent="0.25">
      <c r="A135" s="37"/>
      <c r="B135" s="35" t="str">
        <f>Техлист!V106</f>
        <v/>
      </c>
      <c r="C135" s="93" t="str">
        <f>Техлист!U106</f>
        <v/>
      </c>
      <c r="D135" s="91"/>
      <c r="E135" s="91"/>
      <c r="F135" s="91"/>
      <c r="G135" s="90" t="str">
        <f>Техлист!Z106</f>
        <v/>
      </c>
      <c r="H135" s="91"/>
      <c r="I135" s="91"/>
      <c r="J135" s="91"/>
      <c r="K135" s="92"/>
      <c r="L135" s="42" t="str">
        <f>Техлист!AA106</f>
        <v/>
      </c>
      <c r="M135" s="94" t="str">
        <f>Техлист!AB106</f>
        <v/>
      </c>
      <c r="N135" s="92"/>
      <c r="O135" s="19"/>
      <c r="Q135" s="20"/>
      <c r="R135" s="20"/>
      <c r="S135" s="20"/>
    </row>
    <row r="136" spans="1:19" s="87" customFormat="1" ht="35.1" customHeight="1" x14ac:dyDescent="0.25">
      <c r="A136" s="37"/>
      <c r="B136" s="35" t="str">
        <f>Техлист!V107</f>
        <v/>
      </c>
      <c r="C136" s="93" t="str">
        <f>Техлист!U107</f>
        <v/>
      </c>
      <c r="D136" s="91"/>
      <c r="E136" s="91"/>
      <c r="F136" s="91"/>
      <c r="G136" s="90" t="str">
        <f>Техлист!Z107</f>
        <v/>
      </c>
      <c r="H136" s="91"/>
      <c r="I136" s="91"/>
      <c r="J136" s="91"/>
      <c r="K136" s="92"/>
      <c r="L136" s="42" t="str">
        <f>Техлист!AA107</f>
        <v/>
      </c>
      <c r="M136" s="94" t="str">
        <f>Техлист!AB107</f>
        <v/>
      </c>
      <c r="N136" s="92"/>
      <c r="O136" s="19"/>
      <c r="Q136" s="20"/>
      <c r="R136" s="20"/>
      <c r="S136" s="20"/>
    </row>
    <row r="137" spans="1:19" s="87" customFormat="1" ht="35.1" customHeight="1" x14ac:dyDescent="0.25">
      <c r="A137" s="37"/>
      <c r="B137" s="35" t="str">
        <f>Техлист!V108</f>
        <v/>
      </c>
      <c r="C137" s="93" t="str">
        <f>Техлист!U108</f>
        <v/>
      </c>
      <c r="D137" s="91"/>
      <c r="E137" s="91"/>
      <c r="F137" s="91"/>
      <c r="G137" s="90" t="str">
        <f>Техлист!Z108</f>
        <v/>
      </c>
      <c r="H137" s="91"/>
      <c r="I137" s="91"/>
      <c r="J137" s="91"/>
      <c r="K137" s="92"/>
      <c r="L137" s="42" t="str">
        <f>Техлист!AA108</f>
        <v/>
      </c>
      <c r="M137" s="94" t="str">
        <f>Техлист!AB108</f>
        <v/>
      </c>
      <c r="N137" s="92"/>
      <c r="O137" s="19"/>
      <c r="Q137" s="20"/>
      <c r="R137" s="20"/>
      <c r="S137" s="20"/>
    </row>
    <row r="138" spans="1:19" s="87" customFormat="1" ht="35.1" customHeight="1" x14ac:dyDescent="0.25">
      <c r="A138" s="37"/>
      <c r="B138" s="35" t="str">
        <f>Техлист!V109</f>
        <v/>
      </c>
      <c r="C138" s="93" t="str">
        <f>Техлист!U109</f>
        <v/>
      </c>
      <c r="D138" s="91"/>
      <c r="E138" s="91"/>
      <c r="F138" s="91"/>
      <c r="G138" s="90" t="str">
        <f>Техлист!Z109</f>
        <v/>
      </c>
      <c r="H138" s="91"/>
      <c r="I138" s="91"/>
      <c r="J138" s="91"/>
      <c r="K138" s="92"/>
      <c r="L138" s="42" t="str">
        <f>Техлист!AA109</f>
        <v/>
      </c>
      <c r="M138" s="94" t="str">
        <f>Техлист!AB109</f>
        <v/>
      </c>
      <c r="N138" s="92"/>
      <c r="O138" s="19"/>
      <c r="Q138" s="20"/>
      <c r="R138" s="20"/>
      <c r="S138" s="20"/>
    </row>
    <row r="139" spans="1:19" s="87" customFormat="1" ht="35.1" customHeight="1" x14ac:dyDescent="0.25">
      <c r="A139" s="37"/>
      <c r="B139" s="35" t="str">
        <f>Техлист!V110</f>
        <v/>
      </c>
      <c r="C139" s="93" t="str">
        <f>Техлист!U110</f>
        <v/>
      </c>
      <c r="D139" s="91"/>
      <c r="E139" s="91"/>
      <c r="F139" s="91"/>
      <c r="G139" s="90" t="str">
        <f>Техлист!Z110</f>
        <v/>
      </c>
      <c r="H139" s="91"/>
      <c r="I139" s="91"/>
      <c r="J139" s="91"/>
      <c r="K139" s="92"/>
      <c r="L139" s="42" t="str">
        <f>Техлист!AA110</f>
        <v/>
      </c>
      <c r="M139" s="94" t="str">
        <f>Техлист!AB110</f>
        <v/>
      </c>
      <c r="N139" s="92"/>
      <c r="O139" s="19"/>
      <c r="Q139" s="20"/>
      <c r="R139" s="20"/>
      <c r="S139" s="20"/>
    </row>
    <row r="140" spans="1:19" s="87" customFormat="1" ht="35.1" customHeight="1" x14ac:dyDescent="0.25">
      <c r="A140" s="37"/>
      <c r="B140" s="35" t="str">
        <f>Техлист!V111</f>
        <v/>
      </c>
      <c r="C140" s="93" t="str">
        <f>Техлист!U111</f>
        <v/>
      </c>
      <c r="D140" s="91"/>
      <c r="E140" s="91"/>
      <c r="F140" s="91"/>
      <c r="G140" s="90" t="str">
        <f>Техлист!Z111</f>
        <v/>
      </c>
      <c r="H140" s="91"/>
      <c r="I140" s="91"/>
      <c r="J140" s="91"/>
      <c r="K140" s="92"/>
      <c r="L140" s="42" t="str">
        <f>Техлист!AA111</f>
        <v/>
      </c>
      <c r="M140" s="94" t="str">
        <f>Техлист!AB111</f>
        <v/>
      </c>
      <c r="N140" s="92"/>
      <c r="O140" s="19"/>
      <c r="Q140" s="20"/>
      <c r="R140" s="20"/>
      <c r="S140" s="20"/>
    </row>
    <row r="141" spans="1:19" s="87" customFormat="1" ht="35.1" customHeight="1" x14ac:dyDescent="0.25">
      <c r="A141" s="37"/>
      <c r="B141" s="35" t="str">
        <f>Техлист!V112</f>
        <v/>
      </c>
      <c r="C141" s="93" t="str">
        <f>Техлист!U112</f>
        <v/>
      </c>
      <c r="D141" s="91"/>
      <c r="E141" s="91"/>
      <c r="F141" s="91"/>
      <c r="G141" s="90" t="str">
        <f>Техлист!Z112</f>
        <v/>
      </c>
      <c r="H141" s="91"/>
      <c r="I141" s="91"/>
      <c r="J141" s="91"/>
      <c r="K141" s="92"/>
      <c r="L141" s="42" t="str">
        <f>Техлист!AA112</f>
        <v/>
      </c>
      <c r="M141" s="94" t="str">
        <f>Техлист!AB112</f>
        <v/>
      </c>
      <c r="N141" s="92"/>
      <c r="O141" s="19"/>
      <c r="Q141" s="20"/>
      <c r="R141" s="20"/>
      <c r="S141" s="20"/>
    </row>
    <row r="142" spans="1:19" s="87" customFormat="1" ht="35.1" customHeight="1" x14ac:dyDescent="0.25">
      <c r="A142" s="37"/>
      <c r="B142" s="35" t="str">
        <f>Техлист!V113</f>
        <v/>
      </c>
      <c r="C142" s="93" t="str">
        <f>Техлист!U113</f>
        <v/>
      </c>
      <c r="D142" s="91"/>
      <c r="E142" s="91"/>
      <c r="F142" s="91"/>
      <c r="G142" s="90" t="str">
        <f>Техлист!Z113</f>
        <v/>
      </c>
      <c r="H142" s="91"/>
      <c r="I142" s="91"/>
      <c r="J142" s="91"/>
      <c r="K142" s="92"/>
      <c r="L142" s="42" t="str">
        <f>Техлист!AA113</f>
        <v/>
      </c>
      <c r="M142" s="94" t="str">
        <f>Техлист!AB113</f>
        <v/>
      </c>
      <c r="N142" s="92"/>
      <c r="O142" s="19"/>
      <c r="Q142" s="20"/>
      <c r="R142" s="20"/>
      <c r="S142" s="20"/>
    </row>
    <row r="143" spans="1:19" s="87" customFormat="1" ht="35.1" customHeight="1" x14ac:dyDescent="0.25">
      <c r="A143" s="37"/>
      <c r="B143" s="35" t="str">
        <f>Техлист!V114</f>
        <v/>
      </c>
      <c r="C143" s="93" t="str">
        <f>Техлист!U114</f>
        <v/>
      </c>
      <c r="D143" s="91"/>
      <c r="E143" s="91"/>
      <c r="F143" s="91"/>
      <c r="G143" s="90" t="str">
        <f>Техлист!Z114</f>
        <v/>
      </c>
      <c r="H143" s="91"/>
      <c r="I143" s="91"/>
      <c r="J143" s="91"/>
      <c r="K143" s="92"/>
      <c r="L143" s="42" t="str">
        <f>Техлист!AA114</f>
        <v/>
      </c>
      <c r="M143" s="94" t="str">
        <f>Техлист!AB114</f>
        <v/>
      </c>
      <c r="N143" s="92"/>
      <c r="O143" s="19"/>
      <c r="Q143" s="20"/>
      <c r="R143" s="20"/>
      <c r="S143" s="20"/>
    </row>
    <row r="144" spans="1:19" s="87" customFormat="1" ht="35.1" customHeight="1" x14ac:dyDescent="0.25">
      <c r="A144" s="37"/>
      <c r="B144" s="35" t="str">
        <f>Техлист!V115</f>
        <v/>
      </c>
      <c r="C144" s="93" t="str">
        <f>Техлист!U115</f>
        <v/>
      </c>
      <c r="D144" s="91"/>
      <c r="E144" s="91"/>
      <c r="F144" s="91"/>
      <c r="G144" s="90" t="str">
        <f>Техлист!Z115</f>
        <v/>
      </c>
      <c r="H144" s="91"/>
      <c r="I144" s="91"/>
      <c r="J144" s="91"/>
      <c r="K144" s="92"/>
      <c r="L144" s="42" t="str">
        <f>Техлист!AA115</f>
        <v/>
      </c>
      <c r="M144" s="94" t="str">
        <f>Техлист!AB115</f>
        <v/>
      </c>
      <c r="N144" s="92"/>
      <c r="O144" s="19"/>
      <c r="Q144" s="20"/>
      <c r="R144" s="20"/>
      <c r="S144" s="20"/>
    </row>
    <row r="145" spans="1:19" s="87" customFormat="1" ht="35.1" customHeight="1" x14ac:dyDescent="0.25">
      <c r="A145" s="37"/>
      <c r="B145" s="35" t="str">
        <f>Техлист!V116</f>
        <v/>
      </c>
      <c r="C145" s="93" t="str">
        <f>Техлист!U116</f>
        <v/>
      </c>
      <c r="D145" s="91"/>
      <c r="E145" s="91"/>
      <c r="F145" s="91"/>
      <c r="G145" s="90" t="str">
        <f>Техлист!Z116</f>
        <v/>
      </c>
      <c r="H145" s="91"/>
      <c r="I145" s="91"/>
      <c r="J145" s="91"/>
      <c r="K145" s="92"/>
      <c r="L145" s="42" t="str">
        <f>Техлист!AA116</f>
        <v/>
      </c>
      <c r="M145" s="94" t="str">
        <f>Техлист!AB116</f>
        <v/>
      </c>
      <c r="N145" s="92"/>
      <c r="O145" s="19"/>
      <c r="Q145" s="20"/>
      <c r="R145" s="20"/>
      <c r="S145" s="20"/>
    </row>
    <row r="146" spans="1:19" s="87" customFormat="1" ht="35.1" customHeight="1" x14ac:dyDescent="0.25">
      <c r="A146" s="37"/>
      <c r="B146" s="35" t="str">
        <f>Техлист!V117</f>
        <v/>
      </c>
      <c r="C146" s="93" t="str">
        <f>Техлист!U117</f>
        <v/>
      </c>
      <c r="D146" s="91"/>
      <c r="E146" s="91"/>
      <c r="F146" s="91"/>
      <c r="G146" s="90" t="str">
        <f>Техлист!Z117</f>
        <v/>
      </c>
      <c r="H146" s="91"/>
      <c r="I146" s="91"/>
      <c r="J146" s="91"/>
      <c r="K146" s="92"/>
      <c r="L146" s="42" t="str">
        <f>Техлист!AA117</f>
        <v/>
      </c>
      <c r="M146" s="94" t="str">
        <f>Техлист!AB117</f>
        <v/>
      </c>
      <c r="N146" s="92"/>
      <c r="O146" s="19"/>
      <c r="Q146" s="20"/>
      <c r="R146" s="20"/>
      <c r="S146" s="20"/>
    </row>
    <row r="147" spans="1:19" s="87" customFormat="1" ht="35.1" customHeight="1" x14ac:dyDescent="0.25">
      <c r="A147" s="37"/>
      <c r="B147" s="35" t="str">
        <f>Техлист!V118</f>
        <v/>
      </c>
      <c r="C147" s="93" t="str">
        <f>Техлист!U118</f>
        <v/>
      </c>
      <c r="D147" s="91"/>
      <c r="E147" s="91"/>
      <c r="F147" s="91"/>
      <c r="G147" s="90" t="str">
        <f>Техлист!Z118</f>
        <v/>
      </c>
      <c r="H147" s="91"/>
      <c r="I147" s="91"/>
      <c r="J147" s="91"/>
      <c r="K147" s="92"/>
      <c r="L147" s="42" t="str">
        <f>Техлист!AA118</f>
        <v/>
      </c>
      <c r="M147" s="94" t="str">
        <f>Техлист!AB118</f>
        <v/>
      </c>
      <c r="N147" s="92"/>
      <c r="O147" s="19"/>
      <c r="Q147" s="20"/>
      <c r="R147" s="20"/>
      <c r="S147" s="20"/>
    </row>
    <row r="148" spans="1:19" s="87" customFormat="1" ht="35.1" customHeight="1" x14ac:dyDescent="0.25">
      <c r="A148" s="37"/>
      <c r="B148" s="35" t="str">
        <f>Техлист!V119</f>
        <v/>
      </c>
      <c r="C148" s="93" t="str">
        <f>Техлист!U119</f>
        <v/>
      </c>
      <c r="D148" s="91"/>
      <c r="E148" s="91"/>
      <c r="F148" s="91"/>
      <c r="G148" s="90" t="str">
        <f>Техлист!Z119</f>
        <v/>
      </c>
      <c r="H148" s="91"/>
      <c r="I148" s="91"/>
      <c r="J148" s="91"/>
      <c r="K148" s="92"/>
      <c r="L148" s="42" t="str">
        <f>Техлист!AA119</f>
        <v/>
      </c>
      <c r="M148" s="94" t="str">
        <f>Техлист!AB119</f>
        <v/>
      </c>
      <c r="N148" s="92"/>
      <c r="O148" s="19"/>
      <c r="Q148" s="20"/>
      <c r="R148" s="20"/>
      <c r="S148" s="20"/>
    </row>
    <row r="149" spans="1:19" s="87" customFormat="1" ht="35.1" customHeight="1" x14ac:dyDescent="0.25">
      <c r="A149" s="37"/>
      <c r="B149" s="35" t="str">
        <f>Техлист!V120</f>
        <v/>
      </c>
      <c r="C149" s="93" t="str">
        <f>Техлист!U120</f>
        <v/>
      </c>
      <c r="D149" s="91"/>
      <c r="E149" s="91"/>
      <c r="F149" s="91"/>
      <c r="G149" s="90" t="str">
        <f>Техлист!Z120</f>
        <v/>
      </c>
      <c r="H149" s="91"/>
      <c r="I149" s="91"/>
      <c r="J149" s="91"/>
      <c r="K149" s="92"/>
      <c r="L149" s="42" t="str">
        <f>Техлист!AA120</f>
        <v/>
      </c>
      <c r="M149" s="94" t="str">
        <f>Техлист!AB120</f>
        <v/>
      </c>
      <c r="N149" s="92"/>
      <c r="O149" s="19"/>
      <c r="Q149" s="20"/>
      <c r="R149" s="20"/>
      <c r="S149" s="20"/>
    </row>
    <row r="150" spans="1:19" s="87" customFormat="1" ht="35.1" customHeight="1" x14ac:dyDescent="0.25">
      <c r="A150" s="37"/>
      <c r="B150" s="35" t="str">
        <f>Техлист!V121</f>
        <v/>
      </c>
      <c r="C150" s="93" t="str">
        <f>Техлист!U121</f>
        <v/>
      </c>
      <c r="D150" s="91"/>
      <c r="E150" s="91"/>
      <c r="F150" s="91"/>
      <c r="G150" s="90" t="str">
        <f>Техлист!Z121</f>
        <v/>
      </c>
      <c r="H150" s="91"/>
      <c r="I150" s="91"/>
      <c r="J150" s="91"/>
      <c r="K150" s="92"/>
      <c r="L150" s="42" t="str">
        <f>Техлист!AA121</f>
        <v/>
      </c>
      <c r="M150" s="94" t="str">
        <f>Техлист!AB121</f>
        <v/>
      </c>
      <c r="N150" s="92"/>
      <c r="O150" s="19"/>
      <c r="Q150" s="20"/>
      <c r="R150" s="20"/>
      <c r="S150" s="20"/>
    </row>
    <row r="151" spans="1:19" s="87" customFormat="1" ht="35.1" customHeight="1" x14ac:dyDescent="0.25">
      <c r="A151" s="37"/>
      <c r="B151" s="35" t="str">
        <f>Техлист!V122</f>
        <v/>
      </c>
      <c r="C151" s="93" t="str">
        <f>Техлист!U122</f>
        <v/>
      </c>
      <c r="D151" s="91"/>
      <c r="E151" s="91"/>
      <c r="F151" s="91"/>
      <c r="G151" s="90" t="str">
        <f>Техлист!Z122</f>
        <v/>
      </c>
      <c r="H151" s="91"/>
      <c r="I151" s="91"/>
      <c r="J151" s="91"/>
      <c r="K151" s="92"/>
      <c r="L151" s="42" t="str">
        <f>Техлист!AA122</f>
        <v/>
      </c>
      <c r="M151" s="94" t="str">
        <f>Техлист!AB122</f>
        <v/>
      </c>
      <c r="N151" s="92"/>
      <c r="O151" s="19"/>
      <c r="Q151" s="20"/>
      <c r="R151" s="20"/>
      <c r="S151" s="20"/>
    </row>
    <row r="152" spans="1:19" s="87" customFormat="1" ht="35.1" customHeight="1" x14ac:dyDescent="0.25">
      <c r="A152" s="37"/>
      <c r="B152" s="35" t="str">
        <f>Техлист!V123</f>
        <v/>
      </c>
      <c r="C152" s="93" t="str">
        <f>Техлист!U123</f>
        <v/>
      </c>
      <c r="D152" s="91"/>
      <c r="E152" s="91"/>
      <c r="F152" s="91"/>
      <c r="G152" s="90" t="str">
        <f>Техлист!Z123</f>
        <v/>
      </c>
      <c r="H152" s="91"/>
      <c r="I152" s="91"/>
      <c r="J152" s="91"/>
      <c r="K152" s="92"/>
      <c r="L152" s="42" t="str">
        <f>Техлист!AA123</f>
        <v/>
      </c>
      <c r="M152" s="94" t="str">
        <f>Техлист!AB123</f>
        <v/>
      </c>
      <c r="N152" s="92"/>
      <c r="O152" s="19"/>
      <c r="Q152" s="20"/>
      <c r="R152" s="20"/>
      <c r="S152" s="20"/>
    </row>
    <row r="153" spans="1:19" s="87" customFormat="1" ht="35.1" customHeight="1" x14ac:dyDescent="0.25">
      <c r="A153" s="37"/>
      <c r="B153" s="35" t="str">
        <f>Техлист!V124</f>
        <v/>
      </c>
      <c r="C153" s="93" t="str">
        <f>Техлист!U124</f>
        <v/>
      </c>
      <c r="D153" s="91"/>
      <c r="E153" s="91"/>
      <c r="F153" s="91"/>
      <c r="G153" s="90" t="str">
        <f>Техлист!Z124</f>
        <v/>
      </c>
      <c r="H153" s="91"/>
      <c r="I153" s="91"/>
      <c r="J153" s="91"/>
      <c r="K153" s="92"/>
      <c r="L153" s="42" t="str">
        <f>Техлист!AA124</f>
        <v/>
      </c>
      <c r="M153" s="94" t="str">
        <f>Техлист!AB124</f>
        <v/>
      </c>
      <c r="N153" s="92"/>
      <c r="O153" s="19"/>
      <c r="Q153" s="20"/>
      <c r="R153" s="20"/>
      <c r="S153" s="20"/>
    </row>
    <row r="154" spans="1:19" s="87" customFormat="1" ht="35.1" customHeight="1" x14ac:dyDescent="0.25">
      <c r="A154" s="37"/>
      <c r="B154" s="35" t="str">
        <f>Техлист!V125</f>
        <v/>
      </c>
      <c r="C154" s="93" t="str">
        <f>Техлист!U125</f>
        <v/>
      </c>
      <c r="D154" s="91"/>
      <c r="E154" s="91"/>
      <c r="F154" s="91"/>
      <c r="G154" s="90" t="str">
        <f>Техлист!Z125</f>
        <v/>
      </c>
      <c r="H154" s="91"/>
      <c r="I154" s="91"/>
      <c r="J154" s="91"/>
      <c r="K154" s="92"/>
      <c r="L154" s="42" t="str">
        <f>Техлист!AA125</f>
        <v/>
      </c>
      <c r="M154" s="94" t="str">
        <f>Техлист!AB125</f>
        <v/>
      </c>
      <c r="N154" s="92"/>
      <c r="O154" s="19"/>
      <c r="Q154" s="20"/>
      <c r="R154" s="20"/>
      <c r="S154" s="20"/>
    </row>
    <row r="155" spans="1:19" s="87" customFormat="1" ht="35.1" customHeight="1" x14ac:dyDescent="0.25">
      <c r="A155" s="37"/>
      <c r="B155" s="35" t="str">
        <f>Техлист!V126</f>
        <v/>
      </c>
      <c r="C155" s="93" t="str">
        <f>Техлист!U126</f>
        <v/>
      </c>
      <c r="D155" s="91"/>
      <c r="E155" s="91"/>
      <c r="F155" s="91"/>
      <c r="G155" s="90" t="str">
        <f>Техлист!Z126</f>
        <v/>
      </c>
      <c r="H155" s="91"/>
      <c r="I155" s="91"/>
      <c r="J155" s="91"/>
      <c r="K155" s="92"/>
      <c r="L155" s="42" t="str">
        <f>Техлист!AA126</f>
        <v/>
      </c>
      <c r="M155" s="94" t="str">
        <f>Техлист!AB126</f>
        <v/>
      </c>
      <c r="N155" s="92"/>
      <c r="O155" s="19"/>
      <c r="Q155" s="20"/>
      <c r="R155" s="20"/>
      <c r="S155" s="20"/>
    </row>
    <row r="156" spans="1:19" s="87" customFormat="1" ht="35.1" customHeight="1" x14ac:dyDescent="0.25">
      <c r="A156" s="37"/>
      <c r="B156" s="35" t="str">
        <f>Техлист!V127</f>
        <v/>
      </c>
      <c r="C156" s="93" t="str">
        <f>Техлист!U127</f>
        <v/>
      </c>
      <c r="D156" s="91"/>
      <c r="E156" s="91"/>
      <c r="F156" s="91"/>
      <c r="G156" s="90" t="str">
        <f>Техлист!Z127</f>
        <v/>
      </c>
      <c r="H156" s="91"/>
      <c r="I156" s="91"/>
      <c r="J156" s="91"/>
      <c r="K156" s="92"/>
      <c r="L156" s="42" t="str">
        <f>Техлист!AA127</f>
        <v/>
      </c>
      <c r="M156" s="94" t="str">
        <f>Техлист!AB127</f>
        <v/>
      </c>
      <c r="N156" s="92"/>
      <c r="O156" s="19"/>
      <c r="Q156" s="20"/>
      <c r="R156" s="20"/>
      <c r="S156" s="20"/>
    </row>
    <row r="157" spans="1:19" s="87" customFormat="1" ht="35.1" customHeight="1" x14ac:dyDescent="0.25">
      <c r="A157" s="37"/>
      <c r="B157" s="35" t="str">
        <f>Техлист!V128</f>
        <v/>
      </c>
      <c r="C157" s="93" t="str">
        <f>Техлист!U128</f>
        <v/>
      </c>
      <c r="D157" s="91"/>
      <c r="E157" s="91"/>
      <c r="F157" s="91"/>
      <c r="G157" s="90" t="str">
        <f>Техлист!Z128</f>
        <v/>
      </c>
      <c r="H157" s="91"/>
      <c r="I157" s="91"/>
      <c r="J157" s="91"/>
      <c r="K157" s="92"/>
      <c r="L157" s="42" t="str">
        <f>Техлист!AA128</f>
        <v/>
      </c>
      <c r="M157" s="94" t="str">
        <f>Техлист!AB128</f>
        <v/>
      </c>
      <c r="N157" s="92"/>
      <c r="O157" s="19"/>
      <c r="Q157" s="20"/>
      <c r="R157" s="20"/>
      <c r="S157" s="20"/>
    </row>
    <row r="158" spans="1:19" s="87" customFormat="1" ht="35.1" customHeight="1" x14ac:dyDescent="0.25">
      <c r="A158" s="37"/>
      <c r="B158" s="35" t="str">
        <f>Техлист!V129</f>
        <v/>
      </c>
      <c r="C158" s="93" t="str">
        <f>Техлист!U129</f>
        <v/>
      </c>
      <c r="D158" s="91"/>
      <c r="E158" s="91"/>
      <c r="F158" s="91"/>
      <c r="G158" s="90" t="str">
        <f>Техлист!Z129</f>
        <v/>
      </c>
      <c r="H158" s="91"/>
      <c r="I158" s="91"/>
      <c r="J158" s="91"/>
      <c r="K158" s="92"/>
      <c r="L158" s="42" t="str">
        <f>Техлист!AA129</f>
        <v/>
      </c>
      <c r="M158" s="94" t="str">
        <f>Техлист!AB129</f>
        <v/>
      </c>
      <c r="N158" s="92"/>
      <c r="O158" s="19"/>
      <c r="Q158" s="20"/>
      <c r="R158" s="20"/>
      <c r="S158" s="20"/>
    </row>
    <row r="159" spans="1:19" s="87" customFormat="1" ht="35.1" customHeight="1" x14ac:dyDescent="0.25">
      <c r="A159" s="37"/>
      <c r="B159" s="35" t="str">
        <f>Техлист!V130</f>
        <v/>
      </c>
      <c r="C159" s="93" t="str">
        <f>Техлист!U130</f>
        <v/>
      </c>
      <c r="D159" s="91"/>
      <c r="E159" s="91"/>
      <c r="F159" s="91"/>
      <c r="G159" s="90" t="str">
        <f>Техлист!Z130</f>
        <v/>
      </c>
      <c r="H159" s="91"/>
      <c r="I159" s="91"/>
      <c r="J159" s="91"/>
      <c r="K159" s="92"/>
      <c r="L159" s="42" t="str">
        <f>Техлист!AA130</f>
        <v/>
      </c>
      <c r="M159" s="94" t="str">
        <f>Техлист!AB130</f>
        <v/>
      </c>
      <c r="N159" s="92"/>
      <c r="O159" s="19"/>
      <c r="Q159" s="20"/>
      <c r="R159" s="20"/>
      <c r="S159" s="20"/>
    </row>
    <row r="160" spans="1:19" s="87" customFormat="1" ht="35.1" customHeight="1" x14ac:dyDescent="0.25">
      <c r="A160" s="37"/>
      <c r="B160" s="35" t="str">
        <f>Техлист!V131</f>
        <v/>
      </c>
      <c r="C160" s="93" t="str">
        <f>Техлист!U131</f>
        <v/>
      </c>
      <c r="D160" s="91"/>
      <c r="E160" s="91"/>
      <c r="F160" s="91"/>
      <c r="G160" s="90" t="str">
        <f>Техлист!Z131</f>
        <v/>
      </c>
      <c r="H160" s="91"/>
      <c r="I160" s="91"/>
      <c r="J160" s="91"/>
      <c r="K160" s="92"/>
      <c r="L160" s="42" t="str">
        <f>Техлист!AA131</f>
        <v/>
      </c>
      <c r="M160" s="94" t="str">
        <f>Техлист!AB131</f>
        <v/>
      </c>
      <c r="N160" s="92"/>
      <c r="O160" s="19"/>
      <c r="Q160" s="20"/>
      <c r="R160" s="20"/>
      <c r="S160" s="20"/>
    </row>
    <row r="161" spans="1:19" s="87" customFormat="1" ht="35.1" customHeight="1" x14ac:dyDescent="0.25">
      <c r="A161" s="37"/>
      <c r="B161" s="35" t="str">
        <f>Техлист!V132</f>
        <v/>
      </c>
      <c r="C161" s="93" t="str">
        <f>Техлист!U132</f>
        <v/>
      </c>
      <c r="D161" s="91"/>
      <c r="E161" s="91"/>
      <c r="F161" s="91"/>
      <c r="G161" s="90" t="str">
        <f>Техлист!Z132</f>
        <v/>
      </c>
      <c r="H161" s="91"/>
      <c r="I161" s="91"/>
      <c r="J161" s="91"/>
      <c r="K161" s="92"/>
      <c r="L161" s="42" t="str">
        <f>Техлист!AA132</f>
        <v/>
      </c>
      <c r="M161" s="94" t="str">
        <f>Техлист!AB132</f>
        <v/>
      </c>
      <c r="N161" s="92"/>
      <c r="O161" s="19"/>
      <c r="Q161" s="20"/>
      <c r="R161" s="20"/>
      <c r="S161" s="20"/>
    </row>
    <row r="162" spans="1:19" s="87" customFormat="1" ht="35.1" customHeight="1" x14ac:dyDescent="0.25">
      <c r="A162" s="37"/>
      <c r="B162" s="35" t="str">
        <f>Техлист!V133</f>
        <v/>
      </c>
      <c r="C162" s="93" t="str">
        <f>Техлист!U133</f>
        <v/>
      </c>
      <c r="D162" s="91"/>
      <c r="E162" s="91"/>
      <c r="F162" s="91"/>
      <c r="G162" s="90" t="str">
        <f>Техлист!Z133</f>
        <v/>
      </c>
      <c r="H162" s="91"/>
      <c r="I162" s="91"/>
      <c r="J162" s="91"/>
      <c r="K162" s="92"/>
      <c r="L162" s="42" t="str">
        <f>Техлист!AA133</f>
        <v/>
      </c>
      <c r="M162" s="94" t="str">
        <f>Техлист!AB133</f>
        <v/>
      </c>
      <c r="N162" s="92"/>
      <c r="O162" s="19"/>
      <c r="Q162" s="20"/>
      <c r="R162" s="20"/>
      <c r="S162" s="20"/>
    </row>
    <row r="163" spans="1:19" s="87" customFormat="1" ht="35.1" customHeight="1" x14ac:dyDescent="0.25">
      <c r="A163" s="37"/>
      <c r="B163" s="35" t="str">
        <f>Техлист!V134</f>
        <v/>
      </c>
      <c r="C163" s="93" t="str">
        <f>Техлист!U134</f>
        <v/>
      </c>
      <c r="D163" s="91"/>
      <c r="E163" s="91"/>
      <c r="F163" s="91"/>
      <c r="G163" s="90" t="str">
        <f>Техлист!Z134</f>
        <v/>
      </c>
      <c r="H163" s="91"/>
      <c r="I163" s="91"/>
      <c r="J163" s="91"/>
      <c r="K163" s="92"/>
      <c r="L163" s="42" t="str">
        <f>Техлист!AA134</f>
        <v/>
      </c>
      <c r="M163" s="94" t="str">
        <f>Техлист!AB134</f>
        <v/>
      </c>
      <c r="N163" s="92"/>
      <c r="O163" s="19"/>
      <c r="Q163" s="20"/>
      <c r="R163" s="20"/>
      <c r="S163" s="20"/>
    </row>
    <row r="164" spans="1:19" s="87" customFormat="1" ht="35.1" customHeight="1" x14ac:dyDescent="0.25">
      <c r="A164" s="37"/>
      <c r="B164" s="35" t="str">
        <f>Техлист!V135</f>
        <v/>
      </c>
      <c r="C164" s="93" t="str">
        <f>Техлист!U135</f>
        <v/>
      </c>
      <c r="D164" s="91"/>
      <c r="E164" s="91"/>
      <c r="F164" s="91"/>
      <c r="G164" s="90" t="str">
        <f>Техлист!Z135</f>
        <v/>
      </c>
      <c r="H164" s="91"/>
      <c r="I164" s="91"/>
      <c r="J164" s="91"/>
      <c r="K164" s="92"/>
      <c r="L164" s="42" t="str">
        <f>Техлист!AA135</f>
        <v/>
      </c>
      <c r="M164" s="94" t="str">
        <f>Техлист!AB135</f>
        <v/>
      </c>
      <c r="N164" s="92"/>
      <c r="O164" s="19"/>
      <c r="Q164" s="20"/>
      <c r="R164" s="20"/>
      <c r="S164" s="20"/>
    </row>
    <row r="165" spans="1:19" s="87" customFormat="1" ht="35.1" customHeight="1" x14ac:dyDescent="0.25">
      <c r="A165" s="37"/>
      <c r="B165" s="35" t="str">
        <f>Техлист!V136</f>
        <v/>
      </c>
      <c r="C165" s="93" t="str">
        <f>Техлист!U136</f>
        <v/>
      </c>
      <c r="D165" s="91"/>
      <c r="E165" s="91"/>
      <c r="F165" s="91"/>
      <c r="G165" s="90" t="str">
        <f>Техлист!Z136</f>
        <v/>
      </c>
      <c r="H165" s="91"/>
      <c r="I165" s="91"/>
      <c r="J165" s="91"/>
      <c r="K165" s="92"/>
      <c r="L165" s="42" t="str">
        <f>Техлист!AA136</f>
        <v/>
      </c>
      <c r="M165" s="94" t="str">
        <f>Техлист!AB136</f>
        <v/>
      </c>
      <c r="N165" s="92"/>
      <c r="O165" s="19"/>
      <c r="Q165" s="20"/>
      <c r="R165" s="20"/>
      <c r="S165" s="20"/>
    </row>
    <row r="166" spans="1:19" s="87" customFormat="1" ht="35.1" customHeight="1" x14ac:dyDescent="0.25">
      <c r="A166" s="37"/>
      <c r="B166" s="35" t="str">
        <f>Техлист!V137</f>
        <v/>
      </c>
      <c r="C166" s="93" t="str">
        <f>Техлист!U137</f>
        <v/>
      </c>
      <c r="D166" s="91"/>
      <c r="E166" s="91"/>
      <c r="F166" s="91"/>
      <c r="G166" s="90" t="str">
        <f>Техлист!Z137</f>
        <v/>
      </c>
      <c r="H166" s="91"/>
      <c r="I166" s="91"/>
      <c r="J166" s="91"/>
      <c r="K166" s="92"/>
      <c r="L166" s="42" t="str">
        <f>Техлист!AA137</f>
        <v/>
      </c>
      <c r="M166" s="94" t="str">
        <f>Техлист!AB137</f>
        <v/>
      </c>
      <c r="N166" s="92"/>
      <c r="O166" s="19"/>
      <c r="Q166" s="20"/>
      <c r="R166" s="20"/>
      <c r="S166" s="20"/>
    </row>
    <row r="167" spans="1:19" s="87" customFormat="1" ht="35.1" customHeight="1" x14ac:dyDescent="0.25">
      <c r="A167" s="37"/>
      <c r="B167" s="35" t="str">
        <f>Техлист!V138</f>
        <v/>
      </c>
      <c r="C167" s="93" t="str">
        <f>Техлист!U138</f>
        <v/>
      </c>
      <c r="D167" s="91"/>
      <c r="E167" s="91"/>
      <c r="F167" s="91"/>
      <c r="G167" s="90" t="str">
        <f>Техлист!Z138</f>
        <v/>
      </c>
      <c r="H167" s="91"/>
      <c r="I167" s="91"/>
      <c r="J167" s="91"/>
      <c r="K167" s="92"/>
      <c r="L167" s="42" t="str">
        <f>Техлист!AA138</f>
        <v/>
      </c>
      <c r="M167" s="94" t="str">
        <f>Техлист!AB138</f>
        <v/>
      </c>
      <c r="N167" s="92"/>
      <c r="O167" s="19"/>
      <c r="Q167" s="20"/>
      <c r="R167" s="20"/>
      <c r="S167" s="20"/>
    </row>
    <row r="168" spans="1:19" s="87" customFormat="1" ht="35.1" customHeight="1" x14ac:dyDescent="0.25">
      <c r="A168" s="37"/>
      <c r="B168" s="35" t="str">
        <f>Техлист!V139</f>
        <v/>
      </c>
      <c r="C168" s="93" t="str">
        <f>Техлист!U139</f>
        <v/>
      </c>
      <c r="D168" s="91"/>
      <c r="E168" s="91"/>
      <c r="F168" s="91"/>
      <c r="G168" s="90" t="str">
        <f>Техлист!Z139</f>
        <v/>
      </c>
      <c r="H168" s="91"/>
      <c r="I168" s="91"/>
      <c r="J168" s="91"/>
      <c r="K168" s="92"/>
      <c r="L168" s="42" t="str">
        <f>Техлист!AA139</f>
        <v/>
      </c>
      <c r="M168" s="94" t="str">
        <f>Техлист!AB139</f>
        <v/>
      </c>
      <c r="N168" s="92"/>
      <c r="O168" s="19"/>
      <c r="Q168" s="20"/>
      <c r="R168" s="20"/>
      <c r="S168" s="20"/>
    </row>
    <row r="169" spans="1:19" s="87" customFormat="1" ht="35.1" customHeight="1" x14ac:dyDescent="0.25">
      <c r="A169" s="37"/>
      <c r="B169" s="35" t="str">
        <f>Техлист!V140</f>
        <v/>
      </c>
      <c r="C169" s="93" t="str">
        <f>Техлист!U140</f>
        <v/>
      </c>
      <c r="D169" s="91"/>
      <c r="E169" s="91"/>
      <c r="F169" s="91"/>
      <c r="G169" s="90" t="str">
        <f>Техлист!Z140</f>
        <v/>
      </c>
      <c r="H169" s="91"/>
      <c r="I169" s="91"/>
      <c r="J169" s="91"/>
      <c r="K169" s="92"/>
      <c r="L169" s="42" t="str">
        <f>Техлист!AA140</f>
        <v/>
      </c>
      <c r="M169" s="94" t="str">
        <f>Техлист!AB140</f>
        <v/>
      </c>
      <c r="N169" s="92"/>
      <c r="O169" s="19"/>
      <c r="Q169" s="20"/>
      <c r="R169" s="20"/>
      <c r="S169" s="20"/>
    </row>
    <row r="170" spans="1:19" s="87" customFormat="1" ht="35.1" customHeight="1" x14ac:dyDescent="0.25">
      <c r="A170" s="37"/>
      <c r="B170" s="35" t="str">
        <f>Техлист!V141</f>
        <v/>
      </c>
      <c r="C170" s="93" t="str">
        <f>Техлист!U141</f>
        <v/>
      </c>
      <c r="D170" s="91"/>
      <c r="E170" s="91"/>
      <c r="F170" s="91"/>
      <c r="G170" s="90" t="str">
        <f>Техлист!Z141</f>
        <v/>
      </c>
      <c r="H170" s="91"/>
      <c r="I170" s="91"/>
      <c r="J170" s="91"/>
      <c r="K170" s="92"/>
      <c r="L170" s="42" t="str">
        <f>Техлист!AA141</f>
        <v/>
      </c>
      <c r="M170" s="94" t="str">
        <f>Техлист!AB141</f>
        <v/>
      </c>
      <c r="N170" s="92"/>
      <c r="O170" s="19"/>
      <c r="Q170" s="20"/>
      <c r="R170" s="20"/>
      <c r="S170" s="20"/>
    </row>
    <row r="171" spans="1:19" s="87" customFormat="1" ht="35.1" customHeight="1" x14ac:dyDescent="0.25">
      <c r="A171" s="37"/>
      <c r="B171" s="35" t="str">
        <f>Техлист!V142</f>
        <v/>
      </c>
      <c r="C171" s="93" t="str">
        <f>Техлист!U142</f>
        <v/>
      </c>
      <c r="D171" s="91"/>
      <c r="E171" s="91"/>
      <c r="F171" s="91"/>
      <c r="G171" s="90" t="str">
        <f>Техлист!Z142</f>
        <v/>
      </c>
      <c r="H171" s="91"/>
      <c r="I171" s="91"/>
      <c r="J171" s="91"/>
      <c r="K171" s="92"/>
      <c r="L171" s="42" t="str">
        <f>Техлист!AA142</f>
        <v/>
      </c>
      <c r="M171" s="94" t="str">
        <f>Техлист!AB142</f>
        <v/>
      </c>
      <c r="N171" s="92"/>
      <c r="O171" s="19"/>
      <c r="Q171" s="20"/>
      <c r="R171" s="20"/>
      <c r="S171" s="20"/>
    </row>
    <row r="172" spans="1:19" s="87" customFormat="1" ht="35.1" customHeight="1" x14ac:dyDescent="0.25">
      <c r="A172" s="37"/>
      <c r="B172" s="35" t="str">
        <f>Техлист!V143</f>
        <v/>
      </c>
      <c r="C172" s="93" t="str">
        <f>Техлист!U143</f>
        <v/>
      </c>
      <c r="D172" s="91"/>
      <c r="E172" s="91"/>
      <c r="F172" s="91"/>
      <c r="G172" s="90" t="str">
        <f>Техлист!Z143</f>
        <v/>
      </c>
      <c r="H172" s="91"/>
      <c r="I172" s="91"/>
      <c r="J172" s="91"/>
      <c r="K172" s="92"/>
      <c r="L172" s="42" t="str">
        <f>Техлист!AA143</f>
        <v/>
      </c>
      <c r="M172" s="94" t="str">
        <f>Техлист!AB143</f>
        <v/>
      </c>
      <c r="N172" s="92"/>
      <c r="O172" s="19"/>
      <c r="Q172" s="20"/>
      <c r="R172" s="20"/>
      <c r="S172" s="20"/>
    </row>
    <row r="173" spans="1:19" s="87" customFormat="1" ht="35.1" customHeight="1" x14ac:dyDescent="0.25">
      <c r="A173" s="37"/>
      <c r="B173" s="35" t="str">
        <f>Техлист!V144</f>
        <v/>
      </c>
      <c r="C173" s="93" t="str">
        <f>Техлист!U144</f>
        <v/>
      </c>
      <c r="D173" s="91"/>
      <c r="E173" s="91"/>
      <c r="F173" s="91"/>
      <c r="G173" s="90" t="str">
        <f>Техлист!Z144</f>
        <v/>
      </c>
      <c r="H173" s="91"/>
      <c r="I173" s="91"/>
      <c r="J173" s="91"/>
      <c r="K173" s="92"/>
      <c r="L173" s="42" t="str">
        <f>Техлист!AA144</f>
        <v/>
      </c>
      <c r="M173" s="94" t="str">
        <f>Техлист!AB144</f>
        <v/>
      </c>
      <c r="N173" s="92"/>
      <c r="O173" s="19"/>
      <c r="Q173" s="20"/>
      <c r="R173" s="20"/>
      <c r="S173" s="20"/>
    </row>
    <row r="174" spans="1:19" s="87" customFormat="1" ht="35.1" customHeight="1" x14ac:dyDescent="0.25">
      <c r="A174" s="37"/>
      <c r="B174" s="35" t="str">
        <f>Техлист!V145</f>
        <v/>
      </c>
      <c r="C174" s="93" t="str">
        <f>Техлист!U145</f>
        <v/>
      </c>
      <c r="D174" s="91"/>
      <c r="E174" s="91"/>
      <c r="F174" s="91"/>
      <c r="G174" s="90" t="str">
        <f>Техлист!Z145</f>
        <v/>
      </c>
      <c r="H174" s="91"/>
      <c r="I174" s="91"/>
      <c r="J174" s="91"/>
      <c r="K174" s="92"/>
      <c r="L174" s="42" t="str">
        <f>Техлист!AA145</f>
        <v/>
      </c>
      <c r="M174" s="94" t="str">
        <f>Техлист!AB145</f>
        <v/>
      </c>
      <c r="N174" s="92"/>
      <c r="O174" s="19"/>
      <c r="Q174" s="20"/>
      <c r="R174" s="20"/>
      <c r="S174" s="20"/>
    </row>
    <row r="175" spans="1:19" s="87" customFormat="1" ht="35.1" customHeight="1" x14ac:dyDescent="0.25">
      <c r="A175" s="37"/>
      <c r="B175" s="35" t="str">
        <f>Техлист!V146</f>
        <v/>
      </c>
      <c r="C175" s="93" t="str">
        <f>Техлист!U146</f>
        <v/>
      </c>
      <c r="D175" s="91"/>
      <c r="E175" s="91"/>
      <c r="F175" s="91"/>
      <c r="G175" s="90" t="str">
        <f>Техлист!Z146</f>
        <v/>
      </c>
      <c r="H175" s="91"/>
      <c r="I175" s="91"/>
      <c r="J175" s="91"/>
      <c r="K175" s="92"/>
      <c r="L175" s="42" t="str">
        <f>Техлист!AA146</f>
        <v/>
      </c>
      <c r="M175" s="94" t="str">
        <f>Техлист!AB146</f>
        <v/>
      </c>
      <c r="N175" s="92"/>
      <c r="O175" s="19"/>
      <c r="Q175" s="20"/>
      <c r="R175" s="20"/>
      <c r="S175" s="20"/>
    </row>
    <row r="176" spans="1:19" s="87" customFormat="1" ht="35.1" customHeight="1" x14ac:dyDescent="0.25">
      <c r="A176" s="37"/>
      <c r="B176" s="35" t="str">
        <f>Техлист!V147</f>
        <v/>
      </c>
      <c r="C176" s="93" t="str">
        <f>Техлист!U147</f>
        <v/>
      </c>
      <c r="D176" s="91"/>
      <c r="E176" s="91"/>
      <c r="F176" s="91"/>
      <c r="G176" s="90" t="str">
        <f>Техлист!Z147</f>
        <v/>
      </c>
      <c r="H176" s="91"/>
      <c r="I176" s="91"/>
      <c r="J176" s="91"/>
      <c r="K176" s="92"/>
      <c r="L176" s="42" t="str">
        <f>Техлист!AA147</f>
        <v/>
      </c>
      <c r="M176" s="94" t="str">
        <f>Техлист!AB147</f>
        <v/>
      </c>
      <c r="N176" s="92"/>
      <c r="O176" s="19"/>
      <c r="Q176" s="20"/>
      <c r="R176" s="20"/>
      <c r="S176" s="20"/>
    </row>
    <row r="177" spans="1:19" s="87" customFormat="1" ht="35.1" customHeight="1" x14ac:dyDescent="0.25">
      <c r="A177" s="37"/>
      <c r="B177" s="35" t="str">
        <f>Техлист!V148</f>
        <v/>
      </c>
      <c r="C177" s="93" t="str">
        <f>Техлист!U148</f>
        <v/>
      </c>
      <c r="D177" s="91"/>
      <c r="E177" s="91"/>
      <c r="F177" s="91"/>
      <c r="G177" s="90" t="str">
        <f>Техлист!Z148</f>
        <v/>
      </c>
      <c r="H177" s="91"/>
      <c r="I177" s="91"/>
      <c r="J177" s="91"/>
      <c r="K177" s="92"/>
      <c r="L177" s="42" t="str">
        <f>Техлист!AA148</f>
        <v/>
      </c>
      <c r="M177" s="94" t="str">
        <f>Техлист!AB148</f>
        <v/>
      </c>
      <c r="N177" s="92"/>
      <c r="O177" s="19"/>
      <c r="Q177" s="20"/>
      <c r="R177" s="20"/>
      <c r="S177" s="20"/>
    </row>
    <row r="178" spans="1:19" s="87" customFormat="1" ht="35.1" customHeight="1" x14ac:dyDescent="0.25">
      <c r="A178" s="37"/>
      <c r="B178" s="35" t="str">
        <f>Техлист!V149</f>
        <v/>
      </c>
      <c r="C178" s="93" t="str">
        <f>Техлист!U149</f>
        <v/>
      </c>
      <c r="D178" s="91"/>
      <c r="E178" s="91"/>
      <c r="F178" s="91"/>
      <c r="G178" s="90" t="str">
        <f>Техлист!Z149</f>
        <v/>
      </c>
      <c r="H178" s="91"/>
      <c r="I178" s="91"/>
      <c r="J178" s="91"/>
      <c r="K178" s="92"/>
      <c r="L178" s="42" t="str">
        <f>Техлист!AA149</f>
        <v/>
      </c>
      <c r="M178" s="94" t="str">
        <f>Техлист!AB149</f>
        <v/>
      </c>
      <c r="N178" s="92"/>
      <c r="O178" s="19"/>
      <c r="Q178" s="20"/>
      <c r="R178" s="20"/>
      <c r="S178" s="20"/>
    </row>
    <row r="179" spans="1:19" s="87" customFormat="1" ht="35.1" customHeight="1" x14ac:dyDescent="0.25">
      <c r="A179" s="37"/>
      <c r="B179" s="35" t="str">
        <f>Техлист!V150</f>
        <v/>
      </c>
      <c r="C179" s="93" t="str">
        <f>Техлист!U150</f>
        <v/>
      </c>
      <c r="D179" s="91"/>
      <c r="E179" s="91"/>
      <c r="F179" s="91"/>
      <c r="G179" s="90" t="str">
        <f>Техлист!Z150</f>
        <v/>
      </c>
      <c r="H179" s="91"/>
      <c r="I179" s="91"/>
      <c r="J179" s="91"/>
      <c r="K179" s="92"/>
      <c r="L179" s="42" t="str">
        <f>Техлист!AA150</f>
        <v/>
      </c>
      <c r="M179" s="94" t="str">
        <f>Техлист!AB150</f>
        <v/>
      </c>
      <c r="N179" s="92"/>
      <c r="O179" s="19"/>
      <c r="Q179" s="20"/>
      <c r="R179" s="20"/>
      <c r="S179" s="20"/>
    </row>
    <row r="180" spans="1:19" s="87" customFormat="1" ht="35.1" customHeight="1" x14ac:dyDescent="0.25">
      <c r="A180" s="37"/>
      <c r="B180" s="35" t="str">
        <f>Техлист!V151</f>
        <v/>
      </c>
      <c r="C180" s="93" t="str">
        <f>Техлист!U151</f>
        <v/>
      </c>
      <c r="D180" s="91"/>
      <c r="E180" s="91"/>
      <c r="F180" s="91"/>
      <c r="G180" s="90" t="str">
        <f>Техлист!Z151</f>
        <v/>
      </c>
      <c r="H180" s="91"/>
      <c r="I180" s="91"/>
      <c r="J180" s="91"/>
      <c r="K180" s="92"/>
      <c r="L180" s="42" t="str">
        <f>Техлист!AA151</f>
        <v/>
      </c>
      <c r="M180" s="94" t="str">
        <f>Техлист!AB151</f>
        <v/>
      </c>
      <c r="N180" s="92"/>
      <c r="O180" s="19"/>
      <c r="Q180" s="20"/>
      <c r="R180" s="20"/>
      <c r="S180" s="20"/>
    </row>
    <row r="181" spans="1:19" s="87" customFormat="1" ht="35.1" customHeight="1" x14ac:dyDescent="0.25">
      <c r="A181" s="37"/>
      <c r="B181" s="35" t="str">
        <f>Техлист!V152</f>
        <v/>
      </c>
      <c r="C181" s="93" t="str">
        <f>Техлист!U152</f>
        <v/>
      </c>
      <c r="D181" s="91"/>
      <c r="E181" s="91"/>
      <c r="F181" s="91"/>
      <c r="G181" s="90" t="str">
        <f>Техлист!Z152</f>
        <v/>
      </c>
      <c r="H181" s="91"/>
      <c r="I181" s="91"/>
      <c r="J181" s="91"/>
      <c r="K181" s="92"/>
      <c r="L181" s="42" t="str">
        <f>Техлист!AA152</f>
        <v/>
      </c>
      <c r="M181" s="94" t="str">
        <f>Техлист!AB152</f>
        <v/>
      </c>
      <c r="N181" s="92"/>
      <c r="O181" s="19"/>
      <c r="Q181" s="20"/>
      <c r="R181" s="20"/>
      <c r="S181" s="20"/>
    </row>
    <row r="182" spans="1:19" s="87" customFormat="1" ht="35.1" customHeight="1" x14ac:dyDescent="0.25">
      <c r="A182" s="37"/>
      <c r="B182" s="35" t="str">
        <f>Техлист!V153</f>
        <v/>
      </c>
      <c r="C182" s="93" t="str">
        <f>Техлист!U153</f>
        <v/>
      </c>
      <c r="D182" s="91"/>
      <c r="E182" s="91"/>
      <c r="F182" s="91"/>
      <c r="G182" s="90" t="str">
        <f>Техлист!Z153</f>
        <v/>
      </c>
      <c r="H182" s="91"/>
      <c r="I182" s="91"/>
      <c r="J182" s="91"/>
      <c r="K182" s="92"/>
      <c r="L182" s="42" t="str">
        <f>Техлист!AA153</f>
        <v/>
      </c>
      <c r="M182" s="94" t="str">
        <f>Техлист!AB153</f>
        <v/>
      </c>
      <c r="N182" s="92"/>
      <c r="O182" s="19"/>
      <c r="Q182" s="20"/>
      <c r="R182" s="20"/>
      <c r="S182" s="20"/>
    </row>
    <row r="183" spans="1:19" s="87" customFormat="1" ht="35.1" customHeight="1" x14ac:dyDescent="0.25">
      <c r="A183" s="37"/>
      <c r="B183" s="35" t="str">
        <f>Техлист!V154</f>
        <v/>
      </c>
      <c r="C183" s="93" t="str">
        <f>Техлист!U154</f>
        <v/>
      </c>
      <c r="D183" s="91"/>
      <c r="E183" s="91"/>
      <c r="F183" s="91"/>
      <c r="G183" s="90" t="str">
        <f>Техлист!Z154</f>
        <v/>
      </c>
      <c r="H183" s="91"/>
      <c r="I183" s="91"/>
      <c r="J183" s="91"/>
      <c r="K183" s="92"/>
      <c r="L183" s="42" t="str">
        <f>Техлист!AA154</f>
        <v/>
      </c>
      <c r="M183" s="94" t="str">
        <f>Техлист!AB154</f>
        <v/>
      </c>
      <c r="N183" s="92"/>
      <c r="O183" s="19"/>
      <c r="Q183" s="20"/>
      <c r="R183" s="20"/>
      <c r="S183" s="20"/>
    </row>
    <row r="184" spans="1:19" s="87" customFormat="1" ht="35.1" customHeight="1" x14ac:dyDescent="0.25">
      <c r="A184" s="37"/>
      <c r="B184" s="35" t="str">
        <f>Техлист!V155</f>
        <v/>
      </c>
      <c r="C184" s="93" t="str">
        <f>Техлист!U155</f>
        <v/>
      </c>
      <c r="D184" s="91"/>
      <c r="E184" s="91"/>
      <c r="F184" s="91"/>
      <c r="G184" s="90" t="str">
        <f>Техлист!Z155</f>
        <v/>
      </c>
      <c r="H184" s="91"/>
      <c r="I184" s="91"/>
      <c r="J184" s="91"/>
      <c r="K184" s="92"/>
      <c r="L184" s="42" t="str">
        <f>Техлист!AA155</f>
        <v/>
      </c>
      <c r="M184" s="94" t="str">
        <f>Техлист!AB155</f>
        <v/>
      </c>
      <c r="N184" s="92"/>
      <c r="O184" s="19"/>
      <c r="Q184" s="20"/>
      <c r="R184" s="20"/>
      <c r="S184" s="20"/>
    </row>
    <row r="185" spans="1:19" s="87" customFormat="1" ht="35.1" customHeight="1" x14ac:dyDescent="0.25">
      <c r="A185" s="37"/>
      <c r="B185" s="35" t="str">
        <f>Техлист!V156</f>
        <v/>
      </c>
      <c r="C185" s="93" t="str">
        <f>Техлист!U156</f>
        <v/>
      </c>
      <c r="D185" s="91"/>
      <c r="E185" s="91"/>
      <c r="F185" s="91"/>
      <c r="G185" s="90" t="str">
        <f>Техлист!Z156</f>
        <v/>
      </c>
      <c r="H185" s="91"/>
      <c r="I185" s="91"/>
      <c r="J185" s="91"/>
      <c r="K185" s="92"/>
      <c r="L185" s="42" t="str">
        <f>Техлист!AA156</f>
        <v/>
      </c>
      <c r="M185" s="94" t="str">
        <f>Техлист!AB156</f>
        <v/>
      </c>
      <c r="N185" s="92"/>
      <c r="O185" s="19"/>
      <c r="Q185" s="20"/>
      <c r="R185" s="20"/>
      <c r="S185" s="20"/>
    </row>
    <row r="186" spans="1:19" s="87" customFormat="1" ht="35.1" customHeight="1" x14ac:dyDescent="0.25">
      <c r="A186" s="37"/>
      <c r="B186" s="35" t="str">
        <f>Техлист!V157</f>
        <v/>
      </c>
      <c r="C186" s="93" t="str">
        <f>Техлист!U157</f>
        <v/>
      </c>
      <c r="D186" s="91"/>
      <c r="E186" s="91"/>
      <c r="F186" s="91"/>
      <c r="G186" s="90" t="str">
        <f>Техлист!Z157</f>
        <v/>
      </c>
      <c r="H186" s="91"/>
      <c r="I186" s="91"/>
      <c r="J186" s="91"/>
      <c r="K186" s="92"/>
      <c r="L186" s="42" t="str">
        <f>Техлист!AA157</f>
        <v/>
      </c>
      <c r="M186" s="94" t="str">
        <f>Техлист!AB157</f>
        <v/>
      </c>
      <c r="N186" s="92"/>
      <c r="O186" s="19"/>
      <c r="Q186" s="20"/>
      <c r="R186" s="20"/>
      <c r="S186" s="20"/>
    </row>
    <row r="187" spans="1:19" s="87" customFormat="1" ht="35.1" customHeight="1" x14ac:dyDescent="0.25">
      <c r="A187" s="37"/>
      <c r="B187" s="35" t="str">
        <f>Техлист!V158</f>
        <v/>
      </c>
      <c r="C187" s="93" t="str">
        <f>Техлист!U158</f>
        <v/>
      </c>
      <c r="D187" s="91"/>
      <c r="E187" s="91"/>
      <c r="F187" s="91"/>
      <c r="G187" s="90" t="str">
        <f>Техлист!Z158</f>
        <v/>
      </c>
      <c r="H187" s="91"/>
      <c r="I187" s="91"/>
      <c r="J187" s="91"/>
      <c r="K187" s="92"/>
      <c r="L187" s="42" t="str">
        <f>Техлист!AA158</f>
        <v/>
      </c>
      <c r="M187" s="94" t="str">
        <f>Техлист!AB158</f>
        <v/>
      </c>
      <c r="N187" s="92"/>
      <c r="O187" s="19"/>
      <c r="Q187" s="20"/>
      <c r="R187" s="20"/>
      <c r="S187" s="20"/>
    </row>
    <row r="188" spans="1:19" s="87" customFormat="1" ht="35.1" customHeight="1" x14ac:dyDescent="0.25">
      <c r="A188" s="37"/>
      <c r="B188" s="35" t="str">
        <f>Техлист!V159</f>
        <v/>
      </c>
      <c r="C188" s="93" t="str">
        <f>Техлист!U159</f>
        <v/>
      </c>
      <c r="D188" s="91"/>
      <c r="E188" s="91"/>
      <c r="F188" s="91"/>
      <c r="G188" s="90" t="str">
        <f>Техлист!Z159</f>
        <v/>
      </c>
      <c r="H188" s="91"/>
      <c r="I188" s="91"/>
      <c r="J188" s="91"/>
      <c r="K188" s="92"/>
      <c r="L188" s="42" t="str">
        <f>Техлист!AA159</f>
        <v/>
      </c>
      <c r="M188" s="94" t="str">
        <f>Техлист!AB159</f>
        <v/>
      </c>
      <c r="N188" s="92"/>
      <c r="O188" s="19"/>
      <c r="Q188" s="20"/>
      <c r="R188" s="20"/>
      <c r="S188" s="20"/>
    </row>
    <row r="189" spans="1:19" s="87" customFormat="1" ht="35.1" customHeight="1" x14ac:dyDescent="0.25">
      <c r="A189" s="37"/>
      <c r="B189" s="35" t="str">
        <f>Техлист!V160</f>
        <v/>
      </c>
      <c r="C189" s="93" t="str">
        <f>Техлист!U160</f>
        <v/>
      </c>
      <c r="D189" s="91"/>
      <c r="E189" s="91"/>
      <c r="F189" s="91"/>
      <c r="G189" s="90" t="str">
        <f>Техлист!Z160</f>
        <v/>
      </c>
      <c r="H189" s="91"/>
      <c r="I189" s="91"/>
      <c r="J189" s="91"/>
      <c r="K189" s="92"/>
      <c r="L189" s="42" t="str">
        <f>Техлист!AA160</f>
        <v/>
      </c>
      <c r="M189" s="94" t="str">
        <f>Техлист!AB160</f>
        <v/>
      </c>
      <c r="N189" s="92"/>
      <c r="O189" s="19"/>
      <c r="Q189" s="20"/>
      <c r="R189" s="20"/>
      <c r="S189" s="20"/>
    </row>
    <row r="190" spans="1:19" s="87" customFormat="1" ht="35.1" customHeight="1" x14ac:dyDescent="0.25">
      <c r="A190" s="37"/>
      <c r="B190" s="35" t="str">
        <f>Техлист!V161</f>
        <v/>
      </c>
      <c r="C190" s="93" t="str">
        <f>Техлист!U161</f>
        <v/>
      </c>
      <c r="D190" s="91"/>
      <c r="E190" s="91"/>
      <c r="F190" s="91"/>
      <c r="G190" s="90" t="str">
        <f>Техлист!Z161</f>
        <v/>
      </c>
      <c r="H190" s="91"/>
      <c r="I190" s="91"/>
      <c r="J190" s="91"/>
      <c r="K190" s="92"/>
      <c r="L190" s="42" t="str">
        <f>Техлист!AA161</f>
        <v/>
      </c>
      <c r="M190" s="94" t="str">
        <f>Техлист!AB161</f>
        <v/>
      </c>
      <c r="N190" s="92"/>
      <c r="O190" s="19"/>
      <c r="Q190" s="20"/>
      <c r="R190" s="20"/>
      <c r="S190" s="20"/>
    </row>
    <row r="191" spans="1:19" s="87" customFormat="1" ht="35.1" customHeight="1" x14ac:dyDescent="0.25">
      <c r="A191" s="37"/>
      <c r="B191" s="35" t="str">
        <f>Техлист!V162</f>
        <v/>
      </c>
      <c r="C191" s="93" t="str">
        <f>Техлист!U162</f>
        <v/>
      </c>
      <c r="D191" s="91"/>
      <c r="E191" s="91"/>
      <c r="F191" s="91"/>
      <c r="G191" s="90" t="str">
        <f>Техлист!Z162</f>
        <v/>
      </c>
      <c r="H191" s="91"/>
      <c r="I191" s="91"/>
      <c r="J191" s="91"/>
      <c r="K191" s="92"/>
      <c r="L191" s="42" t="str">
        <f>Техлист!AA162</f>
        <v/>
      </c>
      <c r="M191" s="94" t="str">
        <f>Техлист!AB162</f>
        <v/>
      </c>
      <c r="N191" s="92"/>
      <c r="O191" s="19"/>
      <c r="Q191" s="20"/>
      <c r="R191" s="20"/>
      <c r="S191" s="20"/>
    </row>
    <row r="192" spans="1:19" s="87" customFormat="1" ht="35.1" customHeight="1" x14ac:dyDescent="0.25">
      <c r="A192" s="37"/>
      <c r="B192" s="35" t="str">
        <f>Техлист!V163</f>
        <v/>
      </c>
      <c r="C192" s="93" t="str">
        <f>Техлист!U163</f>
        <v/>
      </c>
      <c r="D192" s="91"/>
      <c r="E192" s="91"/>
      <c r="F192" s="91"/>
      <c r="G192" s="90" t="str">
        <f>Техлист!Z163</f>
        <v/>
      </c>
      <c r="H192" s="91"/>
      <c r="I192" s="91"/>
      <c r="J192" s="91"/>
      <c r="K192" s="92"/>
      <c r="L192" s="42" t="str">
        <f>Техлист!AA163</f>
        <v/>
      </c>
      <c r="M192" s="94" t="str">
        <f>Техлист!AB163</f>
        <v/>
      </c>
      <c r="N192" s="92"/>
      <c r="O192" s="19"/>
      <c r="Q192" s="20"/>
      <c r="R192" s="20"/>
      <c r="S192" s="20"/>
    </row>
    <row r="193" spans="1:19" s="87" customFormat="1" ht="35.1" customHeight="1" x14ac:dyDescent="0.25">
      <c r="A193" s="37"/>
      <c r="B193" s="35" t="str">
        <f>Техлист!V164</f>
        <v/>
      </c>
      <c r="C193" s="93" t="str">
        <f>Техлист!U164</f>
        <v/>
      </c>
      <c r="D193" s="91"/>
      <c r="E193" s="91"/>
      <c r="F193" s="91"/>
      <c r="G193" s="90" t="str">
        <f>Техлист!Z164</f>
        <v/>
      </c>
      <c r="H193" s="91"/>
      <c r="I193" s="91"/>
      <c r="J193" s="91"/>
      <c r="K193" s="92"/>
      <c r="L193" s="42" t="str">
        <f>Техлист!AA164</f>
        <v/>
      </c>
      <c r="M193" s="94" t="str">
        <f>Техлист!AB164</f>
        <v/>
      </c>
      <c r="N193" s="92"/>
      <c r="O193" s="19"/>
      <c r="Q193" s="20"/>
      <c r="R193" s="20"/>
      <c r="S193" s="20"/>
    </row>
    <row r="194" spans="1:19" s="87" customFormat="1" ht="35.1" customHeight="1" x14ac:dyDescent="0.25">
      <c r="A194" s="37"/>
      <c r="B194" s="35" t="str">
        <f>Техлист!V165</f>
        <v/>
      </c>
      <c r="C194" s="93" t="str">
        <f>Техлист!U165</f>
        <v/>
      </c>
      <c r="D194" s="91"/>
      <c r="E194" s="91"/>
      <c r="F194" s="91"/>
      <c r="G194" s="90" t="str">
        <f>Техлист!Z165</f>
        <v/>
      </c>
      <c r="H194" s="91"/>
      <c r="I194" s="91"/>
      <c r="J194" s="91"/>
      <c r="K194" s="92"/>
      <c r="L194" s="42" t="str">
        <f>Техлист!AA165</f>
        <v/>
      </c>
      <c r="M194" s="94" t="str">
        <f>Техлист!AB165</f>
        <v/>
      </c>
      <c r="N194" s="92"/>
      <c r="O194" s="19"/>
      <c r="Q194" s="20"/>
      <c r="R194" s="20"/>
      <c r="S194" s="20"/>
    </row>
    <row r="195" spans="1:19" s="87" customFormat="1" ht="35.1" customHeight="1" x14ac:dyDescent="0.25">
      <c r="A195" s="37"/>
      <c r="B195" s="35" t="str">
        <f>Техлист!V166</f>
        <v/>
      </c>
      <c r="C195" s="93" t="str">
        <f>Техлист!U166</f>
        <v/>
      </c>
      <c r="D195" s="91"/>
      <c r="E195" s="91"/>
      <c r="F195" s="91"/>
      <c r="G195" s="90" t="str">
        <f>Техлист!Z166</f>
        <v/>
      </c>
      <c r="H195" s="91"/>
      <c r="I195" s="91"/>
      <c r="J195" s="91"/>
      <c r="K195" s="92"/>
      <c r="L195" s="42" t="str">
        <f>Техлист!AA166</f>
        <v/>
      </c>
      <c r="M195" s="94" t="str">
        <f>Техлист!AB166</f>
        <v/>
      </c>
      <c r="N195" s="92"/>
      <c r="O195" s="19"/>
      <c r="Q195" s="20"/>
      <c r="R195" s="20"/>
      <c r="S195" s="20"/>
    </row>
    <row r="196" spans="1:19" s="87" customFormat="1" ht="35.1" customHeight="1" x14ac:dyDescent="0.25">
      <c r="A196" s="37"/>
      <c r="B196" s="35" t="str">
        <f>Техлист!V167</f>
        <v/>
      </c>
      <c r="C196" s="93" t="str">
        <f>Техлист!U167</f>
        <v/>
      </c>
      <c r="D196" s="91"/>
      <c r="E196" s="91"/>
      <c r="F196" s="91"/>
      <c r="G196" s="90" t="str">
        <f>Техлист!Z167</f>
        <v/>
      </c>
      <c r="H196" s="91"/>
      <c r="I196" s="91"/>
      <c r="J196" s="91"/>
      <c r="K196" s="92"/>
      <c r="L196" s="42" t="str">
        <f>Техлист!AA167</f>
        <v/>
      </c>
      <c r="M196" s="94" t="str">
        <f>Техлист!AB167</f>
        <v/>
      </c>
      <c r="N196" s="92"/>
      <c r="O196" s="19"/>
      <c r="Q196" s="20"/>
      <c r="R196" s="20"/>
      <c r="S196" s="20"/>
    </row>
    <row r="197" spans="1:19" s="87" customFormat="1" ht="35.1" customHeight="1" x14ac:dyDescent="0.25">
      <c r="A197" s="37"/>
      <c r="B197" s="35" t="str">
        <f>Техлист!V168</f>
        <v/>
      </c>
      <c r="C197" s="93" t="str">
        <f>Техлист!U168</f>
        <v/>
      </c>
      <c r="D197" s="91"/>
      <c r="E197" s="91"/>
      <c r="F197" s="91"/>
      <c r="G197" s="90" t="str">
        <f>Техлист!Z168</f>
        <v/>
      </c>
      <c r="H197" s="91"/>
      <c r="I197" s="91"/>
      <c r="J197" s="91"/>
      <c r="K197" s="92"/>
      <c r="L197" s="42" t="str">
        <f>Техлист!AA168</f>
        <v/>
      </c>
      <c r="M197" s="94" t="str">
        <f>Техлист!AB168</f>
        <v/>
      </c>
      <c r="N197" s="92"/>
      <c r="O197" s="19"/>
      <c r="Q197" s="20"/>
      <c r="R197" s="20"/>
      <c r="S197" s="20"/>
    </row>
    <row r="198" spans="1:19" s="87" customFormat="1" ht="35.1" customHeight="1" x14ac:dyDescent="0.25">
      <c r="A198" s="37"/>
      <c r="B198" s="35" t="str">
        <f>Техлист!V169</f>
        <v/>
      </c>
      <c r="C198" s="93" t="str">
        <f>Техлист!U169</f>
        <v/>
      </c>
      <c r="D198" s="91"/>
      <c r="E198" s="91"/>
      <c r="F198" s="91"/>
      <c r="G198" s="90" t="str">
        <f>Техлист!Z169</f>
        <v/>
      </c>
      <c r="H198" s="91"/>
      <c r="I198" s="91"/>
      <c r="J198" s="91"/>
      <c r="K198" s="92"/>
      <c r="L198" s="42" t="str">
        <f>Техлист!AA169</f>
        <v/>
      </c>
      <c r="M198" s="94" t="str">
        <f>Техлист!AB169</f>
        <v/>
      </c>
      <c r="N198" s="92"/>
      <c r="O198" s="19"/>
      <c r="Q198" s="20"/>
      <c r="R198" s="20"/>
      <c r="S198" s="20"/>
    </row>
    <row r="199" spans="1:19" s="87" customFormat="1" ht="35.1" customHeight="1" x14ac:dyDescent="0.25">
      <c r="A199" s="37"/>
      <c r="B199" s="35" t="str">
        <f>Техлист!V170</f>
        <v/>
      </c>
      <c r="C199" s="93" t="str">
        <f>Техлист!U170</f>
        <v/>
      </c>
      <c r="D199" s="91"/>
      <c r="E199" s="91"/>
      <c r="F199" s="91"/>
      <c r="G199" s="90" t="str">
        <f>Техлист!Z170</f>
        <v/>
      </c>
      <c r="H199" s="91"/>
      <c r="I199" s="91"/>
      <c r="J199" s="91"/>
      <c r="K199" s="92"/>
      <c r="L199" s="42" t="str">
        <f>Техлист!AA170</f>
        <v/>
      </c>
      <c r="M199" s="94" t="str">
        <f>Техлист!AB170</f>
        <v/>
      </c>
      <c r="N199" s="92"/>
      <c r="O199" s="19"/>
      <c r="Q199" s="20"/>
      <c r="R199" s="20"/>
      <c r="S199" s="20"/>
    </row>
    <row r="200" spans="1:19" s="87" customFormat="1" ht="35.1" customHeight="1" x14ac:dyDescent="0.25">
      <c r="A200" s="37"/>
      <c r="B200" s="35" t="str">
        <f>Техлист!V171</f>
        <v/>
      </c>
      <c r="C200" s="93" t="str">
        <f>Техлист!U171</f>
        <v/>
      </c>
      <c r="D200" s="91"/>
      <c r="E200" s="91"/>
      <c r="F200" s="91"/>
      <c r="G200" s="90" t="str">
        <f>Техлист!Z171</f>
        <v/>
      </c>
      <c r="H200" s="91"/>
      <c r="I200" s="91"/>
      <c r="J200" s="91"/>
      <c r="K200" s="92"/>
      <c r="L200" s="42" t="str">
        <f>Техлист!AA171</f>
        <v/>
      </c>
      <c r="M200" s="94" t="str">
        <f>Техлист!AB171</f>
        <v/>
      </c>
      <c r="N200" s="92"/>
      <c r="O200" s="19"/>
      <c r="Q200" s="20"/>
      <c r="R200" s="20"/>
      <c r="S200" s="20"/>
    </row>
    <row r="201" spans="1:19" s="87" customFormat="1" ht="35.1" customHeight="1" x14ac:dyDescent="0.25">
      <c r="A201" s="37"/>
      <c r="B201" s="35" t="str">
        <f>Техлист!V172</f>
        <v/>
      </c>
      <c r="C201" s="93" t="str">
        <f>Техлист!U172</f>
        <v/>
      </c>
      <c r="D201" s="91"/>
      <c r="E201" s="91"/>
      <c r="F201" s="91"/>
      <c r="G201" s="90" t="str">
        <f>Техлист!Z172</f>
        <v/>
      </c>
      <c r="H201" s="91"/>
      <c r="I201" s="91"/>
      <c r="J201" s="91"/>
      <c r="K201" s="92"/>
      <c r="L201" s="42" t="str">
        <f>Техлист!AA172</f>
        <v/>
      </c>
      <c r="M201" s="94" t="str">
        <f>Техлист!AB172</f>
        <v/>
      </c>
      <c r="N201" s="92"/>
      <c r="O201" s="19"/>
      <c r="Q201" s="20"/>
      <c r="R201" s="20"/>
      <c r="S201" s="20"/>
    </row>
    <row r="202" spans="1:19" s="87" customFormat="1" ht="35.1" customHeight="1" x14ac:dyDescent="0.25">
      <c r="A202" s="37"/>
      <c r="B202" s="35" t="str">
        <f>Техлист!V173</f>
        <v/>
      </c>
      <c r="C202" s="93" t="str">
        <f>Техлист!U173</f>
        <v/>
      </c>
      <c r="D202" s="91"/>
      <c r="E202" s="91"/>
      <c r="F202" s="91"/>
      <c r="G202" s="90" t="str">
        <f>Техлист!Z173</f>
        <v/>
      </c>
      <c r="H202" s="91"/>
      <c r="I202" s="91"/>
      <c r="J202" s="91"/>
      <c r="K202" s="92"/>
      <c r="L202" s="42" t="str">
        <f>Техлист!AA173</f>
        <v/>
      </c>
      <c r="M202" s="94" t="str">
        <f>Техлист!AB173</f>
        <v/>
      </c>
      <c r="N202" s="92"/>
      <c r="O202" s="19"/>
      <c r="Q202" s="20"/>
      <c r="R202" s="20"/>
      <c r="S202" s="20"/>
    </row>
    <row r="203" spans="1:19" s="87" customFormat="1" ht="35.1" customHeight="1" x14ac:dyDescent="0.25">
      <c r="A203" s="37"/>
      <c r="B203" s="35" t="str">
        <f>Техлист!V174</f>
        <v/>
      </c>
      <c r="C203" s="93" t="str">
        <f>Техлист!U174</f>
        <v/>
      </c>
      <c r="D203" s="91"/>
      <c r="E203" s="91"/>
      <c r="F203" s="91"/>
      <c r="G203" s="90" t="str">
        <f>Техлист!Z174</f>
        <v/>
      </c>
      <c r="H203" s="91"/>
      <c r="I203" s="91"/>
      <c r="J203" s="91"/>
      <c r="K203" s="92"/>
      <c r="L203" s="42" t="str">
        <f>Техлист!AA174</f>
        <v/>
      </c>
      <c r="M203" s="94" t="str">
        <f>Техлист!AB174</f>
        <v/>
      </c>
      <c r="N203" s="92"/>
      <c r="O203" s="19"/>
      <c r="Q203" s="20"/>
      <c r="R203" s="20"/>
      <c r="S203" s="20"/>
    </row>
    <row r="204" spans="1:19" s="87" customFormat="1" ht="35.1" customHeight="1" x14ac:dyDescent="0.25">
      <c r="A204" s="37"/>
      <c r="B204" s="35" t="str">
        <f>Техлист!V175</f>
        <v/>
      </c>
      <c r="C204" s="93" t="str">
        <f>Техлист!U175</f>
        <v/>
      </c>
      <c r="D204" s="91"/>
      <c r="E204" s="91"/>
      <c r="F204" s="91"/>
      <c r="G204" s="90" t="str">
        <f>Техлист!Z175</f>
        <v/>
      </c>
      <c r="H204" s="91"/>
      <c r="I204" s="91"/>
      <c r="J204" s="91"/>
      <c r="K204" s="92"/>
      <c r="L204" s="42" t="str">
        <f>Техлист!AA175</f>
        <v/>
      </c>
      <c r="M204" s="94" t="str">
        <f>Техлист!AB175</f>
        <v/>
      </c>
      <c r="N204" s="92"/>
      <c r="O204" s="19"/>
      <c r="Q204" s="20"/>
      <c r="R204" s="20"/>
      <c r="S204" s="20"/>
    </row>
    <row r="205" spans="1:19" s="87" customFormat="1" ht="35.1" customHeight="1" x14ac:dyDescent="0.25">
      <c r="A205" s="37"/>
      <c r="B205" s="35" t="str">
        <f>Техлист!V176</f>
        <v/>
      </c>
      <c r="C205" s="93" t="str">
        <f>Техлист!U176</f>
        <v/>
      </c>
      <c r="D205" s="91"/>
      <c r="E205" s="91"/>
      <c r="F205" s="91"/>
      <c r="G205" s="90" t="str">
        <f>Техлист!Z176</f>
        <v/>
      </c>
      <c r="H205" s="91"/>
      <c r="I205" s="91"/>
      <c r="J205" s="91"/>
      <c r="K205" s="92"/>
      <c r="L205" s="42" t="str">
        <f>Техлист!AA176</f>
        <v/>
      </c>
      <c r="M205" s="94" t="str">
        <f>Техлист!AB176</f>
        <v/>
      </c>
      <c r="N205" s="92"/>
      <c r="O205" s="19"/>
      <c r="Q205" s="20"/>
      <c r="R205" s="20"/>
      <c r="S205" s="20"/>
    </row>
    <row r="206" spans="1:19" s="87" customFormat="1" ht="35.1" customHeight="1" x14ac:dyDescent="0.25">
      <c r="A206" s="37"/>
      <c r="B206" s="35" t="str">
        <f>Техлист!V177</f>
        <v/>
      </c>
      <c r="C206" s="93" t="str">
        <f>Техлист!U177</f>
        <v/>
      </c>
      <c r="D206" s="91"/>
      <c r="E206" s="91"/>
      <c r="F206" s="91"/>
      <c r="G206" s="90" t="str">
        <f>Техлист!Z177</f>
        <v/>
      </c>
      <c r="H206" s="91"/>
      <c r="I206" s="91"/>
      <c r="J206" s="91"/>
      <c r="K206" s="92"/>
      <c r="L206" s="42" t="str">
        <f>Техлист!AA177</f>
        <v/>
      </c>
      <c r="M206" s="94" t="str">
        <f>Техлист!AB177</f>
        <v/>
      </c>
      <c r="N206" s="92"/>
      <c r="O206" s="19"/>
      <c r="Q206" s="20"/>
      <c r="R206" s="20"/>
      <c r="S206" s="20"/>
    </row>
    <row r="207" spans="1:19" s="87" customFormat="1" ht="35.1" customHeight="1" x14ac:dyDescent="0.25">
      <c r="A207" s="37"/>
      <c r="B207" s="35" t="str">
        <f>Техлист!V178</f>
        <v/>
      </c>
      <c r="C207" s="93" t="str">
        <f>Техлист!U178</f>
        <v/>
      </c>
      <c r="D207" s="91"/>
      <c r="E207" s="91"/>
      <c r="F207" s="91"/>
      <c r="G207" s="90" t="str">
        <f>Техлист!Z178</f>
        <v/>
      </c>
      <c r="H207" s="91"/>
      <c r="I207" s="91"/>
      <c r="J207" s="91"/>
      <c r="K207" s="92"/>
      <c r="L207" s="42" t="str">
        <f>Техлист!AA178</f>
        <v/>
      </c>
      <c r="M207" s="94" t="str">
        <f>Техлист!AB178</f>
        <v/>
      </c>
      <c r="N207" s="92"/>
      <c r="O207" s="19"/>
      <c r="Q207" s="20"/>
      <c r="R207" s="20"/>
      <c r="S207" s="20"/>
    </row>
    <row r="208" spans="1:19" s="87" customFormat="1" ht="35.1" customHeight="1" x14ac:dyDescent="0.25">
      <c r="A208" s="37"/>
      <c r="B208" s="35" t="str">
        <f>Техлист!V179</f>
        <v/>
      </c>
      <c r="C208" s="93" t="str">
        <f>Техлист!U179</f>
        <v/>
      </c>
      <c r="D208" s="91"/>
      <c r="E208" s="91"/>
      <c r="F208" s="91"/>
      <c r="G208" s="90" t="str">
        <f>Техлист!Z179</f>
        <v/>
      </c>
      <c r="H208" s="91"/>
      <c r="I208" s="91"/>
      <c r="J208" s="91"/>
      <c r="K208" s="92"/>
      <c r="L208" s="42" t="str">
        <f>Техлист!AA179</f>
        <v/>
      </c>
      <c r="M208" s="94" t="str">
        <f>Техлист!AB179</f>
        <v/>
      </c>
      <c r="N208" s="92"/>
      <c r="O208" s="19"/>
      <c r="Q208" s="20"/>
      <c r="R208" s="20"/>
      <c r="S208" s="20"/>
    </row>
    <row r="209" spans="1:19" s="87" customFormat="1" ht="35.1" customHeight="1" x14ac:dyDescent="0.25">
      <c r="A209" s="37"/>
      <c r="B209" s="35" t="str">
        <f>Техлист!V180</f>
        <v/>
      </c>
      <c r="C209" s="93" t="str">
        <f>Техлист!U180</f>
        <v/>
      </c>
      <c r="D209" s="91"/>
      <c r="E209" s="91"/>
      <c r="F209" s="91"/>
      <c r="G209" s="90" t="str">
        <f>Техлист!Z180</f>
        <v/>
      </c>
      <c r="H209" s="91"/>
      <c r="I209" s="91"/>
      <c r="J209" s="91"/>
      <c r="K209" s="92"/>
      <c r="L209" s="42" t="str">
        <f>Техлист!AA180</f>
        <v/>
      </c>
      <c r="M209" s="94" t="str">
        <f>Техлист!AB180</f>
        <v/>
      </c>
      <c r="N209" s="92"/>
      <c r="O209" s="19"/>
      <c r="Q209" s="20"/>
      <c r="R209" s="20"/>
      <c r="S209" s="20"/>
    </row>
    <row r="210" spans="1:19" s="87" customFormat="1" ht="35.1" customHeight="1" x14ac:dyDescent="0.25">
      <c r="A210" s="37"/>
      <c r="B210" s="35" t="str">
        <f>Техлист!V181</f>
        <v/>
      </c>
      <c r="C210" s="93" t="str">
        <f>Техлист!U181</f>
        <v/>
      </c>
      <c r="D210" s="91"/>
      <c r="E210" s="91"/>
      <c r="F210" s="91"/>
      <c r="G210" s="90" t="str">
        <f>Техлист!Z181</f>
        <v/>
      </c>
      <c r="H210" s="91"/>
      <c r="I210" s="91"/>
      <c r="J210" s="91"/>
      <c r="K210" s="92"/>
      <c r="L210" s="42" t="str">
        <f>Техлист!AA181</f>
        <v/>
      </c>
      <c r="M210" s="94" t="str">
        <f>Техлист!AB181</f>
        <v/>
      </c>
      <c r="N210" s="92"/>
      <c r="O210" s="19"/>
      <c r="Q210" s="20"/>
      <c r="R210" s="20"/>
      <c r="S210" s="20"/>
    </row>
    <row r="211" spans="1:19" s="87" customFormat="1" ht="35.1" customHeight="1" x14ac:dyDescent="0.25">
      <c r="A211" s="37"/>
      <c r="B211" s="35" t="str">
        <f>Техлист!V182</f>
        <v/>
      </c>
      <c r="C211" s="93" t="str">
        <f>Техлист!U182</f>
        <v/>
      </c>
      <c r="D211" s="91"/>
      <c r="E211" s="91"/>
      <c r="F211" s="91"/>
      <c r="G211" s="90" t="str">
        <f>Техлист!Z182</f>
        <v/>
      </c>
      <c r="H211" s="91"/>
      <c r="I211" s="91"/>
      <c r="J211" s="91"/>
      <c r="K211" s="92"/>
      <c r="L211" s="42" t="str">
        <f>Техлист!AA182</f>
        <v/>
      </c>
      <c r="M211" s="94" t="str">
        <f>Техлист!AB182</f>
        <v/>
      </c>
      <c r="N211" s="92"/>
      <c r="O211" s="19"/>
      <c r="Q211" s="20"/>
      <c r="R211" s="20"/>
      <c r="S211" s="20"/>
    </row>
    <row r="212" spans="1:19" s="87" customFormat="1" ht="35.1" customHeight="1" x14ac:dyDescent="0.25">
      <c r="A212" s="37"/>
      <c r="B212" s="35" t="str">
        <f>Техлист!V183</f>
        <v/>
      </c>
      <c r="C212" s="93" t="str">
        <f>Техлист!U183</f>
        <v/>
      </c>
      <c r="D212" s="91"/>
      <c r="E212" s="91"/>
      <c r="F212" s="91"/>
      <c r="G212" s="90" t="str">
        <f>Техлист!Z183</f>
        <v/>
      </c>
      <c r="H212" s="91"/>
      <c r="I212" s="91"/>
      <c r="J212" s="91"/>
      <c r="K212" s="92"/>
      <c r="L212" s="42" t="str">
        <f>Техлист!AA183</f>
        <v/>
      </c>
      <c r="M212" s="94" t="str">
        <f>Техлист!AB183</f>
        <v/>
      </c>
      <c r="N212" s="92"/>
      <c r="O212" s="19"/>
      <c r="Q212" s="20"/>
      <c r="R212" s="20"/>
      <c r="S212" s="20"/>
    </row>
    <row r="213" spans="1:19" s="87" customFormat="1" ht="35.1" customHeight="1" x14ac:dyDescent="0.25">
      <c r="A213" s="37"/>
      <c r="B213" s="35" t="str">
        <f>Техлист!V184</f>
        <v/>
      </c>
      <c r="C213" s="93" t="str">
        <f>Техлист!U184</f>
        <v/>
      </c>
      <c r="D213" s="91"/>
      <c r="E213" s="91"/>
      <c r="F213" s="91"/>
      <c r="G213" s="90" t="str">
        <f>Техлист!Z184</f>
        <v/>
      </c>
      <c r="H213" s="91"/>
      <c r="I213" s="91"/>
      <c r="J213" s="91"/>
      <c r="K213" s="92"/>
      <c r="L213" s="42" t="str">
        <f>Техлист!AA184</f>
        <v/>
      </c>
      <c r="M213" s="94" t="str">
        <f>Техлист!AB184</f>
        <v/>
      </c>
      <c r="N213" s="92"/>
      <c r="O213" s="19"/>
      <c r="Q213" s="20"/>
      <c r="R213" s="20"/>
      <c r="S213" s="20"/>
    </row>
    <row r="214" spans="1:19" s="87" customFormat="1" ht="35.1" customHeight="1" x14ac:dyDescent="0.25">
      <c r="A214" s="37"/>
      <c r="B214" s="35" t="str">
        <f>Техлист!V185</f>
        <v/>
      </c>
      <c r="C214" s="93" t="str">
        <f>Техлист!U185</f>
        <v/>
      </c>
      <c r="D214" s="91"/>
      <c r="E214" s="91"/>
      <c r="F214" s="91"/>
      <c r="G214" s="90" t="str">
        <f>Техлист!Z185</f>
        <v/>
      </c>
      <c r="H214" s="91"/>
      <c r="I214" s="91"/>
      <c r="J214" s="91"/>
      <c r="K214" s="92"/>
      <c r="L214" s="42" t="str">
        <f>Техлист!AA185</f>
        <v/>
      </c>
      <c r="M214" s="94" t="str">
        <f>Техлист!AB185</f>
        <v/>
      </c>
      <c r="N214" s="92"/>
      <c r="O214" s="19"/>
      <c r="Q214" s="20"/>
      <c r="R214" s="20"/>
      <c r="S214" s="20"/>
    </row>
    <row r="215" spans="1:19" s="87" customFormat="1" ht="35.1" customHeight="1" x14ac:dyDescent="0.25">
      <c r="A215" s="37"/>
      <c r="B215" s="35" t="str">
        <f>Техлист!V186</f>
        <v/>
      </c>
      <c r="C215" s="93" t="str">
        <f>Техлист!U186</f>
        <v/>
      </c>
      <c r="D215" s="91"/>
      <c r="E215" s="91"/>
      <c r="F215" s="91"/>
      <c r="G215" s="90" t="str">
        <f>Техлист!Z186</f>
        <v/>
      </c>
      <c r="H215" s="91"/>
      <c r="I215" s="91"/>
      <c r="J215" s="91"/>
      <c r="K215" s="92"/>
      <c r="L215" s="42" t="str">
        <f>Техлист!AA186</f>
        <v/>
      </c>
      <c r="M215" s="94" t="str">
        <f>Техлист!AB186</f>
        <v/>
      </c>
      <c r="N215" s="92"/>
      <c r="O215" s="19"/>
      <c r="Q215" s="20"/>
      <c r="R215" s="20"/>
      <c r="S215" s="20"/>
    </row>
    <row r="216" spans="1:19" s="87" customFormat="1" ht="35.1" customHeight="1" x14ac:dyDescent="0.25">
      <c r="A216" s="37"/>
      <c r="B216" s="35" t="str">
        <f>Техлист!V187</f>
        <v/>
      </c>
      <c r="C216" s="93" t="str">
        <f>Техлист!U187</f>
        <v/>
      </c>
      <c r="D216" s="91"/>
      <c r="E216" s="91"/>
      <c r="F216" s="91"/>
      <c r="G216" s="90" t="str">
        <f>Техлист!Z187</f>
        <v/>
      </c>
      <c r="H216" s="91"/>
      <c r="I216" s="91"/>
      <c r="J216" s="91"/>
      <c r="K216" s="92"/>
      <c r="L216" s="42" t="str">
        <f>Техлист!AA187</f>
        <v/>
      </c>
      <c r="M216" s="94" t="str">
        <f>Техлист!AB187</f>
        <v/>
      </c>
      <c r="N216" s="92"/>
      <c r="O216" s="19"/>
      <c r="Q216" s="20"/>
      <c r="R216" s="20"/>
      <c r="S216" s="20"/>
    </row>
    <row r="217" spans="1:19" s="87" customFormat="1" ht="35.1" customHeight="1" x14ac:dyDescent="0.25">
      <c r="A217" s="37"/>
      <c r="B217" s="35" t="str">
        <f>Техлист!V188</f>
        <v/>
      </c>
      <c r="C217" s="93" t="str">
        <f>Техлист!U188</f>
        <v/>
      </c>
      <c r="D217" s="91"/>
      <c r="E217" s="91"/>
      <c r="F217" s="91"/>
      <c r="G217" s="90" t="str">
        <f>Техлист!Z188</f>
        <v/>
      </c>
      <c r="H217" s="91"/>
      <c r="I217" s="91"/>
      <c r="J217" s="91"/>
      <c r="K217" s="92"/>
      <c r="L217" s="42" t="str">
        <f>Техлист!AA188</f>
        <v/>
      </c>
      <c r="M217" s="94" t="str">
        <f>Техлист!AB188</f>
        <v/>
      </c>
      <c r="N217" s="92"/>
      <c r="O217" s="19"/>
      <c r="Q217" s="20"/>
      <c r="R217" s="20"/>
      <c r="S217" s="20"/>
    </row>
    <row r="218" spans="1:19" s="87" customFormat="1" ht="35.1" customHeight="1" x14ac:dyDescent="0.25">
      <c r="A218" s="37"/>
      <c r="B218" s="35" t="str">
        <f>Техлист!V189</f>
        <v/>
      </c>
      <c r="C218" s="93" t="str">
        <f>Техлист!U189</f>
        <v/>
      </c>
      <c r="D218" s="91"/>
      <c r="E218" s="91"/>
      <c r="F218" s="91"/>
      <c r="G218" s="90" t="str">
        <f>Техлист!Z189</f>
        <v/>
      </c>
      <c r="H218" s="91"/>
      <c r="I218" s="91"/>
      <c r="J218" s="91"/>
      <c r="K218" s="92"/>
      <c r="L218" s="42" t="str">
        <f>Техлист!AA189</f>
        <v/>
      </c>
      <c r="M218" s="94" t="str">
        <f>Техлист!AB189</f>
        <v/>
      </c>
      <c r="N218" s="92"/>
      <c r="O218" s="19"/>
      <c r="Q218" s="20"/>
      <c r="R218" s="20"/>
      <c r="S218" s="20"/>
    </row>
    <row r="219" spans="1:19" s="87" customFormat="1" ht="35.1" customHeight="1" x14ac:dyDescent="0.25">
      <c r="A219" s="37"/>
      <c r="B219" s="35" t="str">
        <f>Техлист!V190</f>
        <v/>
      </c>
      <c r="C219" s="93" t="str">
        <f>Техлист!U190</f>
        <v/>
      </c>
      <c r="D219" s="91"/>
      <c r="E219" s="91"/>
      <c r="F219" s="91"/>
      <c r="G219" s="90" t="str">
        <f>Техлист!Z190</f>
        <v/>
      </c>
      <c r="H219" s="91"/>
      <c r="I219" s="91"/>
      <c r="J219" s="91"/>
      <c r="K219" s="92"/>
      <c r="L219" s="42" t="str">
        <f>Техлист!AA190</f>
        <v/>
      </c>
      <c r="M219" s="94" t="str">
        <f>Техлист!AB190</f>
        <v/>
      </c>
      <c r="N219" s="92"/>
      <c r="O219" s="19"/>
      <c r="Q219" s="20"/>
      <c r="R219" s="20"/>
      <c r="S219" s="20"/>
    </row>
    <row r="220" spans="1:19" s="87" customFormat="1" ht="35.1" customHeight="1" x14ac:dyDescent="0.25">
      <c r="A220" s="37"/>
      <c r="B220" s="35" t="str">
        <f>Техлист!V191</f>
        <v/>
      </c>
      <c r="C220" s="93" t="str">
        <f>Техлист!U191</f>
        <v/>
      </c>
      <c r="D220" s="91"/>
      <c r="E220" s="91"/>
      <c r="F220" s="91"/>
      <c r="G220" s="90" t="str">
        <f>Техлист!Z191</f>
        <v/>
      </c>
      <c r="H220" s="91"/>
      <c r="I220" s="91"/>
      <c r="J220" s="91"/>
      <c r="K220" s="92"/>
      <c r="L220" s="42" t="str">
        <f>Техлист!AA191</f>
        <v/>
      </c>
      <c r="M220" s="94" t="str">
        <f>Техлист!AB191</f>
        <v/>
      </c>
      <c r="N220" s="92"/>
      <c r="O220" s="19"/>
      <c r="Q220" s="20"/>
      <c r="R220" s="20"/>
      <c r="S220" s="20"/>
    </row>
    <row r="221" spans="1:19" s="87" customFormat="1" ht="35.1" customHeight="1" x14ac:dyDescent="0.25">
      <c r="A221" s="37"/>
      <c r="B221" s="35" t="str">
        <f>Техлист!V192</f>
        <v/>
      </c>
      <c r="C221" s="93" t="str">
        <f>Техлист!U192</f>
        <v/>
      </c>
      <c r="D221" s="91"/>
      <c r="E221" s="91"/>
      <c r="F221" s="91"/>
      <c r="G221" s="90" t="str">
        <f>Техлист!Z192</f>
        <v/>
      </c>
      <c r="H221" s="91"/>
      <c r="I221" s="91"/>
      <c r="J221" s="91"/>
      <c r="K221" s="92"/>
      <c r="L221" s="42" t="str">
        <f>Техлист!AA192</f>
        <v/>
      </c>
      <c r="M221" s="94" t="str">
        <f>Техлист!AB192</f>
        <v/>
      </c>
      <c r="N221" s="92"/>
      <c r="O221" s="19"/>
      <c r="Q221" s="20"/>
      <c r="R221" s="20"/>
      <c r="S221" s="20"/>
    </row>
    <row r="222" spans="1:19" s="87" customFormat="1" ht="35.1" customHeight="1" x14ac:dyDescent="0.25">
      <c r="A222" s="37"/>
      <c r="B222" s="35" t="str">
        <f>Техлист!V193</f>
        <v/>
      </c>
      <c r="C222" s="93" t="str">
        <f>Техлист!U193</f>
        <v/>
      </c>
      <c r="D222" s="91"/>
      <c r="E222" s="91"/>
      <c r="F222" s="91"/>
      <c r="G222" s="90" t="str">
        <f>Техлист!Z193</f>
        <v/>
      </c>
      <c r="H222" s="91"/>
      <c r="I222" s="91"/>
      <c r="J222" s="91"/>
      <c r="K222" s="92"/>
      <c r="L222" s="42" t="str">
        <f>Техлист!AA193</f>
        <v/>
      </c>
      <c r="M222" s="94" t="str">
        <f>Техлист!AB193</f>
        <v/>
      </c>
      <c r="N222" s="92"/>
      <c r="O222" s="19"/>
      <c r="Q222" s="20"/>
      <c r="R222" s="20"/>
      <c r="S222" s="20"/>
    </row>
    <row r="223" spans="1:19" s="87" customFormat="1" ht="35.1" customHeight="1" x14ac:dyDescent="0.25">
      <c r="A223" s="37"/>
      <c r="B223" s="35" t="str">
        <f>Техлист!V194</f>
        <v/>
      </c>
      <c r="C223" s="93" t="str">
        <f>Техлист!U194</f>
        <v/>
      </c>
      <c r="D223" s="91"/>
      <c r="E223" s="91"/>
      <c r="F223" s="91"/>
      <c r="G223" s="90" t="str">
        <f>Техлист!Z194</f>
        <v/>
      </c>
      <c r="H223" s="91"/>
      <c r="I223" s="91"/>
      <c r="J223" s="91"/>
      <c r="K223" s="92"/>
      <c r="L223" s="42" t="str">
        <f>Техлист!AA194</f>
        <v/>
      </c>
      <c r="M223" s="94" t="str">
        <f>Техлист!AB194</f>
        <v/>
      </c>
      <c r="N223" s="92"/>
      <c r="O223" s="19"/>
      <c r="Q223" s="20"/>
      <c r="R223" s="20"/>
      <c r="S223" s="20"/>
    </row>
    <row r="224" spans="1:19" s="87" customFormat="1" ht="35.1" customHeight="1" x14ac:dyDescent="0.25">
      <c r="A224" s="37"/>
      <c r="B224" s="35" t="str">
        <f>Техлист!V195</f>
        <v/>
      </c>
      <c r="C224" s="93" t="str">
        <f>Техлист!U195</f>
        <v/>
      </c>
      <c r="D224" s="91"/>
      <c r="E224" s="91"/>
      <c r="F224" s="91"/>
      <c r="G224" s="90" t="str">
        <f>Техлист!Z195</f>
        <v/>
      </c>
      <c r="H224" s="91"/>
      <c r="I224" s="91"/>
      <c r="J224" s="91"/>
      <c r="K224" s="92"/>
      <c r="L224" s="42" t="str">
        <f>Техлист!AA195</f>
        <v/>
      </c>
      <c r="M224" s="94" t="str">
        <f>Техлист!AB195</f>
        <v/>
      </c>
      <c r="N224" s="92"/>
      <c r="O224" s="19"/>
      <c r="Q224" s="20"/>
      <c r="R224" s="20"/>
      <c r="S224" s="20"/>
    </row>
    <row r="225" spans="1:19" s="87" customFormat="1" ht="35.1" customHeight="1" x14ac:dyDescent="0.25">
      <c r="A225" s="37"/>
      <c r="B225" s="35" t="str">
        <f>Техлист!V196</f>
        <v/>
      </c>
      <c r="C225" s="93" t="str">
        <f>Техлист!U196</f>
        <v/>
      </c>
      <c r="D225" s="91"/>
      <c r="E225" s="91"/>
      <c r="F225" s="91"/>
      <c r="G225" s="90" t="str">
        <f>Техлист!Z196</f>
        <v/>
      </c>
      <c r="H225" s="91"/>
      <c r="I225" s="91"/>
      <c r="J225" s="91"/>
      <c r="K225" s="92"/>
      <c r="L225" s="42" t="str">
        <f>Техлист!AA196</f>
        <v/>
      </c>
      <c r="M225" s="94" t="str">
        <f>Техлист!AB196</f>
        <v/>
      </c>
      <c r="N225" s="92"/>
      <c r="O225" s="19"/>
      <c r="Q225" s="20"/>
      <c r="R225" s="20"/>
      <c r="S225" s="20"/>
    </row>
    <row r="226" spans="1:19" s="87" customFormat="1" ht="35.1" customHeight="1" x14ac:dyDescent="0.25">
      <c r="A226" s="37"/>
      <c r="B226" s="35" t="str">
        <f>Техлист!V197</f>
        <v/>
      </c>
      <c r="C226" s="93" t="str">
        <f>Техлист!U197</f>
        <v/>
      </c>
      <c r="D226" s="91"/>
      <c r="E226" s="91"/>
      <c r="F226" s="91"/>
      <c r="G226" s="90" t="str">
        <f>Техлист!Z197</f>
        <v/>
      </c>
      <c r="H226" s="91"/>
      <c r="I226" s="91"/>
      <c r="J226" s="91"/>
      <c r="K226" s="92"/>
      <c r="L226" s="42" t="str">
        <f>Техлист!AA197</f>
        <v/>
      </c>
      <c r="M226" s="94" t="str">
        <f>Техлист!AB197</f>
        <v/>
      </c>
      <c r="N226" s="92"/>
      <c r="O226" s="19"/>
      <c r="Q226" s="20"/>
      <c r="R226" s="20"/>
      <c r="S226" s="20"/>
    </row>
    <row r="227" spans="1:19" s="87" customFormat="1" ht="35.1" customHeight="1" x14ac:dyDescent="0.25">
      <c r="A227" s="37"/>
      <c r="B227" s="35" t="str">
        <f>Техлист!V198</f>
        <v/>
      </c>
      <c r="C227" s="93" t="str">
        <f>Техлист!U198</f>
        <v/>
      </c>
      <c r="D227" s="91"/>
      <c r="E227" s="91"/>
      <c r="F227" s="91"/>
      <c r="G227" s="90" t="str">
        <f>Техлист!Z198</f>
        <v/>
      </c>
      <c r="H227" s="91"/>
      <c r="I227" s="91"/>
      <c r="J227" s="91"/>
      <c r="K227" s="92"/>
      <c r="L227" s="42" t="str">
        <f>Техлист!AA198</f>
        <v/>
      </c>
      <c r="M227" s="94" t="str">
        <f>Техлист!AB198</f>
        <v/>
      </c>
      <c r="N227" s="92"/>
      <c r="O227" s="19"/>
      <c r="Q227" s="20"/>
      <c r="R227" s="20"/>
      <c r="S227" s="20"/>
    </row>
    <row r="228" spans="1:19" s="87" customFormat="1" ht="35.1" customHeight="1" x14ac:dyDescent="0.25">
      <c r="A228" s="37"/>
      <c r="B228" s="35" t="str">
        <f>Техлист!V199</f>
        <v/>
      </c>
      <c r="C228" s="93" t="str">
        <f>Техлист!U199</f>
        <v/>
      </c>
      <c r="D228" s="91"/>
      <c r="E228" s="91"/>
      <c r="F228" s="91"/>
      <c r="G228" s="90" t="str">
        <f>Техлист!Z199</f>
        <v/>
      </c>
      <c r="H228" s="91"/>
      <c r="I228" s="91"/>
      <c r="J228" s="91"/>
      <c r="K228" s="92"/>
      <c r="L228" s="42" t="str">
        <f>Техлист!AA199</f>
        <v/>
      </c>
      <c r="M228" s="94" t="str">
        <f>Техлист!AB199</f>
        <v/>
      </c>
      <c r="N228" s="92"/>
      <c r="O228" s="19"/>
      <c r="Q228" s="20"/>
      <c r="R228" s="20"/>
      <c r="S228" s="20"/>
    </row>
    <row r="229" spans="1:19" s="87" customFormat="1" ht="35.1" customHeight="1" x14ac:dyDescent="0.25">
      <c r="A229" s="37"/>
      <c r="B229" s="35" t="str">
        <f>Техлист!V200</f>
        <v/>
      </c>
      <c r="C229" s="93" t="str">
        <f>Техлист!U200</f>
        <v/>
      </c>
      <c r="D229" s="91"/>
      <c r="E229" s="91"/>
      <c r="F229" s="91"/>
      <c r="G229" s="90" t="str">
        <f>Техлист!Z200</f>
        <v/>
      </c>
      <c r="H229" s="91"/>
      <c r="I229" s="91"/>
      <c r="J229" s="91"/>
      <c r="K229" s="92"/>
      <c r="L229" s="42" t="str">
        <f>Техлист!AA200</f>
        <v/>
      </c>
      <c r="M229" s="94" t="str">
        <f>Техлист!AB200</f>
        <v/>
      </c>
      <c r="N229" s="92"/>
      <c r="O229" s="19"/>
      <c r="Q229" s="20"/>
      <c r="R229" s="20"/>
      <c r="S229" s="20"/>
    </row>
    <row r="230" spans="1:19" s="87" customFormat="1" ht="35.1" customHeight="1" x14ac:dyDescent="0.25">
      <c r="A230" s="37"/>
      <c r="B230" s="35" t="str">
        <f>Техлист!V201</f>
        <v/>
      </c>
      <c r="C230" s="93" t="str">
        <f>Техлист!U201</f>
        <v/>
      </c>
      <c r="D230" s="91"/>
      <c r="E230" s="91"/>
      <c r="F230" s="91"/>
      <c r="G230" s="90" t="str">
        <f>Техлист!Z201</f>
        <v/>
      </c>
      <c r="H230" s="91"/>
      <c r="I230" s="91"/>
      <c r="J230" s="91"/>
      <c r="K230" s="92"/>
      <c r="L230" s="42" t="str">
        <f>Техлист!AA201</f>
        <v/>
      </c>
      <c r="M230" s="94" t="str">
        <f>Техлист!AB201</f>
        <v/>
      </c>
      <c r="N230" s="92"/>
      <c r="O230" s="19"/>
      <c r="Q230" s="20"/>
      <c r="R230" s="20"/>
      <c r="S230" s="20"/>
    </row>
    <row r="231" spans="1:19" s="87" customFormat="1" ht="35.1" customHeight="1" x14ac:dyDescent="0.25">
      <c r="A231" s="37"/>
      <c r="B231" s="35" t="str">
        <f>Техлист!V202</f>
        <v/>
      </c>
      <c r="C231" s="93" t="str">
        <f>Техлист!U202</f>
        <v/>
      </c>
      <c r="D231" s="91"/>
      <c r="E231" s="91"/>
      <c r="F231" s="91"/>
      <c r="G231" s="90" t="str">
        <f>Техлист!Z202</f>
        <v/>
      </c>
      <c r="H231" s="91"/>
      <c r="I231" s="91"/>
      <c r="J231" s="91"/>
      <c r="K231" s="92"/>
      <c r="L231" s="42" t="str">
        <f>Техлист!AA202</f>
        <v/>
      </c>
      <c r="M231" s="94" t="str">
        <f>Техлист!AB202</f>
        <v/>
      </c>
      <c r="N231" s="92"/>
      <c r="O231" s="19"/>
      <c r="Q231" s="20"/>
      <c r="R231" s="20"/>
      <c r="S231" s="20"/>
    </row>
    <row r="232" spans="1:19" s="87" customFormat="1" ht="35.1" customHeight="1" x14ac:dyDescent="0.25">
      <c r="A232" s="37"/>
      <c r="B232" s="35" t="str">
        <f>Техлист!V203</f>
        <v/>
      </c>
      <c r="C232" s="93" t="str">
        <f>Техлист!U203</f>
        <v/>
      </c>
      <c r="D232" s="91"/>
      <c r="E232" s="91"/>
      <c r="F232" s="91"/>
      <c r="G232" s="90" t="str">
        <f>Техлист!Z203</f>
        <v/>
      </c>
      <c r="H232" s="91"/>
      <c r="I232" s="91"/>
      <c r="J232" s="91"/>
      <c r="K232" s="92"/>
      <c r="L232" s="42" t="str">
        <f>Техлист!AA203</f>
        <v/>
      </c>
      <c r="M232" s="94" t="str">
        <f>Техлист!AB203</f>
        <v/>
      </c>
      <c r="N232" s="92"/>
      <c r="O232" s="19"/>
      <c r="Q232" s="20"/>
      <c r="R232" s="20"/>
      <c r="S232" s="20"/>
    </row>
    <row r="233" spans="1:19" s="87" customFormat="1" ht="35.1" customHeight="1" x14ac:dyDescent="0.25">
      <c r="A233" s="37"/>
      <c r="B233" s="35" t="str">
        <f>Техлист!V204</f>
        <v/>
      </c>
      <c r="C233" s="93" t="str">
        <f>Техлист!U204</f>
        <v/>
      </c>
      <c r="D233" s="91"/>
      <c r="E233" s="91"/>
      <c r="F233" s="91"/>
      <c r="G233" s="90" t="str">
        <f>Техлист!Z204</f>
        <v/>
      </c>
      <c r="H233" s="91"/>
      <c r="I233" s="91"/>
      <c r="J233" s="91"/>
      <c r="K233" s="92"/>
      <c r="L233" s="42" t="str">
        <f>Техлист!AA204</f>
        <v/>
      </c>
      <c r="M233" s="94" t="str">
        <f>Техлист!AB204</f>
        <v/>
      </c>
      <c r="N233" s="92"/>
      <c r="O233" s="19"/>
      <c r="Q233" s="20"/>
      <c r="R233" s="20"/>
      <c r="S233" s="20"/>
    </row>
    <row r="234" spans="1:19" s="87" customFormat="1" ht="35.1" customHeight="1" x14ac:dyDescent="0.25">
      <c r="A234" s="37"/>
      <c r="B234" s="35" t="str">
        <f>Техлист!V205</f>
        <v/>
      </c>
      <c r="C234" s="93" t="str">
        <f>Техлист!U205</f>
        <v/>
      </c>
      <c r="D234" s="91"/>
      <c r="E234" s="91"/>
      <c r="F234" s="91"/>
      <c r="G234" s="90" t="str">
        <f>Техлист!Z205</f>
        <v/>
      </c>
      <c r="H234" s="91"/>
      <c r="I234" s="91"/>
      <c r="J234" s="91"/>
      <c r="K234" s="92"/>
      <c r="L234" s="42" t="str">
        <f>Техлист!AA205</f>
        <v/>
      </c>
      <c r="M234" s="94" t="str">
        <f>Техлист!AB205</f>
        <v/>
      </c>
      <c r="N234" s="92"/>
      <c r="O234" s="19"/>
      <c r="Q234" s="20"/>
      <c r="R234" s="20"/>
      <c r="S234" s="20"/>
    </row>
    <row r="235" spans="1:19" s="87" customFormat="1" ht="35.1" customHeight="1" x14ac:dyDescent="0.25">
      <c r="A235" s="37"/>
      <c r="B235" s="35" t="str">
        <f>Техлист!V206</f>
        <v/>
      </c>
      <c r="C235" s="93" t="str">
        <f>Техлист!U206</f>
        <v/>
      </c>
      <c r="D235" s="91"/>
      <c r="E235" s="91"/>
      <c r="F235" s="91"/>
      <c r="G235" s="90" t="str">
        <f>Техлист!Z206</f>
        <v/>
      </c>
      <c r="H235" s="91"/>
      <c r="I235" s="91"/>
      <c r="J235" s="91"/>
      <c r="K235" s="92"/>
      <c r="L235" s="42" t="str">
        <f>Техлист!AA206</f>
        <v/>
      </c>
      <c r="M235" s="94" t="str">
        <f>Техлист!AB206</f>
        <v/>
      </c>
      <c r="N235" s="92"/>
      <c r="O235" s="19"/>
      <c r="Q235" s="20"/>
      <c r="R235" s="20"/>
      <c r="S235" s="20"/>
    </row>
    <row r="236" spans="1:19" s="87" customFormat="1" ht="35.1" customHeight="1" x14ac:dyDescent="0.25">
      <c r="A236" s="37"/>
      <c r="B236" s="35" t="str">
        <f>Техлист!V207</f>
        <v/>
      </c>
      <c r="C236" s="93" t="str">
        <f>Техлист!U207</f>
        <v/>
      </c>
      <c r="D236" s="91"/>
      <c r="E236" s="91"/>
      <c r="F236" s="91"/>
      <c r="G236" s="90" t="str">
        <f>Техлист!Z207</f>
        <v/>
      </c>
      <c r="H236" s="91"/>
      <c r="I236" s="91"/>
      <c r="J236" s="91"/>
      <c r="K236" s="92"/>
      <c r="L236" s="42" t="str">
        <f>Техлист!AA207</f>
        <v/>
      </c>
      <c r="M236" s="94" t="str">
        <f>Техлист!AB207</f>
        <v/>
      </c>
      <c r="N236" s="92"/>
      <c r="O236" s="19"/>
      <c r="Q236" s="20"/>
      <c r="R236" s="20"/>
      <c r="S236" s="20"/>
    </row>
    <row r="237" spans="1:19" s="87" customFormat="1" ht="35.1" customHeight="1" x14ac:dyDescent="0.25">
      <c r="A237" s="37"/>
      <c r="B237" s="35" t="str">
        <f>Техлист!V208</f>
        <v/>
      </c>
      <c r="C237" s="93" t="str">
        <f>Техлист!U208</f>
        <v/>
      </c>
      <c r="D237" s="91"/>
      <c r="E237" s="91"/>
      <c r="F237" s="91"/>
      <c r="G237" s="90" t="str">
        <f>Техлист!Z208</f>
        <v/>
      </c>
      <c r="H237" s="91"/>
      <c r="I237" s="91"/>
      <c r="J237" s="91"/>
      <c r="K237" s="92"/>
      <c r="L237" s="42" t="str">
        <f>Техлист!AA208</f>
        <v/>
      </c>
      <c r="M237" s="94" t="str">
        <f>Техлист!AB208</f>
        <v/>
      </c>
      <c r="N237" s="92"/>
      <c r="O237" s="19"/>
      <c r="Q237" s="20"/>
      <c r="R237" s="20"/>
      <c r="S237" s="20"/>
    </row>
    <row r="238" spans="1:19" s="87" customFormat="1" ht="35.1" customHeight="1" x14ac:dyDescent="0.25">
      <c r="A238" s="37"/>
      <c r="B238" s="35" t="str">
        <f>Техлист!V209</f>
        <v/>
      </c>
      <c r="C238" s="93" t="str">
        <f>Техлист!U209</f>
        <v/>
      </c>
      <c r="D238" s="91"/>
      <c r="E238" s="91"/>
      <c r="F238" s="91"/>
      <c r="G238" s="90" t="str">
        <f>Техлист!Z209</f>
        <v/>
      </c>
      <c r="H238" s="91"/>
      <c r="I238" s="91"/>
      <c r="J238" s="91"/>
      <c r="K238" s="92"/>
      <c r="L238" s="42" t="str">
        <f>Техлист!AA209</f>
        <v/>
      </c>
      <c r="M238" s="94" t="str">
        <f>Техлист!AB209</f>
        <v/>
      </c>
      <c r="N238" s="92"/>
      <c r="O238" s="19"/>
      <c r="Q238" s="20"/>
      <c r="R238" s="20"/>
      <c r="S238" s="20"/>
    </row>
    <row r="239" spans="1:19" s="87" customFormat="1" ht="35.1" customHeight="1" x14ac:dyDescent="0.25">
      <c r="A239" s="37"/>
      <c r="B239" s="35" t="str">
        <f>Техлист!V210</f>
        <v/>
      </c>
      <c r="C239" s="93" t="str">
        <f>Техлист!U210</f>
        <v/>
      </c>
      <c r="D239" s="91"/>
      <c r="E239" s="91"/>
      <c r="F239" s="91"/>
      <c r="G239" s="90" t="str">
        <f>Техлист!Z210</f>
        <v/>
      </c>
      <c r="H239" s="91"/>
      <c r="I239" s="91"/>
      <c r="J239" s="91"/>
      <c r="K239" s="92"/>
      <c r="L239" s="42" t="str">
        <f>Техлист!AA210</f>
        <v/>
      </c>
      <c r="M239" s="94" t="str">
        <f>Техлист!AB210</f>
        <v/>
      </c>
      <c r="N239" s="92"/>
      <c r="O239" s="19"/>
      <c r="Q239" s="20"/>
      <c r="R239" s="20"/>
      <c r="S239" s="20"/>
    </row>
    <row r="240" spans="1:19" s="87" customFormat="1" ht="35.1" customHeight="1" x14ac:dyDescent="0.25">
      <c r="A240" s="37"/>
      <c r="B240" s="35" t="str">
        <f>Техлист!V211</f>
        <v/>
      </c>
      <c r="C240" s="93" t="str">
        <f>Техлист!U211</f>
        <v/>
      </c>
      <c r="D240" s="91"/>
      <c r="E240" s="91"/>
      <c r="F240" s="91"/>
      <c r="G240" s="90" t="str">
        <f>Техлист!Z211</f>
        <v/>
      </c>
      <c r="H240" s="91"/>
      <c r="I240" s="91"/>
      <c r="J240" s="91"/>
      <c r="K240" s="92"/>
      <c r="L240" s="42" t="str">
        <f>Техлист!AA211</f>
        <v/>
      </c>
      <c r="M240" s="94" t="str">
        <f>Техлист!AB211</f>
        <v/>
      </c>
      <c r="N240" s="92"/>
      <c r="O240" s="19"/>
      <c r="Q240" s="20"/>
      <c r="R240" s="20"/>
      <c r="S240" s="20"/>
    </row>
    <row r="241" spans="1:19" s="87" customFormat="1" ht="35.1" customHeight="1" x14ac:dyDescent="0.25">
      <c r="A241" s="37"/>
      <c r="B241" s="35" t="str">
        <f>Техлист!V212</f>
        <v/>
      </c>
      <c r="C241" s="93" t="str">
        <f>Техлист!U212</f>
        <v/>
      </c>
      <c r="D241" s="91"/>
      <c r="E241" s="91"/>
      <c r="F241" s="91"/>
      <c r="G241" s="90" t="str">
        <f>Техлист!Z212</f>
        <v/>
      </c>
      <c r="H241" s="91"/>
      <c r="I241" s="91"/>
      <c r="J241" s="91"/>
      <c r="K241" s="92"/>
      <c r="L241" s="42" t="str">
        <f>Техлист!AA212</f>
        <v/>
      </c>
      <c r="M241" s="94" t="str">
        <f>Техлист!AB212</f>
        <v/>
      </c>
      <c r="N241" s="92"/>
      <c r="O241" s="19"/>
      <c r="Q241" s="20"/>
      <c r="R241" s="20"/>
      <c r="S241" s="20"/>
    </row>
    <row r="242" spans="1:19" s="87" customFormat="1" ht="35.1" customHeight="1" x14ac:dyDescent="0.25">
      <c r="A242" s="37"/>
      <c r="B242" s="35" t="str">
        <f>Техлист!V213</f>
        <v/>
      </c>
      <c r="C242" s="93" t="str">
        <f>Техлист!U213</f>
        <v/>
      </c>
      <c r="D242" s="91"/>
      <c r="E242" s="91"/>
      <c r="F242" s="91"/>
      <c r="G242" s="90" t="str">
        <f>Техлист!Z213</f>
        <v/>
      </c>
      <c r="H242" s="91"/>
      <c r="I242" s="91"/>
      <c r="J242" s="91"/>
      <c r="K242" s="92"/>
      <c r="L242" s="42" t="str">
        <f>Техлист!AA213</f>
        <v/>
      </c>
      <c r="M242" s="94" t="str">
        <f>Техлист!AB213</f>
        <v/>
      </c>
      <c r="N242" s="92"/>
      <c r="O242" s="19"/>
      <c r="Q242" s="20"/>
      <c r="R242" s="20"/>
      <c r="S242" s="20"/>
    </row>
    <row r="243" spans="1:19" s="87" customFormat="1" ht="35.1" customHeight="1" x14ac:dyDescent="0.25">
      <c r="A243" s="37"/>
      <c r="B243" s="35" t="str">
        <f>Техлист!V214</f>
        <v/>
      </c>
      <c r="C243" s="93" t="str">
        <f>Техлист!U214</f>
        <v/>
      </c>
      <c r="D243" s="91"/>
      <c r="E243" s="91"/>
      <c r="F243" s="91"/>
      <c r="G243" s="90" t="str">
        <f>Техлист!Z214</f>
        <v/>
      </c>
      <c r="H243" s="91"/>
      <c r="I243" s="91"/>
      <c r="J243" s="91"/>
      <c r="K243" s="92"/>
      <c r="L243" s="42" t="str">
        <f>Техлист!AA214</f>
        <v/>
      </c>
      <c r="M243" s="94" t="str">
        <f>Техлист!AB214</f>
        <v/>
      </c>
      <c r="N243" s="92"/>
      <c r="O243" s="19"/>
      <c r="Q243" s="20"/>
      <c r="R243" s="20"/>
      <c r="S243" s="20"/>
    </row>
    <row r="244" spans="1:19" s="87" customFormat="1" ht="35.1" customHeight="1" x14ac:dyDescent="0.25">
      <c r="A244" s="37"/>
      <c r="B244" s="35" t="str">
        <f>Техлист!V215</f>
        <v/>
      </c>
      <c r="C244" s="93" t="str">
        <f>Техлист!U215</f>
        <v/>
      </c>
      <c r="D244" s="91"/>
      <c r="E244" s="91"/>
      <c r="F244" s="91"/>
      <c r="G244" s="90" t="str">
        <f>Техлист!Z215</f>
        <v/>
      </c>
      <c r="H244" s="91"/>
      <c r="I244" s="91"/>
      <c r="J244" s="91"/>
      <c r="K244" s="92"/>
      <c r="L244" s="42" t="str">
        <f>Техлист!AA215</f>
        <v/>
      </c>
      <c r="M244" s="94" t="str">
        <f>Техлист!AB215</f>
        <v/>
      </c>
      <c r="N244" s="92"/>
      <c r="O244" s="19"/>
      <c r="Q244" s="20"/>
      <c r="R244" s="20"/>
      <c r="S244" s="20"/>
    </row>
    <row r="245" spans="1:19" s="87" customFormat="1" ht="35.1" customHeight="1" x14ac:dyDescent="0.25">
      <c r="A245" s="37"/>
      <c r="B245" s="35" t="str">
        <f>Техлист!V216</f>
        <v/>
      </c>
      <c r="C245" s="93" t="str">
        <f>Техлист!U216</f>
        <v/>
      </c>
      <c r="D245" s="91"/>
      <c r="E245" s="91"/>
      <c r="F245" s="91"/>
      <c r="G245" s="90" t="str">
        <f>Техлист!Z216</f>
        <v/>
      </c>
      <c r="H245" s="91"/>
      <c r="I245" s="91"/>
      <c r="J245" s="91"/>
      <c r="K245" s="92"/>
      <c r="L245" s="42" t="str">
        <f>Техлист!AA216</f>
        <v/>
      </c>
      <c r="M245" s="94" t="str">
        <f>Техлист!AB216</f>
        <v/>
      </c>
      <c r="N245" s="92"/>
      <c r="O245" s="19"/>
      <c r="Q245" s="20"/>
      <c r="R245" s="20"/>
      <c r="S245" s="20"/>
    </row>
    <row r="246" spans="1:19" s="87" customFormat="1" ht="35.1" customHeight="1" x14ac:dyDescent="0.25">
      <c r="A246" s="37"/>
      <c r="B246" s="35" t="str">
        <f>Техлист!V217</f>
        <v/>
      </c>
      <c r="C246" s="93" t="str">
        <f>Техлист!U217</f>
        <v/>
      </c>
      <c r="D246" s="91"/>
      <c r="E246" s="91"/>
      <c r="F246" s="91"/>
      <c r="G246" s="90" t="str">
        <f>Техлист!Z217</f>
        <v/>
      </c>
      <c r="H246" s="91"/>
      <c r="I246" s="91"/>
      <c r="J246" s="91"/>
      <c r="K246" s="92"/>
      <c r="L246" s="42" t="str">
        <f>Техлист!AA217</f>
        <v/>
      </c>
      <c r="M246" s="94" t="str">
        <f>Техлист!AB217</f>
        <v/>
      </c>
      <c r="N246" s="92"/>
      <c r="O246" s="19"/>
      <c r="Q246" s="20"/>
      <c r="R246" s="20"/>
      <c r="S246" s="20"/>
    </row>
    <row r="247" spans="1:19" s="87" customFormat="1" ht="35.1" customHeight="1" x14ac:dyDescent="0.25">
      <c r="A247" s="37"/>
      <c r="B247" s="35" t="str">
        <f>Техлист!V218</f>
        <v/>
      </c>
      <c r="C247" s="93" t="str">
        <f>Техлист!U218</f>
        <v/>
      </c>
      <c r="D247" s="91"/>
      <c r="E247" s="91"/>
      <c r="F247" s="91"/>
      <c r="G247" s="90" t="str">
        <f>Техлист!Z218</f>
        <v/>
      </c>
      <c r="H247" s="91"/>
      <c r="I247" s="91"/>
      <c r="J247" s="91"/>
      <c r="K247" s="92"/>
      <c r="L247" s="42" t="str">
        <f>Техлист!AA218</f>
        <v/>
      </c>
      <c r="M247" s="94" t="str">
        <f>Техлист!AB218</f>
        <v/>
      </c>
      <c r="N247" s="92"/>
      <c r="O247" s="19"/>
      <c r="Q247" s="20"/>
      <c r="R247" s="20"/>
      <c r="S247" s="20"/>
    </row>
    <row r="248" spans="1:19" s="87" customFormat="1" ht="35.1" customHeight="1" x14ac:dyDescent="0.25">
      <c r="A248" s="37"/>
      <c r="B248" s="35" t="str">
        <f>Техлист!V219</f>
        <v/>
      </c>
      <c r="C248" s="93" t="str">
        <f>Техлист!U219</f>
        <v/>
      </c>
      <c r="D248" s="91"/>
      <c r="E248" s="91"/>
      <c r="F248" s="91"/>
      <c r="G248" s="90" t="str">
        <f>Техлист!Z219</f>
        <v/>
      </c>
      <c r="H248" s="91"/>
      <c r="I248" s="91"/>
      <c r="J248" s="91"/>
      <c r="K248" s="92"/>
      <c r="L248" s="42" t="str">
        <f>Техлист!AA219</f>
        <v/>
      </c>
      <c r="M248" s="94" t="str">
        <f>Техлист!AB219</f>
        <v/>
      </c>
      <c r="N248" s="92"/>
      <c r="O248" s="19"/>
      <c r="Q248" s="20"/>
      <c r="R248" s="20"/>
      <c r="S248" s="20"/>
    </row>
    <row r="249" spans="1:19" s="87" customFormat="1" ht="35.1" customHeight="1" x14ac:dyDescent="0.25">
      <c r="A249" s="37"/>
      <c r="B249" s="35" t="str">
        <f>Техлист!V220</f>
        <v/>
      </c>
      <c r="C249" s="93" t="str">
        <f>Техлист!U220</f>
        <v/>
      </c>
      <c r="D249" s="91"/>
      <c r="E249" s="91"/>
      <c r="F249" s="91"/>
      <c r="G249" s="90" t="str">
        <f>Техлист!Z220</f>
        <v/>
      </c>
      <c r="H249" s="91"/>
      <c r="I249" s="91"/>
      <c r="J249" s="91"/>
      <c r="K249" s="92"/>
      <c r="L249" s="42" t="str">
        <f>Техлист!AA220</f>
        <v/>
      </c>
      <c r="M249" s="94" t="str">
        <f>Техлист!AB220</f>
        <v/>
      </c>
      <c r="N249" s="92"/>
      <c r="O249" s="19"/>
      <c r="Q249" s="20"/>
      <c r="R249" s="20"/>
      <c r="S249" s="20"/>
    </row>
    <row r="250" spans="1:19" s="87" customFormat="1" ht="35.1" customHeight="1" x14ac:dyDescent="0.25">
      <c r="A250" s="37"/>
      <c r="B250" s="35" t="str">
        <f>Техлист!V221</f>
        <v/>
      </c>
      <c r="C250" s="93" t="str">
        <f>Техлист!U221</f>
        <v/>
      </c>
      <c r="D250" s="91"/>
      <c r="E250" s="91"/>
      <c r="F250" s="91"/>
      <c r="G250" s="90" t="str">
        <f>Техлист!Z221</f>
        <v/>
      </c>
      <c r="H250" s="91"/>
      <c r="I250" s="91"/>
      <c r="J250" s="91"/>
      <c r="K250" s="92"/>
      <c r="L250" s="42" t="str">
        <f>Техлист!AA221</f>
        <v/>
      </c>
      <c r="M250" s="94" t="str">
        <f>Техлист!AB221</f>
        <v/>
      </c>
      <c r="N250" s="92"/>
      <c r="O250" s="19"/>
      <c r="Q250" s="20"/>
      <c r="R250" s="20"/>
      <c r="S250" s="20"/>
    </row>
    <row r="251" spans="1:19" s="87" customFormat="1" ht="35.1" customHeight="1" x14ac:dyDescent="0.25">
      <c r="A251" s="37"/>
      <c r="B251" s="35" t="str">
        <f>Техлист!V222</f>
        <v/>
      </c>
      <c r="C251" s="93" t="str">
        <f>Техлист!U222</f>
        <v/>
      </c>
      <c r="D251" s="91"/>
      <c r="E251" s="91"/>
      <c r="F251" s="91"/>
      <c r="G251" s="90" t="str">
        <f>Техлист!Z222</f>
        <v/>
      </c>
      <c r="H251" s="91"/>
      <c r="I251" s="91"/>
      <c r="J251" s="91"/>
      <c r="K251" s="92"/>
      <c r="L251" s="42" t="str">
        <f>Техлист!AA222</f>
        <v/>
      </c>
      <c r="M251" s="94" t="str">
        <f>Техлист!AB222</f>
        <v/>
      </c>
      <c r="N251" s="92"/>
      <c r="O251" s="19"/>
      <c r="Q251" s="20"/>
      <c r="R251" s="20"/>
      <c r="S251" s="20"/>
    </row>
    <row r="252" spans="1:19" s="87" customFormat="1" ht="35.1" customHeight="1" x14ac:dyDescent="0.25">
      <c r="A252" s="37"/>
      <c r="B252" s="35" t="str">
        <f>Техлист!V223</f>
        <v/>
      </c>
      <c r="C252" s="93" t="str">
        <f>Техлист!U223</f>
        <v/>
      </c>
      <c r="D252" s="91"/>
      <c r="E252" s="91"/>
      <c r="F252" s="91"/>
      <c r="G252" s="90" t="str">
        <f>Техлист!Z223</f>
        <v/>
      </c>
      <c r="H252" s="91"/>
      <c r="I252" s="91"/>
      <c r="J252" s="91"/>
      <c r="K252" s="92"/>
      <c r="L252" s="42" t="str">
        <f>Техлист!AA223</f>
        <v/>
      </c>
      <c r="M252" s="94" t="str">
        <f>Техлист!AB223</f>
        <v/>
      </c>
      <c r="N252" s="92"/>
      <c r="O252" s="19"/>
      <c r="Q252" s="20"/>
      <c r="R252" s="20"/>
      <c r="S252" s="20"/>
    </row>
    <row r="253" spans="1:19" s="87" customFormat="1" ht="35.1" customHeight="1" x14ac:dyDescent="0.25">
      <c r="A253" s="37"/>
      <c r="B253" s="35" t="str">
        <f>Техлист!V224</f>
        <v/>
      </c>
      <c r="C253" s="93" t="str">
        <f>Техлист!U224</f>
        <v/>
      </c>
      <c r="D253" s="91"/>
      <c r="E253" s="91"/>
      <c r="F253" s="91"/>
      <c r="G253" s="90" t="str">
        <f>Техлист!Z224</f>
        <v/>
      </c>
      <c r="H253" s="91"/>
      <c r="I253" s="91"/>
      <c r="J253" s="91"/>
      <c r="K253" s="92"/>
      <c r="L253" s="42" t="str">
        <f>Техлист!AA224</f>
        <v/>
      </c>
      <c r="M253" s="94" t="str">
        <f>Техлист!AB224</f>
        <v/>
      </c>
      <c r="N253" s="92"/>
      <c r="O253" s="19"/>
      <c r="Q253" s="20"/>
      <c r="R253" s="20"/>
      <c r="S253" s="20"/>
    </row>
    <row r="254" spans="1:19" s="87" customFormat="1" ht="35.1" customHeight="1" x14ac:dyDescent="0.25">
      <c r="A254" s="37"/>
      <c r="B254" s="35" t="str">
        <f>Техлист!V225</f>
        <v/>
      </c>
      <c r="C254" s="93" t="str">
        <f>Техлист!U225</f>
        <v/>
      </c>
      <c r="D254" s="91"/>
      <c r="E254" s="91"/>
      <c r="F254" s="91"/>
      <c r="G254" s="90" t="str">
        <f>Техлист!Z225</f>
        <v/>
      </c>
      <c r="H254" s="91"/>
      <c r="I254" s="91"/>
      <c r="J254" s="91"/>
      <c r="K254" s="92"/>
      <c r="L254" s="42" t="str">
        <f>Техлист!AA225</f>
        <v/>
      </c>
      <c r="M254" s="94" t="str">
        <f>Техлист!AB225</f>
        <v/>
      </c>
      <c r="N254" s="92"/>
      <c r="O254" s="19"/>
      <c r="Q254" s="20"/>
      <c r="R254" s="20"/>
      <c r="S254" s="20"/>
    </row>
    <row r="255" spans="1:19" s="87" customFormat="1" ht="35.1" customHeight="1" x14ac:dyDescent="0.25">
      <c r="A255" s="37"/>
      <c r="B255" s="35" t="str">
        <f>Техлист!V226</f>
        <v/>
      </c>
      <c r="C255" s="93" t="str">
        <f>Техлист!U226</f>
        <v/>
      </c>
      <c r="D255" s="91"/>
      <c r="E255" s="91"/>
      <c r="F255" s="91"/>
      <c r="G255" s="90" t="str">
        <f>Техлист!Z226</f>
        <v/>
      </c>
      <c r="H255" s="91"/>
      <c r="I255" s="91"/>
      <c r="J255" s="91"/>
      <c r="K255" s="92"/>
      <c r="L255" s="42" t="str">
        <f>Техлист!AA226</f>
        <v/>
      </c>
      <c r="M255" s="94" t="str">
        <f>Техлист!AB226</f>
        <v/>
      </c>
      <c r="N255" s="92"/>
      <c r="O255" s="19"/>
      <c r="Q255" s="20"/>
      <c r="R255" s="20"/>
      <c r="S255" s="20"/>
    </row>
    <row r="256" spans="1:19" s="87" customFormat="1" ht="35.1" customHeight="1" x14ac:dyDescent="0.25">
      <c r="A256" s="37"/>
      <c r="B256" s="35" t="str">
        <f>Техлист!V227</f>
        <v/>
      </c>
      <c r="C256" s="93" t="str">
        <f>Техлист!U227</f>
        <v/>
      </c>
      <c r="D256" s="91"/>
      <c r="E256" s="91"/>
      <c r="F256" s="91"/>
      <c r="G256" s="90" t="str">
        <f>Техлист!Z227</f>
        <v/>
      </c>
      <c r="H256" s="91"/>
      <c r="I256" s="91"/>
      <c r="J256" s="91"/>
      <c r="K256" s="92"/>
      <c r="L256" s="42" t="str">
        <f>Техлист!AA227</f>
        <v/>
      </c>
      <c r="M256" s="94" t="str">
        <f>Техлист!AB227</f>
        <v/>
      </c>
      <c r="N256" s="92"/>
      <c r="O256" s="19"/>
      <c r="Q256" s="20"/>
      <c r="R256" s="20"/>
      <c r="S256" s="20"/>
    </row>
    <row r="257" spans="1:19" s="87" customFormat="1" ht="35.1" customHeight="1" x14ac:dyDescent="0.25">
      <c r="A257" s="37"/>
      <c r="B257" s="35" t="str">
        <f>Техлист!V228</f>
        <v/>
      </c>
      <c r="C257" s="93" t="str">
        <f>Техлист!U228</f>
        <v/>
      </c>
      <c r="D257" s="91"/>
      <c r="E257" s="91"/>
      <c r="F257" s="91"/>
      <c r="G257" s="90" t="str">
        <f>Техлист!Z228</f>
        <v/>
      </c>
      <c r="H257" s="91"/>
      <c r="I257" s="91"/>
      <c r="J257" s="91"/>
      <c r="K257" s="92"/>
      <c r="L257" s="42" t="str">
        <f>Техлист!AA228</f>
        <v/>
      </c>
      <c r="M257" s="94" t="str">
        <f>Техлист!AB228</f>
        <v/>
      </c>
      <c r="N257" s="92"/>
      <c r="O257" s="19"/>
      <c r="Q257" s="20"/>
      <c r="R257" s="20"/>
      <c r="S257" s="20"/>
    </row>
    <row r="258" spans="1:19" s="87" customFormat="1" ht="35.1" customHeight="1" x14ac:dyDescent="0.25">
      <c r="A258" s="37"/>
      <c r="B258" s="35" t="str">
        <f>Техлист!V229</f>
        <v/>
      </c>
      <c r="C258" s="93" t="str">
        <f>Техлист!U229</f>
        <v/>
      </c>
      <c r="D258" s="91"/>
      <c r="E258" s="91"/>
      <c r="F258" s="91"/>
      <c r="G258" s="90" t="str">
        <f>Техлист!Z229</f>
        <v/>
      </c>
      <c r="H258" s="91"/>
      <c r="I258" s="91"/>
      <c r="J258" s="91"/>
      <c r="K258" s="92"/>
      <c r="L258" s="42" t="str">
        <f>Техлист!AA229</f>
        <v/>
      </c>
      <c r="M258" s="94" t="str">
        <f>Техлист!AB229</f>
        <v/>
      </c>
      <c r="N258" s="92"/>
      <c r="O258" s="19"/>
      <c r="Q258" s="20"/>
      <c r="R258" s="20"/>
      <c r="S258" s="20"/>
    </row>
    <row r="259" spans="1:19" s="87" customFormat="1" ht="35.1" customHeight="1" x14ac:dyDescent="0.25">
      <c r="A259" s="37"/>
      <c r="B259" s="35" t="str">
        <f>Техлист!V230</f>
        <v/>
      </c>
      <c r="C259" s="93" t="str">
        <f>Техлист!U230</f>
        <v/>
      </c>
      <c r="D259" s="91"/>
      <c r="E259" s="91"/>
      <c r="F259" s="91"/>
      <c r="G259" s="90" t="str">
        <f>Техлист!Z230</f>
        <v/>
      </c>
      <c r="H259" s="91"/>
      <c r="I259" s="91"/>
      <c r="J259" s="91"/>
      <c r="K259" s="92"/>
      <c r="L259" s="42" t="str">
        <f>Техлист!AA230</f>
        <v/>
      </c>
      <c r="M259" s="94" t="str">
        <f>Техлист!AB230</f>
        <v/>
      </c>
      <c r="N259" s="92"/>
      <c r="O259" s="19"/>
      <c r="Q259" s="20"/>
      <c r="R259" s="20"/>
      <c r="S259" s="20"/>
    </row>
    <row r="260" spans="1:19" s="87" customFormat="1" ht="35.1" customHeight="1" x14ac:dyDescent="0.25">
      <c r="A260" s="37"/>
      <c r="B260" s="35" t="str">
        <f>Техлист!V231</f>
        <v/>
      </c>
      <c r="C260" s="93" t="str">
        <f>Техлист!U231</f>
        <v/>
      </c>
      <c r="D260" s="91"/>
      <c r="E260" s="91"/>
      <c r="F260" s="91"/>
      <c r="G260" s="90" t="str">
        <f>Техлист!Z231</f>
        <v/>
      </c>
      <c r="H260" s="91"/>
      <c r="I260" s="91"/>
      <c r="J260" s="91"/>
      <c r="K260" s="92"/>
      <c r="L260" s="42" t="str">
        <f>Техлист!AA231</f>
        <v/>
      </c>
      <c r="M260" s="94" t="str">
        <f>Техлист!AB231</f>
        <v/>
      </c>
      <c r="N260" s="92"/>
      <c r="O260" s="19"/>
      <c r="Q260" s="20"/>
      <c r="R260" s="20"/>
      <c r="S260" s="20"/>
    </row>
    <row r="261" spans="1:19" s="87" customFormat="1" ht="35.1" customHeight="1" x14ac:dyDescent="0.25">
      <c r="A261" s="37"/>
      <c r="B261" s="35" t="str">
        <f>Техлист!V232</f>
        <v/>
      </c>
      <c r="C261" s="93" t="str">
        <f>Техлист!U232</f>
        <v/>
      </c>
      <c r="D261" s="91"/>
      <c r="E261" s="91"/>
      <c r="F261" s="91"/>
      <c r="G261" s="90" t="str">
        <f>Техлист!Z232</f>
        <v/>
      </c>
      <c r="H261" s="91"/>
      <c r="I261" s="91"/>
      <c r="J261" s="91"/>
      <c r="K261" s="92"/>
      <c r="L261" s="42" t="str">
        <f>Техлист!AA232</f>
        <v/>
      </c>
      <c r="M261" s="94" t="str">
        <f>Техлист!AB232</f>
        <v/>
      </c>
      <c r="N261" s="92"/>
      <c r="O261" s="19"/>
      <c r="Q261" s="20"/>
      <c r="R261" s="20"/>
      <c r="S261" s="20"/>
    </row>
    <row r="262" spans="1:19" s="87" customFormat="1" ht="35.1" customHeight="1" x14ac:dyDescent="0.25">
      <c r="A262" s="37"/>
      <c r="B262" s="35" t="str">
        <f>Техлист!V233</f>
        <v/>
      </c>
      <c r="C262" s="93" t="str">
        <f>Техлист!U233</f>
        <v/>
      </c>
      <c r="D262" s="91"/>
      <c r="E262" s="91"/>
      <c r="F262" s="91"/>
      <c r="G262" s="90" t="str">
        <f>Техлист!Z233</f>
        <v/>
      </c>
      <c r="H262" s="91"/>
      <c r="I262" s="91"/>
      <c r="J262" s="91"/>
      <c r="K262" s="92"/>
      <c r="L262" s="42" t="str">
        <f>Техлист!AA233</f>
        <v/>
      </c>
      <c r="M262" s="94" t="str">
        <f>Техлист!AB233</f>
        <v/>
      </c>
      <c r="N262" s="92"/>
      <c r="O262" s="19"/>
      <c r="Q262" s="20"/>
      <c r="R262" s="20"/>
      <c r="S262" s="20"/>
    </row>
    <row r="263" spans="1:19" s="87" customFormat="1" ht="35.1" customHeight="1" x14ac:dyDescent="0.25">
      <c r="A263" s="37"/>
      <c r="B263" s="35" t="str">
        <f>Техлист!V234</f>
        <v/>
      </c>
      <c r="C263" s="93" t="str">
        <f>Техлист!U234</f>
        <v/>
      </c>
      <c r="D263" s="91"/>
      <c r="E263" s="91"/>
      <c r="F263" s="91"/>
      <c r="G263" s="90" t="str">
        <f>Техлист!Z234</f>
        <v/>
      </c>
      <c r="H263" s="91"/>
      <c r="I263" s="91"/>
      <c r="J263" s="91"/>
      <c r="K263" s="92"/>
      <c r="L263" s="42" t="str">
        <f>Техлист!AA234</f>
        <v/>
      </c>
      <c r="M263" s="94" t="str">
        <f>Техлист!AB234</f>
        <v/>
      </c>
      <c r="N263" s="92"/>
      <c r="O263" s="19"/>
      <c r="Q263" s="20"/>
      <c r="R263" s="20"/>
      <c r="S263" s="20"/>
    </row>
    <row r="264" spans="1:19" s="87" customFormat="1" ht="35.1" customHeight="1" x14ac:dyDescent="0.25">
      <c r="A264" s="37"/>
      <c r="B264" s="35" t="str">
        <f>Техлист!V235</f>
        <v/>
      </c>
      <c r="C264" s="93" t="str">
        <f>Техлист!U235</f>
        <v/>
      </c>
      <c r="D264" s="91"/>
      <c r="E264" s="91"/>
      <c r="F264" s="91"/>
      <c r="G264" s="90" t="str">
        <f>Техлист!Z235</f>
        <v/>
      </c>
      <c r="H264" s="91"/>
      <c r="I264" s="91"/>
      <c r="J264" s="91"/>
      <c r="K264" s="92"/>
      <c r="L264" s="42" t="str">
        <f>Техлист!AA235</f>
        <v/>
      </c>
      <c r="M264" s="94" t="str">
        <f>Техлист!AB235</f>
        <v/>
      </c>
      <c r="N264" s="92"/>
      <c r="O264" s="19"/>
      <c r="Q264" s="20"/>
      <c r="R264" s="20"/>
      <c r="S264" s="20"/>
    </row>
    <row r="265" spans="1:19" s="87" customFormat="1" ht="35.1" customHeight="1" x14ac:dyDescent="0.25">
      <c r="A265" s="37"/>
      <c r="B265" s="35" t="str">
        <f>Техлист!V236</f>
        <v/>
      </c>
      <c r="C265" s="93" t="str">
        <f>Техлист!U236</f>
        <v/>
      </c>
      <c r="D265" s="91"/>
      <c r="E265" s="91"/>
      <c r="F265" s="91"/>
      <c r="G265" s="90" t="str">
        <f>Техлист!Z236</f>
        <v/>
      </c>
      <c r="H265" s="91"/>
      <c r="I265" s="91"/>
      <c r="J265" s="91"/>
      <c r="K265" s="92"/>
      <c r="L265" s="42" t="str">
        <f>Техлист!AA236</f>
        <v/>
      </c>
      <c r="M265" s="94" t="str">
        <f>Техлист!AB236</f>
        <v/>
      </c>
      <c r="N265" s="92"/>
      <c r="O265" s="19"/>
      <c r="Q265" s="20"/>
      <c r="R265" s="20"/>
      <c r="S265" s="20"/>
    </row>
    <row r="266" spans="1:19" s="87" customFormat="1" ht="35.1" customHeight="1" x14ac:dyDescent="0.25">
      <c r="A266" s="37"/>
      <c r="B266" s="35" t="str">
        <f>Техлист!V237</f>
        <v/>
      </c>
      <c r="C266" s="93" t="str">
        <f>Техлист!U237</f>
        <v/>
      </c>
      <c r="D266" s="91"/>
      <c r="E266" s="91"/>
      <c r="F266" s="91"/>
      <c r="G266" s="90" t="str">
        <f>Техлист!Z237</f>
        <v/>
      </c>
      <c r="H266" s="91"/>
      <c r="I266" s="91"/>
      <c r="J266" s="91"/>
      <c r="K266" s="92"/>
      <c r="L266" s="42" t="str">
        <f>Техлист!AA237</f>
        <v/>
      </c>
      <c r="M266" s="94" t="str">
        <f>Техлист!AB237</f>
        <v/>
      </c>
      <c r="N266" s="92"/>
      <c r="O266" s="19"/>
      <c r="Q266" s="20"/>
      <c r="R266" s="20"/>
      <c r="S266" s="20"/>
    </row>
    <row r="267" spans="1:19" s="87" customFormat="1" ht="35.1" customHeight="1" x14ac:dyDescent="0.25">
      <c r="A267" s="37"/>
      <c r="B267" s="35" t="str">
        <f>Техлист!V238</f>
        <v/>
      </c>
      <c r="C267" s="93" t="str">
        <f>Техлист!U238</f>
        <v/>
      </c>
      <c r="D267" s="91"/>
      <c r="E267" s="91"/>
      <c r="F267" s="91"/>
      <c r="G267" s="90" t="str">
        <f>Техлист!Z238</f>
        <v/>
      </c>
      <c r="H267" s="91"/>
      <c r="I267" s="91"/>
      <c r="J267" s="91"/>
      <c r="K267" s="92"/>
      <c r="L267" s="42" t="str">
        <f>Техлист!AA238</f>
        <v/>
      </c>
      <c r="M267" s="94" t="str">
        <f>Техлист!AB238</f>
        <v/>
      </c>
      <c r="N267" s="92"/>
      <c r="O267" s="19"/>
      <c r="Q267" s="20"/>
      <c r="R267" s="20"/>
      <c r="S267" s="20"/>
    </row>
    <row r="268" spans="1:19" s="87" customFormat="1" ht="35.1" customHeight="1" x14ac:dyDescent="0.25">
      <c r="A268" s="37"/>
      <c r="B268" s="35" t="str">
        <f>Техлист!V239</f>
        <v/>
      </c>
      <c r="C268" s="93" t="str">
        <f>Техлист!U239</f>
        <v/>
      </c>
      <c r="D268" s="91"/>
      <c r="E268" s="91"/>
      <c r="F268" s="91"/>
      <c r="G268" s="90" t="str">
        <f>Техлист!Z239</f>
        <v/>
      </c>
      <c r="H268" s="91"/>
      <c r="I268" s="91"/>
      <c r="J268" s="91"/>
      <c r="K268" s="92"/>
      <c r="L268" s="42" t="str">
        <f>Техлист!AA239</f>
        <v/>
      </c>
      <c r="M268" s="94" t="str">
        <f>Техлист!AB239</f>
        <v/>
      </c>
      <c r="N268" s="92"/>
      <c r="O268" s="19"/>
      <c r="Q268" s="20"/>
      <c r="R268" s="20"/>
      <c r="S268" s="20"/>
    </row>
    <row r="269" spans="1:19" s="87" customFormat="1" ht="35.1" customHeight="1" x14ac:dyDescent="0.25">
      <c r="A269" s="37"/>
      <c r="B269" s="35" t="str">
        <f>Техлист!V240</f>
        <v/>
      </c>
      <c r="C269" s="93" t="str">
        <f>Техлист!U240</f>
        <v/>
      </c>
      <c r="D269" s="91"/>
      <c r="E269" s="91"/>
      <c r="F269" s="91"/>
      <c r="G269" s="90" t="str">
        <f>Техлист!Z240</f>
        <v/>
      </c>
      <c r="H269" s="91"/>
      <c r="I269" s="91"/>
      <c r="J269" s="91"/>
      <c r="K269" s="92"/>
      <c r="L269" s="42" t="str">
        <f>Техлист!AA240</f>
        <v/>
      </c>
      <c r="M269" s="94" t="str">
        <f>Техлист!AB240</f>
        <v/>
      </c>
      <c r="N269" s="92"/>
      <c r="O269" s="19"/>
      <c r="Q269" s="20"/>
      <c r="R269" s="20"/>
      <c r="S269" s="20"/>
    </row>
    <row r="270" spans="1:19" s="87" customFormat="1" ht="35.1" customHeight="1" x14ac:dyDescent="0.25">
      <c r="A270" s="37"/>
      <c r="B270" s="35" t="str">
        <f>Техлист!V241</f>
        <v/>
      </c>
      <c r="C270" s="93" t="str">
        <f>Техлист!U241</f>
        <v/>
      </c>
      <c r="D270" s="91"/>
      <c r="E270" s="91"/>
      <c r="F270" s="91"/>
      <c r="G270" s="90" t="str">
        <f>Техлист!Z241</f>
        <v/>
      </c>
      <c r="H270" s="91"/>
      <c r="I270" s="91"/>
      <c r="J270" s="91"/>
      <c r="K270" s="92"/>
      <c r="L270" s="42" t="str">
        <f>Техлист!AA241</f>
        <v/>
      </c>
      <c r="M270" s="94" t="str">
        <f>Техлист!AB241</f>
        <v/>
      </c>
      <c r="N270" s="92"/>
      <c r="O270" s="19"/>
      <c r="Q270" s="20"/>
      <c r="R270" s="20"/>
      <c r="S270" s="20"/>
    </row>
    <row r="271" spans="1:19" s="87" customFormat="1" ht="35.1" customHeight="1" x14ac:dyDescent="0.25">
      <c r="A271" s="37"/>
      <c r="B271" s="35" t="str">
        <f>Техлист!V242</f>
        <v/>
      </c>
      <c r="C271" s="93" t="str">
        <f>Техлист!U242</f>
        <v/>
      </c>
      <c r="D271" s="91"/>
      <c r="E271" s="91"/>
      <c r="F271" s="91"/>
      <c r="G271" s="90" t="str">
        <f>Техлист!Z242</f>
        <v/>
      </c>
      <c r="H271" s="91"/>
      <c r="I271" s="91"/>
      <c r="J271" s="91"/>
      <c r="K271" s="92"/>
      <c r="L271" s="42" t="str">
        <f>Техлист!AA242</f>
        <v/>
      </c>
      <c r="M271" s="94" t="str">
        <f>Техлист!AB242</f>
        <v/>
      </c>
      <c r="N271" s="92"/>
      <c r="O271" s="19"/>
      <c r="Q271" s="20"/>
      <c r="R271" s="20"/>
      <c r="S271" s="20"/>
    </row>
    <row r="272" spans="1:19" s="87" customFormat="1" ht="35.1" customHeight="1" x14ac:dyDescent="0.25">
      <c r="A272" s="37"/>
      <c r="B272" s="35" t="str">
        <f>Техлист!V243</f>
        <v/>
      </c>
      <c r="C272" s="93" t="str">
        <f>Техлист!U243</f>
        <v/>
      </c>
      <c r="D272" s="91"/>
      <c r="E272" s="91"/>
      <c r="F272" s="91"/>
      <c r="G272" s="90" t="str">
        <f>Техлист!Z243</f>
        <v/>
      </c>
      <c r="H272" s="91"/>
      <c r="I272" s="91"/>
      <c r="J272" s="91"/>
      <c r="K272" s="92"/>
      <c r="L272" s="42" t="str">
        <f>Техлист!AA243</f>
        <v/>
      </c>
      <c r="M272" s="94" t="str">
        <f>Техлист!AB243</f>
        <v/>
      </c>
      <c r="N272" s="92"/>
      <c r="O272" s="19"/>
      <c r="Q272" s="20"/>
      <c r="R272" s="20"/>
      <c r="S272" s="20"/>
    </row>
    <row r="273" spans="1:19" s="87" customFormat="1" ht="35.1" customHeight="1" x14ac:dyDescent="0.25">
      <c r="A273" s="37"/>
      <c r="B273" s="35" t="str">
        <f>Техлист!V244</f>
        <v/>
      </c>
      <c r="C273" s="93" t="str">
        <f>Техлист!U244</f>
        <v/>
      </c>
      <c r="D273" s="91"/>
      <c r="E273" s="91"/>
      <c r="F273" s="91"/>
      <c r="G273" s="90" t="str">
        <f>Техлист!Z244</f>
        <v/>
      </c>
      <c r="H273" s="91"/>
      <c r="I273" s="91"/>
      <c r="J273" s="91"/>
      <c r="K273" s="92"/>
      <c r="L273" s="42" t="str">
        <f>Техлист!AA244</f>
        <v/>
      </c>
      <c r="M273" s="94" t="str">
        <f>Техлист!AB244</f>
        <v/>
      </c>
      <c r="N273" s="92"/>
      <c r="O273" s="19"/>
      <c r="Q273" s="20"/>
      <c r="R273" s="20"/>
      <c r="S273" s="20"/>
    </row>
    <row r="274" spans="1:19" s="87" customFormat="1" ht="35.1" customHeight="1" x14ac:dyDescent="0.25">
      <c r="A274" s="37"/>
      <c r="B274" s="35" t="str">
        <f>Техлист!V245</f>
        <v/>
      </c>
      <c r="C274" s="93" t="str">
        <f>Техлист!U245</f>
        <v/>
      </c>
      <c r="D274" s="91"/>
      <c r="E274" s="91"/>
      <c r="F274" s="91"/>
      <c r="G274" s="90" t="str">
        <f>Техлист!Z245</f>
        <v/>
      </c>
      <c r="H274" s="91"/>
      <c r="I274" s="91"/>
      <c r="J274" s="91"/>
      <c r="K274" s="92"/>
      <c r="L274" s="42" t="str">
        <f>Техлист!AA245</f>
        <v/>
      </c>
      <c r="M274" s="94" t="str">
        <f>Техлист!AB245</f>
        <v/>
      </c>
      <c r="N274" s="92"/>
      <c r="O274" s="19"/>
      <c r="Q274" s="20"/>
      <c r="R274" s="20"/>
      <c r="S274" s="20"/>
    </row>
    <row r="275" spans="1:19" s="87" customFormat="1" ht="35.1" customHeight="1" x14ac:dyDescent="0.25">
      <c r="A275" s="37"/>
      <c r="B275" s="35" t="str">
        <f>Техлист!V246</f>
        <v/>
      </c>
      <c r="C275" s="93" t="str">
        <f>Техлист!U246</f>
        <v/>
      </c>
      <c r="D275" s="91"/>
      <c r="E275" s="91"/>
      <c r="F275" s="91"/>
      <c r="G275" s="90" t="str">
        <f>Техлист!Z246</f>
        <v/>
      </c>
      <c r="H275" s="91"/>
      <c r="I275" s="91"/>
      <c r="J275" s="91"/>
      <c r="K275" s="92"/>
      <c r="L275" s="42" t="str">
        <f>Техлист!AA246</f>
        <v/>
      </c>
      <c r="M275" s="94" t="str">
        <f>Техлист!AB246</f>
        <v/>
      </c>
      <c r="N275" s="92"/>
      <c r="O275" s="19"/>
      <c r="Q275" s="20"/>
      <c r="R275" s="20"/>
      <c r="S275" s="20"/>
    </row>
    <row r="276" spans="1:19" s="87" customFormat="1" ht="35.1" customHeight="1" x14ac:dyDescent="0.25">
      <c r="A276" s="37"/>
      <c r="B276" s="35" t="str">
        <f>Техлист!V247</f>
        <v/>
      </c>
      <c r="C276" s="93" t="str">
        <f>Техлист!U247</f>
        <v/>
      </c>
      <c r="D276" s="91"/>
      <c r="E276" s="91"/>
      <c r="F276" s="91"/>
      <c r="G276" s="90" t="str">
        <f>Техлист!Z247</f>
        <v/>
      </c>
      <c r="H276" s="91"/>
      <c r="I276" s="91"/>
      <c r="J276" s="91"/>
      <c r="K276" s="92"/>
      <c r="L276" s="42" t="str">
        <f>Техлист!AA247</f>
        <v/>
      </c>
      <c r="M276" s="94" t="str">
        <f>Техлист!AB247</f>
        <v/>
      </c>
      <c r="N276" s="92"/>
      <c r="O276" s="19"/>
      <c r="Q276" s="20"/>
      <c r="R276" s="20"/>
      <c r="S276" s="20"/>
    </row>
    <row r="277" spans="1:19" s="87" customFormat="1" ht="35.1" customHeight="1" x14ac:dyDescent="0.25">
      <c r="A277" s="37"/>
      <c r="B277" s="35" t="str">
        <f>Техлист!V248</f>
        <v/>
      </c>
      <c r="C277" s="93" t="str">
        <f>Техлист!U248</f>
        <v/>
      </c>
      <c r="D277" s="91"/>
      <c r="E277" s="91"/>
      <c r="F277" s="91"/>
      <c r="G277" s="90" t="str">
        <f>Техлист!Z248</f>
        <v/>
      </c>
      <c r="H277" s="91"/>
      <c r="I277" s="91"/>
      <c r="J277" s="91"/>
      <c r="K277" s="92"/>
      <c r="L277" s="42" t="str">
        <f>Техлист!AA248</f>
        <v/>
      </c>
      <c r="M277" s="94" t="str">
        <f>Техлист!AB248</f>
        <v/>
      </c>
      <c r="N277" s="92"/>
      <c r="O277" s="19"/>
      <c r="Q277" s="20"/>
      <c r="R277" s="20"/>
      <c r="S277" s="20"/>
    </row>
    <row r="278" spans="1:19" s="87" customFormat="1" ht="35.1" customHeight="1" x14ac:dyDescent="0.25">
      <c r="A278" s="37"/>
      <c r="B278" s="35" t="str">
        <f>Техлист!V249</f>
        <v/>
      </c>
      <c r="C278" s="93" t="str">
        <f>Техлист!U249</f>
        <v/>
      </c>
      <c r="D278" s="91"/>
      <c r="E278" s="91"/>
      <c r="F278" s="91"/>
      <c r="G278" s="90" t="str">
        <f>Техлист!Z249</f>
        <v/>
      </c>
      <c r="H278" s="91"/>
      <c r="I278" s="91"/>
      <c r="J278" s="91"/>
      <c r="K278" s="92"/>
      <c r="L278" s="42" t="str">
        <f>Техлист!AA249</f>
        <v/>
      </c>
      <c r="M278" s="94" t="str">
        <f>Техлист!AB249</f>
        <v/>
      </c>
      <c r="N278" s="92"/>
      <c r="O278" s="19"/>
      <c r="Q278" s="20"/>
      <c r="R278" s="20"/>
      <c r="S278" s="20"/>
    </row>
    <row r="279" spans="1:19" s="87" customFormat="1" ht="35.1" customHeight="1" x14ac:dyDescent="0.25">
      <c r="A279" s="37"/>
      <c r="B279" s="35" t="str">
        <f>Техлист!V250</f>
        <v/>
      </c>
      <c r="C279" s="93" t="str">
        <f>Техлист!U250</f>
        <v/>
      </c>
      <c r="D279" s="91"/>
      <c r="E279" s="91"/>
      <c r="F279" s="91"/>
      <c r="G279" s="90" t="str">
        <f>Техлист!Z250</f>
        <v/>
      </c>
      <c r="H279" s="91"/>
      <c r="I279" s="91"/>
      <c r="J279" s="91"/>
      <c r="K279" s="92"/>
      <c r="L279" s="42" t="str">
        <f>Техлист!AA250</f>
        <v/>
      </c>
      <c r="M279" s="94" t="str">
        <f>Техлист!AB250</f>
        <v/>
      </c>
      <c r="N279" s="92"/>
      <c r="O279" s="19"/>
      <c r="Q279" s="20"/>
      <c r="R279" s="20"/>
      <c r="S279" s="20"/>
    </row>
    <row r="280" spans="1:19" s="87" customFormat="1" ht="35.1" customHeight="1" x14ac:dyDescent="0.25">
      <c r="A280" s="37"/>
      <c r="B280" s="35" t="str">
        <f>Техлист!V251</f>
        <v/>
      </c>
      <c r="C280" s="93" t="str">
        <f>Техлист!U251</f>
        <v/>
      </c>
      <c r="D280" s="91"/>
      <c r="E280" s="91"/>
      <c r="F280" s="91"/>
      <c r="G280" s="90" t="str">
        <f>Техлист!Z251</f>
        <v/>
      </c>
      <c r="H280" s="91"/>
      <c r="I280" s="91"/>
      <c r="J280" s="91"/>
      <c r="K280" s="92"/>
      <c r="L280" s="42" t="str">
        <f>Техлист!AA251</f>
        <v/>
      </c>
      <c r="M280" s="94" t="str">
        <f>Техлист!AB251</f>
        <v/>
      </c>
      <c r="N280" s="92"/>
      <c r="O280" s="19"/>
      <c r="Q280" s="20"/>
      <c r="R280" s="20"/>
      <c r="S280" s="20"/>
    </row>
    <row r="281" spans="1:19" s="87" customFormat="1" ht="35.1" customHeight="1" x14ac:dyDescent="0.25">
      <c r="A281" s="37"/>
      <c r="B281" s="35" t="str">
        <f>Техлист!V252</f>
        <v/>
      </c>
      <c r="C281" s="93" t="str">
        <f>Техлист!U252</f>
        <v/>
      </c>
      <c r="D281" s="91"/>
      <c r="E281" s="91"/>
      <c r="F281" s="91"/>
      <c r="G281" s="90" t="str">
        <f>Техлист!Z252</f>
        <v/>
      </c>
      <c r="H281" s="91"/>
      <c r="I281" s="91"/>
      <c r="J281" s="91"/>
      <c r="K281" s="92"/>
      <c r="L281" s="42" t="str">
        <f>Техлист!AA252</f>
        <v/>
      </c>
      <c r="M281" s="94" t="str">
        <f>Техлист!AB252</f>
        <v/>
      </c>
      <c r="N281" s="92"/>
      <c r="O281" s="19"/>
      <c r="Q281" s="20"/>
      <c r="R281" s="20"/>
      <c r="S281" s="20"/>
    </row>
    <row r="282" spans="1:19" s="87" customFormat="1" ht="35.1" customHeight="1" x14ac:dyDescent="0.25">
      <c r="A282" s="37"/>
      <c r="B282" s="35" t="str">
        <f>Техлист!V253</f>
        <v/>
      </c>
      <c r="C282" s="93" t="str">
        <f>Техлист!U253</f>
        <v/>
      </c>
      <c r="D282" s="91"/>
      <c r="E282" s="91"/>
      <c r="F282" s="91"/>
      <c r="G282" s="90" t="str">
        <f>Техлист!Z253</f>
        <v/>
      </c>
      <c r="H282" s="91"/>
      <c r="I282" s="91"/>
      <c r="J282" s="91"/>
      <c r="K282" s="92"/>
      <c r="L282" s="42" t="str">
        <f>Техлист!AA253</f>
        <v/>
      </c>
      <c r="M282" s="94" t="str">
        <f>Техлист!AB253</f>
        <v/>
      </c>
      <c r="N282" s="92"/>
      <c r="O282" s="19"/>
      <c r="Q282" s="20"/>
      <c r="R282" s="20"/>
      <c r="S282" s="20"/>
    </row>
    <row r="283" spans="1:19" s="87" customFormat="1" ht="35.1" customHeight="1" x14ac:dyDescent="0.25">
      <c r="A283" s="37"/>
      <c r="B283" s="35" t="str">
        <f>Техлист!V254</f>
        <v/>
      </c>
      <c r="C283" s="93" t="str">
        <f>Техлист!U254</f>
        <v/>
      </c>
      <c r="D283" s="91"/>
      <c r="E283" s="91"/>
      <c r="F283" s="91"/>
      <c r="G283" s="90" t="str">
        <f>Техлист!Z254</f>
        <v/>
      </c>
      <c r="H283" s="91"/>
      <c r="I283" s="91"/>
      <c r="J283" s="91"/>
      <c r="K283" s="92"/>
      <c r="L283" s="42" t="str">
        <f>Техлист!AA254</f>
        <v/>
      </c>
      <c r="M283" s="94" t="str">
        <f>Техлист!AB254</f>
        <v/>
      </c>
      <c r="N283" s="92"/>
      <c r="O283" s="19"/>
      <c r="Q283" s="20"/>
      <c r="R283" s="20"/>
      <c r="S283" s="20"/>
    </row>
    <row r="284" spans="1:19" s="87" customFormat="1" ht="35.1" customHeight="1" x14ac:dyDescent="0.25">
      <c r="A284" s="37"/>
      <c r="B284" s="35" t="str">
        <f>Техлист!V255</f>
        <v/>
      </c>
      <c r="C284" s="93" t="str">
        <f>Техлист!U255</f>
        <v/>
      </c>
      <c r="D284" s="91"/>
      <c r="E284" s="91"/>
      <c r="F284" s="91"/>
      <c r="G284" s="90" t="str">
        <f>Техлист!Z255</f>
        <v/>
      </c>
      <c r="H284" s="91"/>
      <c r="I284" s="91"/>
      <c r="J284" s="91"/>
      <c r="K284" s="92"/>
      <c r="L284" s="42" t="str">
        <f>Техлист!AA255</f>
        <v/>
      </c>
      <c r="M284" s="94" t="str">
        <f>Техлист!AB255</f>
        <v/>
      </c>
      <c r="N284" s="92"/>
      <c r="O284" s="19"/>
      <c r="Q284" s="20"/>
      <c r="R284" s="20"/>
      <c r="S284" s="20"/>
    </row>
    <row r="285" spans="1:19" s="87" customFormat="1" ht="35.1" customHeight="1" x14ac:dyDescent="0.25">
      <c r="A285" s="37"/>
      <c r="B285" s="35" t="str">
        <f>Техлист!V256</f>
        <v/>
      </c>
      <c r="C285" s="93" t="str">
        <f>Техлист!U256</f>
        <v/>
      </c>
      <c r="D285" s="91"/>
      <c r="E285" s="91"/>
      <c r="F285" s="91"/>
      <c r="G285" s="90" t="str">
        <f>Техлист!Z256</f>
        <v/>
      </c>
      <c r="H285" s="91"/>
      <c r="I285" s="91"/>
      <c r="J285" s="91"/>
      <c r="K285" s="92"/>
      <c r="L285" s="42" t="str">
        <f>Техлист!AA256</f>
        <v/>
      </c>
      <c r="M285" s="94" t="str">
        <f>Техлист!AB256</f>
        <v/>
      </c>
      <c r="N285" s="92"/>
      <c r="O285" s="19"/>
      <c r="Q285" s="20"/>
      <c r="R285" s="20"/>
      <c r="S285" s="20"/>
    </row>
    <row r="286" spans="1:19" s="87" customFormat="1" ht="35.1" customHeight="1" x14ac:dyDescent="0.25">
      <c r="A286" s="37"/>
      <c r="B286" s="35" t="str">
        <f>Техлист!V257</f>
        <v/>
      </c>
      <c r="C286" s="93" t="str">
        <f>Техлист!U257</f>
        <v/>
      </c>
      <c r="D286" s="91"/>
      <c r="E286" s="91"/>
      <c r="F286" s="91"/>
      <c r="G286" s="90" t="str">
        <f>Техлист!Z257</f>
        <v/>
      </c>
      <c r="H286" s="91"/>
      <c r="I286" s="91"/>
      <c r="J286" s="91"/>
      <c r="K286" s="92"/>
      <c r="L286" s="42" t="str">
        <f>Техлист!AA257</f>
        <v/>
      </c>
      <c r="M286" s="94" t="str">
        <f>Техлист!AB257</f>
        <v/>
      </c>
      <c r="N286" s="92"/>
      <c r="O286" s="19"/>
      <c r="Q286" s="20"/>
      <c r="R286" s="20"/>
      <c r="S286" s="20"/>
    </row>
    <row r="287" spans="1:19" s="87" customFormat="1" ht="35.1" customHeight="1" x14ac:dyDescent="0.25">
      <c r="A287" s="37"/>
      <c r="B287" s="35" t="str">
        <f>Техлист!V258</f>
        <v/>
      </c>
      <c r="C287" s="93" t="str">
        <f>Техлист!U258</f>
        <v/>
      </c>
      <c r="D287" s="91"/>
      <c r="E287" s="91"/>
      <c r="F287" s="91"/>
      <c r="G287" s="90" t="str">
        <f>Техлист!Z258</f>
        <v/>
      </c>
      <c r="H287" s="91"/>
      <c r="I287" s="91"/>
      <c r="J287" s="91"/>
      <c r="K287" s="92"/>
      <c r="L287" s="42" t="str">
        <f>Техлист!AA258</f>
        <v/>
      </c>
      <c r="M287" s="94" t="str">
        <f>Техлист!AB258</f>
        <v/>
      </c>
      <c r="N287" s="92"/>
      <c r="O287" s="19"/>
      <c r="Q287" s="20"/>
      <c r="R287" s="20"/>
      <c r="S287" s="20"/>
    </row>
    <row r="288" spans="1:19" s="87" customFormat="1" ht="35.1" customHeight="1" x14ac:dyDescent="0.25">
      <c r="A288" s="37"/>
      <c r="B288" s="35" t="str">
        <f>Техлист!V259</f>
        <v/>
      </c>
      <c r="C288" s="93" t="str">
        <f>Техлист!U259</f>
        <v/>
      </c>
      <c r="D288" s="91"/>
      <c r="E288" s="91"/>
      <c r="F288" s="91"/>
      <c r="G288" s="90" t="str">
        <f>Техлист!Z259</f>
        <v/>
      </c>
      <c r="H288" s="91"/>
      <c r="I288" s="91"/>
      <c r="J288" s="91"/>
      <c r="K288" s="92"/>
      <c r="L288" s="42" t="str">
        <f>Техлист!AA259</f>
        <v/>
      </c>
      <c r="M288" s="94" t="str">
        <f>Техлист!AB259</f>
        <v/>
      </c>
      <c r="N288" s="92"/>
      <c r="O288" s="19"/>
      <c r="Q288" s="20"/>
      <c r="R288" s="20"/>
      <c r="S288" s="20"/>
    </row>
    <row r="289" spans="1:19" s="87" customFormat="1" ht="35.1" customHeight="1" x14ac:dyDescent="0.25">
      <c r="A289" s="37"/>
      <c r="B289" s="35" t="str">
        <f>Техлист!V260</f>
        <v/>
      </c>
      <c r="C289" s="93" t="str">
        <f>Техлист!U260</f>
        <v/>
      </c>
      <c r="D289" s="91"/>
      <c r="E289" s="91"/>
      <c r="F289" s="91"/>
      <c r="G289" s="90" t="str">
        <f>Техлист!Z260</f>
        <v/>
      </c>
      <c r="H289" s="91"/>
      <c r="I289" s="91"/>
      <c r="J289" s="91"/>
      <c r="K289" s="92"/>
      <c r="L289" s="42" t="str">
        <f>Техлист!AA260</f>
        <v/>
      </c>
      <c r="M289" s="94" t="str">
        <f>Техлист!AB260</f>
        <v/>
      </c>
      <c r="N289" s="92"/>
      <c r="O289" s="19"/>
      <c r="Q289" s="20"/>
      <c r="R289" s="20"/>
      <c r="S289" s="20"/>
    </row>
    <row r="290" spans="1:19" s="87" customFormat="1" ht="35.1" customHeight="1" x14ac:dyDescent="0.25">
      <c r="A290" s="37"/>
      <c r="B290" s="35" t="str">
        <f>Техлист!V261</f>
        <v/>
      </c>
      <c r="C290" s="93" t="str">
        <f>Техлист!U261</f>
        <v/>
      </c>
      <c r="D290" s="91"/>
      <c r="E290" s="91"/>
      <c r="F290" s="91"/>
      <c r="G290" s="90" t="str">
        <f>Техлист!Z261</f>
        <v/>
      </c>
      <c r="H290" s="91"/>
      <c r="I290" s="91"/>
      <c r="J290" s="91"/>
      <c r="K290" s="92"/>
      <c r="L290" s="42" t="str">
        <f>Техлист!AA261</f>
        <v/>
      </c>
      <c r="M290" s="94" t="str">
        <f>Техлист!AB261</f>
        <v/>
      </c>
      <c r="N290" s="92"/>
      <c r="O290" s="19"/>
      <c r="Q290" s="20"/>
      <c r="R290" s="20"/>
      <c r="S290" s="20"/>
    </row>
    <row r="291" spans="1:19" s="87" customFormat="1" ht="35.1" customHeight="1" x14ac:dyDescent="0.25">
      <c r="A291" s="37"/>
      <c r="B291" s="35" t="str">
        <f>Техлист!V262</f>
        <v/>
      </c>
      <c r="C291" s="93" t="str">
        <f>Техлист!U262</f>
        <v/>
      </c>
      <c r="D291" s="91"/>
      <c r="E291" s="91"/>
      <c r="F291" s="91"/>
      <c r="G291" s="90" t="str">
        <f>Техлист!Z262</f>
        <v/>
      </c>
      <c r="H291" s="91"/>
      <c r="I291" s="91"/>
      <c r="J291" s="91"/>
      <c r="K291" s="92"/>
      <c r="L291" s="42" t="str">
        <f>Техлист!AA262</f>
        <v/>
      </c>
      <c r="M291" s="94" t="str">
        <f>Техлист!AB262</f>
        <v/>
      </c>
      <c r="N291" s="92"/>
      <c r="O291" s="19"/>
      <c r="Q291" s="20"/>
      <c r="R291" s="20"/>
      <c r="S291" s="20"/>
    </row>
    <row r="292" spans="1:19" s="87" customFormat="1" ht="35.1" customHeight="1" x14ac:dyDescent="0.25">
      <c r="A292" s="37"/>
      <c r="B292" s="35" t="str">
        <f>Техлист!V263</f>
        <v/>
      </c>
      <c r="C292" s="93" t="str">
        <f>Техлист!U263</f>
        <v/>
      </c>
      <c r="D292" s="91"/>
      <c r="E292" s="91"/>
      <c r="F292" s="91"/>
      <c r="G292" s="90" t="str">
        <f>Техлист!Z263</f>
        <v/>
      </c>
      <c r="H292" s="91"/>
      <c r="I292" s="91"/>
      <c r="J292" s="91"/>
      <c r="K292" s="92"/>
      <c r="L292" s="42" t="str">
        <f>Техлист!AA263</f>
        <v/>
      </c>
      <c r="M292" s="94" t="str">
        <f>Техлист!AB263</f>
        <v/>
      </c>
      <c r="N292" s="92"/>
      <c r="O292" s="19"/>
      <c r="Q292" s="20"/>
      <c r="R292" s="20"/>
      <c r="S292" s="20"/>
    </row>
    <row r="293" spans="1:19" s="87" customFormat="1" ht="35.1" customHeight="1" x14ac:dyDescent="0.25">
      <c r="A293" s="37"/>
      <c r="B293" s="35" t="str">
        <f>Техлист!V264</f>
        <v/>
      </c>
      <c r="C293" s="93" t="str">
        <f>Техлист!U264</f>
        <v/>
      </c>
      <c r="D293" s="91"/>
      <c r="E293" s="91"/>
      <c r="F293" s="91"/>
      <c r="G293" s="90" t="str">
        <f>Техлист!Z264</f>
        <v/>
      </c>
      <c r="H293" s="91"/>
      <c r="I293" s="91"/>
      <c r="J293" s="91"/>
      <c r="K293" s="92"/>
      <c r="L293" s="42" t="str">
        <f>Техлист!AA264</f>
        <v/>
      </c>
      <c r="M293" s="94" t="str">
        <f>Техлист!AB264</f>
        <v/>
      </c>
      <c r="N293" s="92"/>
      <c r="O293" s="19"/>
      <c r="Q293" s="20"/>
      <c r="R293" s="20"/>
      <c r="S293" s="20"/>
    </row>
    <row r="294" spans="1:19" s="87" customFormat="1" ht="35.1" customHeight="1" x14ac:dyDescent="0.25">
      <c r="A294" s="37"/>
      <c r="B294" s="35" t="str">
        <f>Техлист!V265</f>
        <v/>
      </c>
      <c r="C294" s="93" t="str">
        <f>Техлист!U265</f>
        <v/>
      </c>
      <c r="D294" s="91"/>
      <c r="E294" s="91"/>
      <c r="F294" s="91"/>
      <c r="G294" s="90" t="str">
        <f>Техлист!Z265</f>
        <v/>
      </c>
      <c r="H294" s="91"/>
      <c r="I294" s="91"/>
      <c r="J294" s="91"/>
      <c r="K294" s="92"/>
      <c r="L294" s="42" t="str">
        <f>Техлист!AA265</f>
        <v/>
      </c>
      <c r="M294" s="94" t="str">
        <f>Техлист!AB265</f>
        <v/>
      </c>
      <c r="N294" s="92"/>
      <c r="O294" s="19"/>
      <c r="Q294" s="20"/>
      <c r="R294" s="20"/>
      <c r="S294" s="20"/>
    </row>
    <row r="295" spans="1:19" s="87" customFormat="1" ht="35.1" customHeight="1" x14ac:dyDescent="0.25">
      <c r="A295" s="37"/>
      <c r="B295" s="35" t="str">
        <f>Техлист!V266</f>
        <v/>
      </c>
      <c r="C295" s="93" t="str">
        <f>Техлист!U266</f>
        <v/>
      </c>
      <c r="D295" s="91"/>
      <c r="E295" s="91"/>
      <c r="F295" s="91"/>
      <c r="G295" s="90" t="str">
        <f>Техлист!Z266</f>
        <v/>
      </c>
      <c r="H295" s="91"/>
      <c r="I295" s="91"/>
      <c r="J295" s="91"/>
      <c r="K295" s="92"/>
      <c r="L295" s="42" t="str">
        <f>Техлист!AA266</f>
        <v/>
      </c>
      <c r="M295" s="94" t="str">
        <f>Техлист!AB266</f>
        <v/>
      </c>
      <c r="N295" s="92"/>
      <c r="O295" s="19"/>
      <c r="Q295" s="20"/>
      <c r="R295" s="20"/>
      <c r="S295" s="20"/>
    </row>
    <row r="296" spans="1:19" s="87" customFormat="1" ht="35.1" customHeight="1" x14ac:dyDescent="0.25">
      <c r="A296" s="37"/>
      <c r="B296" s="35" t="str">
        <f>Техлист!V267</f>
        <v/>
      </c>
      <c r="C296" s="93" t="str">
        <f>Техлист!U267</f>
        <v/>
      </c>
      <c r="D296" s="91"/>
      <c r="E296" s="91"/>
      <c r="F296" s="91"/>
      <c r="G296" s="90" t="str">
        <f>Техлист!Z267</f>
        <v/>
      </c>
      <c r="H296" s="91"/>
      <c r="I296" s="91"/>
      <c r="J296" s="91"/>
      <c r="K296" s="92"/>
      <c r="L296" s="42" t="str">
        <f>Техлист!AA267</f>
        <v/>
      </c>
      <c r="M296" s="94" t="str">
        <f>Техлист!AB267</f>
        <v/>
      </c>
      <c r="N296" s="92"/>
      <c r="O296" s="19"/>
      <c r="Q296" s="20"/>
      <c r="R296" s="20"/>
      <c r="S296" s="20"/>
    </row>
    <row r="297" spans="1:19" s="87" customFormat="1" ht="35.1" customHeight="1" x14ac:dyDescent="0.25">
      <c r="A297" s="37"/>
      <c r="B297" s="35" t="str">
        <f>Техлист!V268</f>
        <v/>
      </c>
      <c r="C297" s="93" t="str">
        <f>Техлист!U268</f>
        <v/>
      </c>
      <c r="D297" s="91"/>
      <c r="E297" s="91"/>
      <c r="F297" s="91"/>
      <c r="G297" s="90" t="str">
        <f>Техлист!Z268</f>
        <v/>
      </c>
      <c r="H297" s="91"/>
      <c r="I297" s="91"/>
      <c r="J297" s="91"/>
      <c r="K297" s="92"/>
      <c r="L297" s="42" t="str">
        <f>Техлист!AA268</f>
        <v/>
      </c>
      <c r="M297" s="94" t="str">
        <f>Техлист!AB268</f>
        <v/>
      </c>
      <c r="N297" s="92"/>
      <c r="O297" s="19"/>
      <c r="Q297" s="20"/>
      <c r="R297" s="20"/>
      <c r="S297" s="20"/>
    </row>
    <row r="298" spans="1:19" s="87" customFormat="1" ht="35.1" customHeight="1" x14ac:dyDescent="0.25">
      <c r="A298" s="37"/>
      <c r="B298" s="35" t="str">
        <f>Техлист!V269</f>
        <v/>
      </c>
      <c r="C298" s="93" t="str">
        <f>Техлист!U269</f>
        <v/>
      </c>
      <c r="D298" s="91"/>
      <c r="E298" s="91"/>
      <c r="F298" s="91"/>
      <c r="G298" s="90" t="str">
        <f>Техлист!Z269</f>
        <v/>
      </c>
      <c r="H298" s="91"/>
      <c r="I298" s="91"/>
      <c r="J298" s="91"/>
      <c r="K298" s="92"/>
      <c r="L298" s="42" t="str">
        <f>Техлист!AA269</f>
        <v/>
      </c>
      <c r="M298" s="94" t="str">
        <f>Техлист!AB269</f>
        <v/>
      </c>
      <c r="N298" s="92"/>
      <c r="O298" s="19"/>
      <c r="Q298" s="20"/>
      <c r="R298" s="20"/>
      <c r="S298" s="20"/>
    </row>
    <row r="299" spans="1:19" s="87" customFormat="1" ht="35.1" customHeight="1" x14ac:dyDescent="0.25">
      <c r="A299" s="37"/>
      <c r="B299" s="35" t="str">
        <f>Техлист!V270</f>
        <v/>
      </c>
      <c r="C299" s="93" t="str">
        <f>Техлист!U270</f>
        <v/>
      </c>
      <c r="D299" s="91"/>
      <c r="E299" s="91"/>
      <c r="F299" s="91"/>
      <c r="G299" s="90" t="str">
        <f>Техлист!Z270</f>
        <v/>
      </c>
      <c r="H299" s="91"/>
      <c r="I299" s="91"/>
      <c r="J299" s="91"/>
      <c r="K299" s="92"/>
      <c r="L299" s="42" t="str">
        <f>Техлист!AA270</f>
        <v/>
      </c>
      <c r="M299" s="94" t="str">
        <f>Техлист!AB270</f>
        <v/>
      </c>
      <c r="N299" s="92"/>
      <c r="O299" s="19"/>
      <c r="Q299" s="20"/>
      <c r="R299" s="20"/>
      <c r="S299" s="20"/>
    </row>
    <row r="300" spans="1:19" s="87" customFormat="1" ht="35.1" customHeight="1" x14ac:dyDescent="0.25">
      <c r="A300" s="37"/>
      <c r="B300" s="35" t="str">
        <f>Техлист!V271</f>
        <v/>
      </c>
      <c r="C300" s="93" t="str">
        <f>Техлист!U271</f>
        <v/>
      </c>
      <c r="D300" s="91"/>
      <c r="E300" s="91"/>
      <c r="F300" s="91"/>
      <c r="G300" s="90" t="str">
        <f>Техлист!Z271</f>
        <v/>
      </c>
      <c r="H300" s="91"/>
      <c r="I300" s="91"/>
      <c r="J300" s="91"/>
      <c r="K300" s="92"/>
      <c r="L300" s="42" t="str">
        <f>Техлист!AA271</f>
        <v/>
      </c>
      <c r="M300" s="94" t="str">
        <f>Техлист!AB271</f>
        <v/>
      </c>
      <c r="N300" s="92"/>
      <c r="O300" s="19"/>
      <c r="Q300" s="20"/>
      <c r="R300" s="20"/>
      <c r="S300" s="20"/>
    </row>
    <row r="301" spans="1:19" s="87" customFormat="1" ht="35.1" customHeight="1" x14ac:dyDescent="0.25">
      <c r="A301" s="37"/>
      <c r="B301" s="35" t="str">
        <f>Техлист!V272</f>
        <v/>
      </c>
      <c r="C301" s="93" t="str">
        <f>Техлист!U272</f>
        <v/>
      </c>
      <c r="D301" s="91"/>
      <c r="E301" s="91"/>
      <c r="F301" s="91"/>
      <c r="G301" s="90" t="str">
        <f>Техлист!Z272</f>
        <v/>
      </c>
      <c r="H301" s="91"/>
      <c r="I301" s="91"/>
      <c r="J301" s="91"/>
      <c r="K301" s="92"/>
      <c r="L301" s="42" t="str">
        <f>Техлист!AA272</f>
        <v/>
      </c>
      <c r="M301" s="94" t="str">
        <f>Техлист!AB272</f>
        <v/>
      </c>
      <c r="N301" s="92"/>
      <c r="O301" s="19"/>
      <c r="Q301" s="20"/>
      <c r="R301" s="20"/>
      <c r="S301" s="20"/>
    </row>
    <row r="302" spans="1:19" s="87" customFormat="1" ht="35.1" customHeight="1" x14ac:dyDescent="0.25">
      <c r="A302" s="37"/>
      <c r="B302" s="35" t="str">
        <f>Техлист!V273</f>
        <v/>
      </c>
      <c r="C302" s="93" t="str">
        <f>Техлист!U273</f>
        <v/>
      </c>
      <c r="D302" s="91"/>
      <c r="E302" s="91"/>
      <c r="F302" s="91"/>
      <c r="G302" s="90" t="str">
        <f>Техлист!Z273</f>
        <v/>
      </c>
      <c r="H302" s="91"/>
      <c r="I302" s="91"/>
      <c r="J302" s="91"/>
      <c r="K302" s="92"/>
      <c r="L302" s="42" t="str">
        <f>Техлист!AA273</f>
        <v/>
      </c>
      <c r="M302" s="94" t="str">
        <f>Техлист!AB273</f>
        <v/>
      </c>
      <c r="N302" s="92"/>
      <c r="O302" s="19"/>
      <c r="Q302" s="20"/>
      <c r="R302" s="20"/>
      <c r="S302" s="20"/>
    </row>
    <row r="303" spans="1:19" s="87" customFormat="1" ht="35.1" customHeight="1" x14ac:dyDescent="0.25">
      <c r="A303" s="37"/>
      <c r="B303" s="35" t="str">
        <f>Техлист!V274</f>
        <v/>
      </c>
      <c r="C303" s="93" t="str">
        <f>Техлист!U274</f>
        <v/>
      </c>
      <c r="D303" s="91"/>
      <c r="E303" s="91"/>
      <c r="F303" s="91"/>
      <c r="G303" s="90" t="str">
        <f>Техлист!Z274</f>
        <v/>
      </c>
      <c r="H303" s="91"/>
      <c r="I303" s="91"/>
      <c r="J303" s="91"/>
      <c r="K303" s="92"/>
      <c r="L303" s="42" t="str">
        <f>Техлист!AA274</f>
        <v/>
      </c>
      <c r="M303" s="94" t="str">
        <f>Техлист!AB274</f>
        <v/>
      </c>
      <c r="N303" s="92"/>
      <c r="O303" s="19"/>
      <c r="Q303" s="20"/>
      <c r="R303" s="20"/>
      <c r="S303" s="20"/>
    </row>
    <row r="304" spans="1:19" s="87" customFormat="1" ht="35.1" customHeight="1" x14ac:dyDescent="0.25">
      <c r="A304" s="37"/>
      <c r="B304" s="35" t="str">
        <f>Техлист!V275</f>
        <v/>
      </c>
      <c r="C304" s="93" t="str">
        <f>Техлист!U275</f>
        <v/>
      </c>
      <c r="D304" s="91"/>
      <c r="E304" s="91"/>
      <c r="F304" s="91"/>
      <c r="G304" s="90" t="str">
        <f>Техлист!Z275</f>
        <v/>
      </c>
      <c r="H304" s="91"/>
      <c r="I304" s="91"/>
      <c r="J304" s="91"/>
      <c r="K304" s="92"/>
      <c r="L304" s="42" t="str">
        <f>Техлист!AA275</f>
        <v/>
      </c>
      <c r="M304" s="94" t="str">
        <f>Техлист!AB275</f>
        <v/>
      </c>
      <c r="N304" s="92"/>
      <c r="O304" s="19"/>
      <c r="Q304" s="20"/>
      <c r="R304" s="20"/>
      <c r="S304" s="20"/>
    </row>
    <row r="305" spans="1:19" s="87" customFormat="1" ht="35.1" customHeight="1" x14ac:dyDescent="0.25">
      <c r="A305" s="37"/>
      <c r="B305" s="35" t="str">
        <f>Техлист!V276</f>
        <v/>
      </c>
      <c r="C305" s="93" t="str">
        <f>Техлист!U276</f>
        <v/>
      </c>
      <c r="D305" s="91"/>
      <c r="E305" s="91"/>
      <c r="F305" s="91"/>
      <c r="G305" s="90" t="str">
        <f>Техлист!Z276</f>
        <v/>
      </c>
      <c r="H305" s="91"/>
      <c r="I305" s="91"/>
      <c r="J305" s="91"/>
      <c r="K305" s="92"/>
      <c r="L305" s="42" t="str">
        <f>Техлист!AA276</f>
        <v/>
      </c>
      <c r="M305" s="94" t="str">
        <f>Техлист!AB276</f>
        <v/>
      </c>
      <c r="N305" s="92"/>
      <c r="O305" s="19"/>
      <c r="Q305" s="20"/>
      <c r="R305" s="20"/>
      <c r="S305" s="20"/>
    </row>
    <row r="306" spans="1:19" s="87" customFormat="1" ht="35.1" customHeight="1" x14ac:dyDescent="0.25">
      <c r="A306" s="37"/>
      <c r="B306" s="35" t="str">
        <f>Техлист!V277</f>
        <v/>
      </c>
      <c r="C306" s="93" t="str">
        <f>Техлист!U277</f>
        <v/>
      </c>
      <c r="D306" s="91"/>
      <c r="E306" s="91"/>
      <c r="F306" s="91"/>
      <c r="G306" s="90" t="str">
        <f>Техлист!Z277</f>
        <v/>
      </c>
      <c r="H306" s="91"/>
      <c r="I306" s="91"/>
      <c r="J306" s="91"/>
      <c r="K306" s="92"/>
      <c r="L306" s="42" t="str">
        <f>Техлист!AA277</f>
        <v/>
      </c>
      <c r="M306" s="94" t="str">
        <f>Техлист!AB277</f>
        <v/>
      </c>
      <c r="N306" s="92"/>
      <c r="O306" s="19"/>
      <c r="Q306" s="20"/>
      <c r="R306" s="20"/>
      <c r="S306" s="20"/>
    </row>
    <row r="307" spans="1:19" s="87" customFormat="1" ht="35.1" customHeight="1" x14ac:dyDescent="0.25">
      <c r="A307" s="37"/>
      <c r="B307" s="35" t="str">
        <f>Техлист!V278</f>
        <v/>
      </c>
      <c r="C307" s="93" t="str">
        <f>Техлист!U278</f>
        <v/>
      </c>
      <c r="D307" s="91"/>
      <c r="E307" s="91"/>
      <c r="F307" s="91"/>
      <c r="G307" s="90" t="str">
        <f>Техлист!Z278</f>
        <v/>
      </c>
      <c r="H307" s="91"/>
      <c r="I307" s="91"/>
      <c r="J307" s="91"/>
      <c r="K307" s="92"/>
      <c r="L307" s="42" t="str">
        <f>Техлист!AA278</f>
        <v/>
      </c>
      <c r="M307" s="94" t="str">
        <f>Техлист!AB278</f>
        <v/>
      </c>
      <c r="N307" s="92"/>
      <c r="O307" s="19"/>
      <c r="Q307" s="20"/>
      <c r="R307" s="20"/>
      <c r="S307" s="20"/>
    </row>
    <row r="308" spans="1:19" s="87" customFormat="1" ht="35.1" customHeight="1" x14ac:dyDescent="0.25">
      <c r="A308" s="37"/>
      <c r="B308" s="35" t="str">
        <f>Техлист!V279</f>
        <v/>
      </c>
      <c r="C308" s="93" t="str">
        <f>Техлист!U279</f>
        <v/>
      </c>
      <c r="D308" s="91"/>
      <c r="E308" s="91"/>
      <c r="F308" s="91"/>
      <c r="G308" s="90" t="str">
        <f>Техлист!Z279</f>
        <v/>
      </c>
      <c r="H308" s="91"/>
      <c r="I308" s="91"/>
      <c r="J308" s="91"/>
      <c r="K308" s="92"/>
      <c r="L308" s="42" t="str">
        <f>Техлист!AA279</f>
        <v/>
      </c>
      <c r="M308" s="94" t="str">
        <f>Техлист!AB279</f>
        <v/>
      </c>
      <c r="N308" s="92"/>
      <c r="O308" s="19"/>
      <c r="Q308" s="20"/>
      <c r="R308" s="20"/>
      <c r="S308" s="20"/>
    </row>
    <row r="309" spans="1:19" s="87" customFormat="1" ht="35.1" customHeight="1" x14ac:dyDescent="0.25">
      <c r="A309" s="37"/>
      <c r="B309" s="35" t="str">
        <f>Техлист!V280</f>
        <v/>
      </c>
      <c r="C309" s="93" t="str">
        <f>Техлист!U280</f>
        <v/>
      </c>
      <c r="D309" s="91"/>
      <c r="E309" s="91"/>
      <c r="F309" s="91"/>
      <c r="G309" s="90" t="str">
        <f>Техлист!Z280</f>
        <v/>
      </c>
      <c r="H309" s="91"/>
      <c r="I309" s="91"/>
      <c r="J309" s="91"/>
      <c r="K309" s="92"/>
      <c r="L309" s="42" t="str">
        <f>Техлист!AA280</f>
        <v/>
      </c>
      <c r="M309" s="94" t="str">
        <f>Техлист!AB280</f>
        <v/>
      </c>
      <c r="N309" s="92"/>
      <c r="O309" s="19"/>
      <c r="Q309" s="20"/>
      <c r="R309" s="20"/>
      <c r="S309" s="20"/>
    </row>
    <row r="310" spans="1:19" s="87" customFormat="1" ht="35.1" customHeight="1" x14ac:dyDescent="0.25">
      <c r="A310" s="37"/>
      <c r="B310" s="35" t="str">
        <f>Техлист!V281</f>
        <v/>
      </c>
      <c r="C310" s="93" t="str">
        <f>Техлист!U281</f>
        <v/>
      </c>
      <c r="D310" s="91"/>
      <c r="E310" s="91"/>
      <c r="F310" s="91"/>
      <c r="G310" s="90" t="str">
        <f>Техлист!Z281</f>
        <v/>
      </c>
      <c r="H310" s="91"/>
      <c r="I310" s="91"/>
      <c r="J310" s="91"/>
      <c r="K310" s="92"/>
      <c r="L310" s="42" t="str">
        <f>Техлист!AA281</f>
        <v/>
      </c>
      <c r="M310" s="94" t="str">
        <f>Техлист!AB281</f>
        <v/>
      </c>
      <c r="N310" s="92"/>
      <c r="O310" s="19"/>
      <c r="Q310" s="20"/>
      <c r="R310" s="20"/>
      <c r="S310" s="20"/>
    </row>
    <row r="311" spans="1:19" s="87" customFormat="1" ht="35.1" customHeight="1" x14ac:dyDescent="0.25">
      <c r="A311" s="37"/>
      <c r="B311" s="35" t="str">
        <f>Техлист!V282</f>
        <v/>
      </c>
      <c r="C311" s="93" t="str">
        <f>Техлист!U282</f>
        <v/>
      </c>
      <c r="D311" s="91"/>
      <c r="E311" s="91"/>
      <c r="F311" s="91"/>
      <c r="G311" s="90" t="str">
        <f>Техлист!Z282</f>
        <v/>
      </c>
      <c r="H311" s="91"/>
      <c r="I311" s="91"/>
      <c r="J311" s="91"/>
      <c r="K311" s="92"/>
      <c r="L311" s="42" t="str">
        <f>Техлист!AA282</f>
        <v/>
      </c>
      <c r="M311" s="94" t="str">
        <f>Техлист!AB282</f>
        <v/>
      </c>
      <c r="N311" s="92"/>
      <c r="O311" s="19"/>
      <c r="Q311" s="20"/>
      <c r="R311" s="20"/>
      <c r="S311" s="20"/>
    </row>
    <row r="312" spans="1:19" s="87" customFormat="1" ht="35.1" customHeight="1" x14ac:dyDescent="0.25">
      <c r="A312" s="37"/>
      <c r="B312" s="35" t="str">
        <f>Техлист!V283</f>
        <v/>
      </c>
      <c r="C312" s="93" t="str">
        <f>Техлист!U283</f>
        <v/>
      </c>
      <c r="D312" s="91"/>
      <c r="E312" s="91"/>
      <c r="F312" s="91"/>
      <c r="G312" s="90" t="str">
        <f>Техлист!Z283</f>
        <v/>
      </c>
      <c r="H312" s="91"/>
      <c r="I312" s="91"/>
      <c r="J312" s="91"/>
      <c r="K312" s="92"/>
      <c r="L312" s="42" t="str">
        <f>Техлист!AA283</f>
        <v/>
      </c>
      <c r="M312" s="94" t="str">
        <f>Техлист!AB283</f>
        <v/>
      </c>
      <c r="N312" s="92"/>
      <c r="O312" s="19"/>
      <c r="Q312" s="20"/>
      <c r="R312" s="20"/>
      <c r="S312" s="20"/>
    </row>
    <row r="313" spans="1:19" s="87" customFormat="1" ht="35.1" customHeight="1" x14ac:dyDescent="0.25">
      <c r="A313" s="37"/>
      <c r="B313" s="35" t="str">
        <f>Техлист!V284</f>
        <v/>
      </c>
      <c r="C313" s="93" t="str">
        <f>Техлист!U284</f>
        <v/>
      </c>
      <c r="D313" s="91"/>
      <c r="E313" s="91"/>
      <c r="F313" s="91"/>
      <c r="G313" s="90" t="str">
        <f>Техлист!Z284</f>
        <v/>
      </c>
      <c r="H313" s="91"/>
      <c r="I313" s="91"/>
      <c r="J313" s="91"/>
      <c r="K313" s="92"/>
      <c r="L313" s="42" t="str">
        <f>Техлист!AA284</f>
        <v/>
      </c>
      <c r="M313" s="94" t="str">
        <f>Техлист!AB284</f>
        <v/>
      </c>
      <c r="N313" s="92"/>
      <c r="O313" s="19"/>
      <c r="Q313" s="20"/>
      <c r="R313" s="20"/>
      <c r="S313" s="20"/>
    </row>
    <row r="314" spans="1:19" s="87" customFormat="1" ht="35.1" customHeight="1" x14ac:dyDescent="0.25">
      <c r="A314" s="37"/>
      <c r="B314" s="35" t="str">
        <f>Техлист!V285</f>
        <v/>
      </c>
      <c r="C314" s="93" t="str">
        <f>Техлист!U285</f>
        <v/>
      </c>
      <c r="D314" s="91"/>
      <c r="E314" s="91"/>
      <c r="F314" s="91"/>
      <c r="G314" s="90" t="str">
        <f>Техлист!Z285</f>
        <v/>
      </c>
      <c r="H314" s="91"/>
      <c r="I314" s="91"/>
      <c r="J314" s="91"/>
      <c r="K314" s="92"/>
      <c r="L314" s="42" t="str">
        <f>Техлист!AA285</f>
        <v/>
      </c>
      <c r="M314" s="94" t="str">
        <f>Техлист!AB285</f>
        <v/>
      </c>
      <c r="N314" s="92"/>
      <c r="O314" s="19"/>
      <c r="Q314" s="20"/>
      <c r="R314" s="20"/>
      <c r="S314" s="20"/>
    </row>
    <row r="315" spans="1:19" s="87" customFormat="1" ht="35.1" customHeight="1" x14ac:dyDescent="0.25">
      <c r="A315" s="37"/>
      <c r="B315" s="35" t="str">
        <f>Техлист!V286</f>
        <v/>
      </c>
      <c r="C315" s="93" t="str">
        <f>Техлист!U286</f>
        <v/>
      </c>
      <c r="D315" s="91"/>
      <c r="E315" s="91"/>
      <c r="F315" s="91"/>
      <c r="G315" s="90" t="str">
        <f>Техлист!Z286</f>
        <v/>
      </c>
      <c r="H315" s="91"/>
      <c r="I315" s="91"/>
      <c r="J315" s="91"/>
      <c r="K315" s="92"/>
      <c r="L315" s="42" t="str">
        <f>Техлист!AA286</f>
        <v/>
      </c>
      <c r="M315" s="94" t="str">
        <f>Техлист!AB286</f>
        <v/>
      </c>
      <c r="N315" s="92"/>
      <c r="O315" s="19"/>
      <c r="Q315" s="20"/>
      <c r="R315" s="20"/>
      <c r="S315" s="20"/>
    </row>
    <row r="316" spans="1:19" s="87" customFormat="1" ht="35.1" customHeight="1" x14ac:dyDescent="0.25">
      <c r="A316" s="37"/>
      <c r="B316" s="35" t="str">
        <f>Техлист!V287</f>
        <v/>
      </c>
      <c r="C316" s="93" t="str">
        <f>Техлист!U287</f>
        <v/>
      </c>
      <c r="D316" s="91"/>
      <c r="E316" s="91"/>
      <c r="F316" s="91"/>
      <c r="G316" s="90" t="str">
        <f>Техлист!Z287</f>
        <v/>
      </c>
      <c r="H316" s="91"/>
      <c r="I316" s="91"/>
      <c r="J316" s="91"/>
      <c r="K316" s="92"/>
      <c r="L316" s="42" t="str">
        <f>Техлист!AA287</f>
        <v/>
      </c>
      <c r="M316" s="94" t="str">
        <f>Техлист!AB287</f>
        <v/>
      </c>
      <c r="N316" s="92"/>
      <c r="O316" s="19"/>
      <c r="Q316" s="20"/>
      <c r="R316" s="20"/>
      <c r="S316" s="20"/>
    </row>
    <row r="317" spans="1:19" s="87" customFormat="1" ht="35.1" customHeight="1" x14ac:dyDescent="0.25">
      <c r="A317" s="37"/>
      <c r="B317" s="35" t="str">
        <f>Техлист!V288</f>
        <v/>
      </c>
      <c r="C317" s="93" t="str">
        <f>Техлист!U288</f>
        <v/>
      </c>
      <c r="D317" s="91"/>
      <c r="E317" s="91"/>
      <c r="F317" s="91"/>
      <c r="G317" s="90" t="str">
        <f>Техлист!Z288</f>
        <v/>
      </c>
      <c r="H317" s="91"/>
      <c r="I317" s="91"/>
      <c r="J317" s="91"/>
      <c r="K317" s="92"/>
      <c r="L317" s="42" t="str">
        <f>Техлист!AA288</f>
        <v/>
      </c>
      <c r="M317" s="94" t="str">
        <f>Техлист!AB288</f>
        <v/>
      </c>
      <c r="N317" s="92"/>
      <c r="O317" s="19"/>
      <c r="Q317" s="20"/>
      <c r="R317" s="20"/>
      <c r="S317" s="20"/>
    </row>
    <row r="318" spans="1:19" s="87" customFormat="1" ht="35.1" customHeight="1" x14ac:dyDescent="0.25">
      <c r="A318" s="37"/>
      <c r="B318" s="35" t="str">
        <f>Техлист!V289</f>
        <v/>
      </c>
      <c r="C318" s="93" t="str">
        <f>Техлист!U289</f>
        <v/>
      </c>
      <c r="D318" s="91"/>
      <c r="E318" s="91"/>
      <c r="F318" s="91"/>
      <c r="G318" s="90" t="str">
        <f>Техлист!Z289</f>
        <v/>
      </c>
      <c r="H318" s="91"/>
      <c r="I318" s="91"/>
      <c r="J318" s="91"/>
      <c r="K318" s="92"/>
      <c r="L318" s="42" t="str">
        <f>Техлист!AA289</f>
        <v/>
      </c>
      <c r="M318" s="94" t="str">
        <f>Техлист!AB289</f>
        <v/>
      </c>
      <c r="N318" s="92"/>
      <c r="O318" s="19"/>
      <c r="Q318" s="20"/>
      <c r="R318" s="20"/>
      <c r="S318" s="20"/>
    </row>
    <row r="319" spans="1:19" s="87" customFormat="1" ht="35.1" customHeight="1" x14ac:dyDescent="0.25">
      <c r="A319" s="37"/>
      <c r="B319" s="35" t="str">
        <f>Техлист!V290</f>
        <v/>
      </c>
      <c r="C319" s="93" t="str">
        <f>Техлист!U290</f>
        <v/>
      </c>
      <c r="D319" s="91"/>
      <c r="E319" s="91"/>
      <c r="F319" s="91"/>
      <c r="G319" s="90" t="str">
        <f>Техлист!Z290</f>
        <v/>
      </c>
      <c r="H319" s="91"/>
      <c r="I319" s="91"/>
      <c r="J319" s="91"/>
      <c r="K319" s="92"/>
      <c r="L319" s="42" t="str">
        <f>Техлист!AA290</f>
        <v/>
      </c>
      <c r="M319" s="94" t="str">
        <f>Техлист!AB290</f>
        <v/>
      </c>
      <c r="N319" s="92"/>
      <c r="O319" s="19"/>
      <c r="Q319" s="20"/>
      <c r="R319" s="20"/>
      <c r="S319" s="20"/>
    </row>
    <row r="320" spans="1:19" s="87" customFormat="1" ht="35.1" customHeight="1" x14ac:dyDescent="0.25">
      <c r="A320" s="37"/>
      <c r="B320" s="35" t="str">
        <f>Техлист!V291</f>
        <v/>
      </c>
      <c r="C320" s="93" t="str">
        <f>Техлист!U291</f>
        <v/>
      </c>
      <c r="D320" s="91"/>
      <c r="E320" s="91"/>
      <c r="F320" s="91"/>
      <c r="G320" s="90" t="str">
        <f>Техлист!Z291</f>
        <v/>
      </c>
      <c r="H320" s="91"/>
      <c r="I320" s="91"/>
      <c r="J320" s="91"/>
      <c r="K320" s="92"/>
      <c r="L320" s="42" t="str">
        <f>Техлист!AA291</f>
        <v/>
      </c>
      <c r="M320" s="94" t="str">
        <f>Техлист!AB291</f>
        <v/>
      </c>
      <c r="N320" s="92"/>
      <c r="O320" s="19"/>
      <c r="Q320" s="20"/>
      <c r="R320" s="20"/>
      <c r="S320" s="20"/>
    </row>
    <row r="321" spans="1:19" s="87" customFormat="1" ht="35.1" customHeight="1" x14ac:dyDescent="0.25">
      <c r="A321" s="37"/>
      <c r="B321" s="35" t="str">
        <f>Техлист!V292</f>
        <v/>
      </c>
      <c r="C321" s="93" t="str">
        <f>Техлист!U292</f>
        <v/>
      </c>
      <c r="D321" s="91"/>
      <c r="E321" s="91"/>
      <c r="F321" s="91"/>
      <c r="G321" s="90" t="str">
        <f>Техлист!Z292</f>
        <v/>
      </c>
      <c r="H321" s="91"/>
      <c r="I321" s="91"/>
      <c r="J321" s="91"/>
      <c r="K321" s="92"/>
      <c r="L321" s="42" t="str">
        <f>Техлист!AA292</f>
        <v/>
      </c>
      <c r="M321" s="94" t="str">
        <f>Техлист!AB292</f>
        <v/>
      </c>
      <c r="N321" s="92"/>
      <c r="O321" s="19"/>
      <c r="Q321" s="20"/>
      <c r="R321" s="20"/>
      <c r="S321" s="20"/>
    </row>
    <row r="322" spans="1:19" s="87" customFormat="1" ht="35.1" customHeight="1" x14ac:dyDescent="0.25">
      <c r="A322" s="37"/>
      <c r="B322" s="35" t="str">
        <f>Техлист!V293</f>
        <v/>
      </c>
      <c r="C322" s="93" t="str">
        <f>Техлист!U293</f>
        <v/>
      </c>
      <c r="D322" s="91"/>
      <c r="E322" s="91"/>
      <c r="F322" s="91"/>
      <c r="G322" s="90" t="str">
        <f>Техлист!Z293</f>
        <v/>
      </c>
      <c r="H322" s="91"/>
      <c r="I322" s="91"/>
      <c r="J322" s="91"/>
      <c r="K322" s="92"/>
      <c r="L322" s="42" t="str">
        <f>Техлист!AA293</f>
        <v/>
      </c>
      <c r="M322" s="94" t="str">
        <f>Техлист!AB293</f>
        <v/>
      </c>
      <c r="N322" s="92"/>
      <c r="O322" s="19"/>
      <c r="Q322" s="20"/>
      <c r="R322" s="20"/>
      <c r="S322" s="20"/>
    </row>
    <row r="323" spans="1:19" s="87" customFormat="1" ht="35.1" customHeight="1" x14ac:dyDescent="0.25">
      <c r="A323" s="37"/>
      <c r="B323" s="35" t="str">
        <f>Техлист!V294</f>
        <v/>
      </c>
      <c r="C323" s="93" t="str">
        <f>Техлист!U294</f>
        <v/>
      </c>
      <c r="D323" s="91"/>
      <c r="E323" s="91"/>
      <c r="F323" s="91"/>
      <c r="G323" s="90" t="str">
        <f>Техлист!Z294</f>
        <v/>
      </c>
      <c r="H323" s="91"/>
      <c r="I323" s="91"/>
      <c r="J323" s="91"/>
      <c r="K323" s="92"/>
      <c r="L323" s="42" t="str">
        <f>Техлист!AA294</f>
        <v/>
      </c>
      <c r="M323" s="94" t="str">
        <f>Техлист!AB294</f>
        <v/>
      </c>
      <c r="N323" s="92"/>
      <c r="O323" s="19"/>
      <c r="Q323" s="20"/>
      <c r="R323" s="20"/>
      <c r="S323" s="20"/>
    </row>
    <row r="324" spans="1:19" s="87" customFormat="1" ht="35.1" customHeight="1" x14ac:dyDescent="0.25">
      <c r="A324" s="37"/>
      <c r="B324" s="35" t="str">
        <f>Техлист!V295</f>
        <v/>
      </c>
      <c r="C324" s="93" t="str">
        <f>Техлист!U295</f>
        <v/>
      </c>
      <c r="D324" s="91"/>
      <c r="E324" s="91"/>
      <c r="F324" s="91"/>
      <c r="G324" s="90" t="str">
        <f>Техлист!Z295</f>
        <v/>
      </c>
      <c r="H324" s="91"/>
      <c r="I324" s="91"/>
      <c r="J324" s="91"/>
      <c r="K324" s="92"/>
      <c r="L324" s="42" t="str">
        <f>Техлист!AA295</f>
        <v/>
      </c>
      <c r="M324" s="94" t="str">
        <f>Техлист!AB295</f>
        <v/>
      </c>
      <c r="N324" s="92"/>
      <c r="O324" s="19"/>
      <c r="Q324" s="20"/>
      <c r="R324" s="20"/>
      <c r="S324" s="20"/>
    </row>
    <row r="325" spans="1:19" s="87" customFormat="1" ht="35.1" customHeight="1" x14ac:dyDescent="0.25">
      <c r="A325" s="37"/>
      <c r="B325" s="35" t="str">
        <f>Техлист!V296</f>
        <v/>
      </c>
      <c r="C325" s="93" t="str">
        <f>Техлист!U296</f>
        <v/>
      </c>
      <c r="D325" s="91"/>
      <c r="E325" s="91"/>
      <c r="F325" s="91"/>
      <c r="G325" s="90" t="str">
        <f>Техлист!Z296</f>
        <v/>
      </c>
      <c r="H325" s="91"/>
      <c r="I325" s="91"/>
      <c r="J325" s="91"/>
      <c r="K325" s="92"/>
      <c r="L325" s="42" t="str">
        <f>Техлист!AA296</f>
        <v/>
      </c>
      <c r="M325" s="94" t="str">
        <f>Техлист!AB296</f>
        <v/>
      </c>
      <c r="N325" s="92"/>
      <c r="O325" s="19"/>
      <c r="Q325" s="20"/>
      <c r="R325" s="20"/>
      <c r="S325" s="20"/>
    </row>
    <row r="326" spans="1:19" s="87" customFormat="1" ht="35.1" customHeight="1" x14ac:dyDescent="0.25">
      <c r="A326" s="37"/>
      <c r="B326" s="35" t="str">
        <f>Техлист!V297</f>
        <v/>
      </c>
      <c r="C326" s="93" t="str">
        <f>Техлист!U297</f>
        <v/>
      </c>
      <c r="D326" s="91"/>
      <c r="E326" s="91"/>
      <c r="F326" s="91"/>
      <c r="G326" s="90" t="str">
        <f>Техлист!Z297</f>
        <v/>
      </c>
      <c r="H326" s="91"/>
      <c r="I326" s="91"/>
      <c r="J326" s="91"/>
      <c r="K326" s="92"/>
      <c r="L326" s="42" t="str">
        <f>Техлист!AA297</f>
        <v/>
      </c>
      <c r="M326" s="94" t="str">
        <f>Техлист!AB297</f>
        <v/>
      </c>
      <c r="N326" s="92"/>
      <c r="O326" s="19"/>
      <c r="Q326" s="20"/>
      <c r="R326" s="20"/>
      <c r="S326" s="20"/>
    </row>
    <row r="327" spans="1:19" s="87" customFormat="1" ht="35.1" customHeight="1" x14ac:dyDescent="0.25">
      <c r="A327" s="37"/>
      <c r="B327" s="35" t="str">
        <f>Техлист!V298</f>
        <v/>
      </c>
      <c r="C327" s="93" t="str">
        <f>Техлист!U298</f>
        <v/>
      </c>
      <c r="D327" s="91"/>
      <c r="E327" s="91"/>
      <c r="F327" s="91"/>
      <c r="G327" s="90" t="str">
        <f>Техлист!Z298</f>
        <v/>
      </c>
      <c r="H327" s="91"/>
      <c r="I327" s="91"/>
      <c r="J327" s="91"/>
      <c r="K327" s="92"/>
      <c r="L327" s="42" t="str">
        <f>Техлист!AA298</f>
        <v/>
      </c>
      <c r="M327" s="94" t="str">
        <f>Техлист!AB298</f>
        <v/>
      </c>
      <c r="N327" s="92"/>
      <c r="O327" s="19"/>
      <c r="Q327" s="20"/>
      <c r="R327" s="20"/>
      <c r="S327" s="20"/>
    </row>
    <row r="328" spans="1:19" s="87" customFormat="1" ht="35.1" customHeight="1" x14ac:dyDescent="0.25">
      <c r="A328" s="37"/>
      <c r="B328" s="35" t="str">
        <f>Техлист!V299</f>
        <v/>
      </c>
      <c r="C328" s="93" t="str">
        <f>Техлист!U299</f>
        <v/>
      </c>
      <c r="D328" s="91"/>
      <c r="E328" s="91"/>
      <c r="F328" s="91"/>
      <c r="G328" s="90" t="str">
        <f>Техлист!Z299</f>
        <v/>
      </c>
      <c r="H328" s="91"/>
      <c r="I328" s="91"/>
      <c r="J328" s="91"/>
      <c r="K328" s="92"/>
      <c r="L328" s="42" t="str">
        <f>Техлист!AA299</f>
        <v/>
      </c>
      <c r="M328" s="94" t="str">
        <f>Техлист!AB299</f>
        <v/>
      </c>
      <c r="N328" s="92"/>
      <c r="O328" s="19"/>
      <c r="Q328" s="20"/>
      <c r="R328" s="20"/>
      <c r="S328" s="20"/>
    </row>
    <row r="329" spans="1:19" s="87" customFormat="1" ht="35.1" customHeight="1" x14ac:dyDescent="0.25">
      <c r="A329" s="37"/>
      <c r="B329" s="35" t="str">
        <f>Техлист!V300</f>
        <v/>
      </c>
      <c r="C329" s="93" t="str">
        <f>Техлист!U300</f>
        <v/>
      </c>
      <c r="D329" s="91"/>
      <c r="E329" s="91"/>
      <c r="F329" s="91"/>
      <c r="G329" s="90" t="str">
        <f>Техлист!Z300</f>
        <v/>
      </c>
      <c r="H329" s="91"/>
      <c r="I329" s="91"/>
      <c r="J329" s="91"/>
      <c r="K329" s="92"/>
      <c r="L329" s="42" t="str">
        <f>Техлист!AA300</f>
        <v/>
      </c>
      <c r="M329" s="94" t="str">
        <f>Техлист!AB300</f>
        <v/>
      </c>
      <c r="N329" s="92"/>
      <c r="O329" s="19"/>
      <c r="Q329" s="20"/>
      <c r="R329" s="20"/>
      <c r="S329" s="20"/>
    </row>
    <row r="330" spans="1:19" s="87" customFormat="1" ht="35.1" customHeight="1" x14ac:dyDescent="0.25">
      <c r="A330" s="37"/>
      <c r="B330" s="35" t="str">
        <f>Техлист!V301</f>
        <v/>
      </c>
      <c r="C330" s="93" t="str">
        <f>Техлист!U301</f>
        <v/>
      </c>
      <c r="D330" s="91"/>
      <c r="E330" s="91"/>
      <c r="F330" s="91"/>
      <c r="G330" s="90" t="str">
        <f>Техлист!Z301</f>
        <v/>
      </c>
      <c r="H330" s="91"/>
      <c r="I330" s="91"/>
      <c r="J330" s="91"/>
      <c r="K330" s="92"/>
      <c r="L330" s="42" t="str">
        <f>Техлист!AA301</f>
        <v/>
      </c>
      <c r="M330" s="94" t="str">
        <f>Техлист!AB301</f>
        <v/>
      </c>
      <c r="N330" s="92"/>
      <c r="O330" s="19"/>
      <c r="Q330" s="20"/>
      <c r="R330" s="20"/>
      <c r="S330" s="20"/>
    </row>
    <row r="331" spans="1:19" s="87" customFormat="1" ht="35.1" customHeight="1" x14ac:dyDescent="0.25">
      <c r="A331" s="37"/>
      <c r="B331" s="35" t="str">
        <f>Техлист!V302</f>
        <v/>
      </c>
      <c r="C331" s="93" t="str">
        <f>Техлист!U302</f>
        <v/>
      </c>
      <c r="D331" s="91"/>
      <c r="E331" s="91"/>
      <c r="F331" s="91"/>
      <c r="G331" s="90" t="str">
        <f>Техлист!Z302</f>
        <v/>
      </c>
      <c r="H331" s="91"/>
      <c r="I331" s="91"/>
      <c r="J331" s="91"/>
      <c r="K331" s="92"/>
      <c r="L331" s="42" t="str">
        <f>Техлист!AA302</f>
        <v/>
      </c>
      <c r="M331" s="94" t="str">
        <f>Техлист!AB302</f>
        <v/>
      </c>
      <c r="N331" s="92"/>
      <c r="O331" s="19"/>
      <c r="Q331" s="20"/>
      <c r="R331" s="20"/>
      <c r="S331" s="20"/>
    </row>
    <row r="332" spans="1:19" s="87" customFormat="1" ht="35.1" customHeight="1" x14ac:dyDescent="0.25">
      <c r="A332" s="37"/>
      <c r="B332" s="35" t="str">
        <f>Техлист!V303</f>
        <v/>
      </c>
      <c r="C332" s="93" t="str">
        <f>Техлист!U303</f>
        <v/>
      </c>
      <c r="D332" s="91"/>
      <c r="E332" s="91"/>
      <c r="F332" s="91"/>
      <c r="G332" s="90" t="str">
        <f>Техлист!Z303</f>
        <v/>
      </c>
      <c r="H332" s="91"/>
      <c r="I332" s="91"/>
      <c r="J332" s="91"/>
      <c r="K332" s="92"/>
      <c r="L332" s="42" t="str">
        <f>Техлист!AA303</f>
        <v/>
      </c>
      <c r="M332" s="94" t="str">
        <f>Техлист!AB303</f>
        <v/>
      </c>
      <c r="N332" s="92"/>
      <c r="O332" s="19"/>
      <c r="Q332" s="20"/>
      <c r="R332" s="20"/>
      <c r="S332" s="20"/>
    </row>
    <row r="333" spans="1:19" s="87" customFormat="1" ht="35.1" customHeight="1" x14ac:dyDescent="0.25">
      <c r="A333" s="37"/>
      <c r="B333" s="35" t="str">
        <f>Техлист!V304</f>
        <v/>
      </c>
      <c r="C333" s="93" t="str">
        <f>Техлист!U304</f>
        <v/>
      </c>
      <c r="D333" s="91"/>
      <c r="E333" s="91"/>
      <c r="F333" s="91"/>
      <c r="G333" s="90" t="str">
        <f>Техлист!Z304</f>
        <v/>
      </c>
      <c r="H333" s="91"/>
      <c r="I333" s="91"/>
      <c r="J333" s="91"/>
      <c r="K333" s="92"/>
      <c r="L333" s="42" t="str">
        <f>Техлист!AA304</f>
        <v/>
      </c>
      <c r="M333" s="94" t="str">
        <f>Техлист!AB304</f>
        <v/>
      </c>
      <c r="N333" s="92"/>
      <c r="O333" s="19"/>
      <c r="Q333" s="20"/>
      <c r="R333" s="20"/>
      <c r="S333" s="20"/>
    </row>
    <row r="334" spans="1:19" s="87" customFormat="1" ht="35.1" customHeight="1" x14ac:dyDescent="0.25">
      <c r="A334" s="37"/>
      <c r="B334" s="35" t="str">
        <f>Техлист!V305</f>
        <v/>
      </c>
      <c r="C334" s="93" t="str">
        <f>Техлист!U305</f>
        <v/>
      </c>
      <c r="D334" s="91"/>
      <c r="E334" s="91"/>
      <c r="F334" s="91"/>
      <c r="G334" s="90" t="str">
        <f>Техлист!Z305</f>
        <v/>
      </c>
      <c r="H334" s="91"/>
      <c r="I334" s="91"/>
      <c r="J334" s="91"/>
      <c r="K334" s="92"/>
      <c r="L334" s="42" t="str">
        <f>Техлист!AA305</f>
        <v/>
      </c>
      <c r="M334" s="94" t="str">
        <f>Техлист!AB305</f>
        <v/>
      </c>
      <c r="N334" s="92"/>
      <c r="O334" s="19"/>
      <c r="Q334" s="20"/>
      <c r="R334" s="20"/>
      <c r="S334" s="20"/>
    </row>
    <row r="335" spans="1:19" s="87" customFormat="1" ht="35.1" customHeight="1" x14ac:dyDescent="0.25">
      <c r="A335" s="37"/>
      <c r="B335" s="35" t="str">
        <f>Техлист!V306</f>
        <v/>
      </c>
      <c r="C335" s="93" t="str">
        <f>Техлист!U306</f>
        <v/>
      </c>
      <c r="D335" s="91"/>
      <c r="E335" s="91"/>
      <c r="F335" s="91"/>
      <c r="G335" s="90" t="str">
        <f>Техлист!Z306</f>
        <v/>
      </c>
      <c r="H335" s="91"/>
      <c r="I335" s="91"/>
      <c r="J335" s="91"/>
      <c r="K335" s="92"/>
      <c r="L335" s="42" t="str">
        <f>Техлист!AA306</f>
        <v/>
      </c>
      <c r="M335" s="94" t="str">
        <f>Техлист!AB306</f>
        <v/>
      </c>
      <c r="N335" s="92"/>
      <c r="O335" s="19"/>
      <c r="Q335" s="20"/>
      <c r="R335" s="20"/>
      <c r="S335" s="20"/>
    </row>
    <row r="336" spans="1:19" s="87" customFormat="1" ht="35.1" customHeight="1" x14ac:dyDescent="0.25">
      <c r="A336" s="37"/>
      <c r="B336" s="35" t="str">
        <f>Техлист!V307</f>
        <v/>
      </c>
      <c r="C336" s="93" t="str">
        <f>Техлист!U307</f>
        <v/>
      </c>
      <c r="D336" s="91"/>
      <c r="E336" s="91"/>
      <c r="F336" s="91"/>
      <c r="G336" s="90" t="str">
        <f>Техлист!Z307</f>
        <v/>
      </c>
      <c r="H336" s="91"/>
      <c r="I336" s="91"/>
      <c r="J336" s="91"/>
      <c r="K336" s="92"/>
      <c r="L336" s="42" t="str">
        <f>Техлист!AA307</f>
        <v/>
      </c>
      <c r="M336" s="94" t="str">
        <f>Техлист!AB307</f>
        <v/>
      </c>
      <c r="N336" s="92"/>
      <c r="O336" s="19"/>
      <c r="Q336" s="20"/>
      <c r="R336" s="20"/>
      <c r="S336" s="20"/>
    </row>
    <row r="337" spans="1:19" s="87" customFormat="1" ht="35.1" customHeight="1" x14ac:dyDescent="0.25">
      <c r="A337" s="37"/>
      <c r="B337" s="35" t="str">
        <f>Техлист!V308</f>
        <v/>
      </c>
      <c r="C337" s="93" t="str">
        <f>Техлист!U308</f>
        <v/>
      </c>
      <c r="D337" s="91"/>
      <c r="E337" s="91"/>
      <c r="F337" s="91"/>
      <c r="G337" s="90" t="str">
        <f>Техлист!Z308</f>
        <v/>
      </c>
      <c r="H337" s="91"/>
      <c r="I337" s="91"/>
      <c r="J337" s="91"/>
      <c r="K337" s="92"/>
      <c r="L337" s="42" t="str">
        <f>Техлист!AA308</f>
        <v/>
      </c>
      <c r="M337" s="94" t="str">
        <f>Техлист!AB308</f>
        <v/>
      </c>
      <c r="N337" s="92"/>
      <c r="O337" s="19"/>
      <c r="Q337" s="20"/>
      <c r="R337" s="20"/>
      <c r="S337" s="20"/>
    </row>
    <row r="338" spans="1:19" s="87" customFormat="1" ht="35.1" customHeight="1" x14ac:dyDescent="0.25">
      <c r="A338" s="37"/>
      <c r="B338" s="35" t="str">
        <f>Техлист!V309</f>
        <v/>
      </c>
      <c r="C338" s="93" t="str">
        <f>Техлист!U309</f>
        <v/>
      </c>
      <c r="D338" s="91"/>
      <c r="E338" s="91"/>
      <c r="F338" s="91"/>
      <c r="G338" s="90" t="str">
        <f>Техлист!Z309</f>
        <v/>
      </c>
      <c r="H338" s="91"/>
      <c r="I338" s="91"/>
      <c r="J338" s="91"/>
      <c r="K338" s="92"/>
      <c r="L338" s="42" t="str">
        <f>Техлист!AA309</f>
        <v/>
      </c>
      <c r="M338" s="94" t="str">
        <f>Техлист!AB309</f>
        <v/>
      </c>
      <c r="N338" s="92"/>
      <c r="O338" s="19"/>
      <c r="Q338" s="20"/>
      <c r="R338" s="20"/>
      <c r="S338" s="20"/>
    </row>
    <row r="339" spans="1:19" s="87" customFormat="1" ht="35.1" customHeight="1" x14ac:dyDescent="0.25">
      <c r="A339" s="37"/>
      <c r="B339" s="35" t="str">
        <f>Техлист!V310</f>
        <v/>
      </c>
      <c r="C339" s="93" t="str">
        <f>Техлист!U310</f>
        <v/>
      </c>
      <c r="D339" s="91"/>
      <c r="E339" s="91"/>
      <c r="F339" s="91"/>
      <c r="G339" s="90" t="str">
        <f>Техлист!Z310</f>
        <v/>
      </c>
      <c r="H339" s="91"/>
      <c r="I339" s="91"/>
      <c r="J339" s="91"/>
      <c r="K339" s="92"/>
      <c r="L339" s="42" t="str">
        <f>Техлист!AA310</f>
        <v/>
      </c>
      <c r="M339" s="94" t="str">
        <f>Техлист!AB310</f>
        <v/>
      </c>
      <c r="N339" s="92"/>
      <c r="O339" s="19"/>
      <c r="Q339" s="20"/>
      <c r="R339" s="20"/>
      <c r="S339" s="20"/>
    </row>
    <row r="340" spans="1:19" s="87" customFormat="1" ht="35.1" customHeight="1" x14ac:dyDescent="0.25">
      <c r="A340" s="37"/>
      <c r="B340" s="35" t="str">
        <f>Техлист!V311</f>
        <v/>
      </c>
      <c r="C340" s="93" t="str">
        <f>Техлист!U311</f>
        <v/>
      </c>
      <c r="D340" s="91"/>
      <c r="E340" s="91"/>
      <c r="F340" s="91"/>
      <c r="G340" s="90" t="str">
        <f>Техлист!Z311</f>
        <v/>
      </c>
      <c r="H340" s="91"/>
      <c r="I340" s="91"/>
      <c r="J340" s="91"/>
      <c r="K340" s="92"/>
      <c r="L340" s="42" t="str">
        <f>Техлист!AA311</f>
        <v/>
      </c>
      <c r="M340" s="94" t="str">
        <f>Техлист!AB311</f>
        <v/>
      </c>
      <c r="N340" s="92"/>
      <c r="O340" s="19"/>
      <c r="Q340" s="20"/>
      <c r="R340" s="20"/>
      <c r="S340" s="20"/>
    </row>
    <row r="341" spans="1:19" s="87" customFormat="1" ht="35.1" customHeight="1" x14ac:dyDescent="0.25">
      <c r="A341" s="37"/>
      <c r="B341" s="35" t="str">
        <f>Техлист!V312</f>
        <v/>
      </c>
      <c r="C341" s="93" t="str">
        <f>Техлист!U312</f>
        <v/>
      </c>
      <c r="D341" s="91"/>
      <c r="E341" s="91"/>
      <c r="F341" s="91"/>
      <c r="G341" s="90" t="str">
        <f>Техлист!Z312</f>
        <v/>
      </c>
      <c r="H341" s="91"/>
      <c r="I341" s="91"/>
      <c r="J341" s="91"/>
      <c r="K341" s="92"/>
      <c r="L341" s="42" t="str">
        <f>Техлист!AA312</f>
        <v/>
      </c>
      <c r="M341" s="94" t="str">
        <f>Техлист!AB312</f>
        <v/>
      </c>
      <c r="N341" s="92"/>
      <c r="O341" s="19"/>
      <c r="Q341" s="20"/>
      <c r="R341" s="20"/>
      <c r="S341" s="20"/>
    </row>
    <row r="342" spans="1:19" s="87" customFormat="1" ht="35.1" customHeight="1" x14ac:dyDescent="0.25">
      <c r="A342" s="37"/>
      <c r="B342" s="35" t="str">
        <f>Техлист!V313</f>
        <v/>
      </c>
      <c r="C342" s="93" t="str">
        <f>Техлист!U313</f>
        <v/>
      </c>
      <c r="D342" s="91"/>
      <c r="E342" s="91"/>
      <c r="F342" s="91"/>
      <c r="G342" s="90" t="str">
        <f>Техлист!Z313</f>
        <v/>
      </c>
      <c r="H342" s="91"/>
      <c r="I342" s="91"/>
      <c r="J342" s="91"/>
      <c r="K342" s="92"/>
      <c r="L342" s="42" t="str">
        <f>Техлист!AA313</f>
        <v/>
      </c>
      <c r="M342" s="94" t="str">
        <f>Техлист!AB313</f>
        <v/>
      </c>
      <c r="N342" s="92"/>
      <c r="O342" s="19"/>
      <c r="Q342" s="20"/>
      <c r="R342" s="20"/>
      <c r="S342" s="20"/>
    </row>
    <row r="343" spans="1:19" s="87" customFormat="1" ht="35.1" customHeight="1" x14ac:dyDescent="0.25">
      <c r="A343" s="37"/>
      <c r="B343" s="35" t="str">
        <f>Техлист!V314</f>
        <v/>
      </c>
      <c r="C343" s="93" t="str">
        <f>Техлист!U314</f>
        <v/>
      </c>
      <c r="D343" s="91"/>
      <c r="E343" s="91"/>
      <c r="F343" s="91"/>
      <c r="G343" s="90" t="str">
        <f>Техлист!Z314</f>
        <v/>
      </c>
      <c r="H343" s="91"/>
      <c r="I343" s="91"/>
      <c r="J343" s="91"/>
      <c r="K343" s="92"/>
      <c r="L343" s="42" t="str">
        <f>Техлист!AA314</f>
        <v/>
      </c>
      <c r="M343" s="94" t="str">
        <f>Техлист!AB314</f>
        <v/>
      </c>
      <c r="N343" s="92"/>
      <c r="O343" s="19"/>
      <c r="Q343" s="20"/>
      <c r="R343" s="20"/>
      <c r="S343" s="20"/>
    </row>
    <row r="344" spans="1:19" s="87" customFormat="1" ht="35.1" customHeight="1" x14ac:dyDescent="0.25">
      <c r="A344" s="37"/>
      <c r="B344" s="35" t="str">
        <f>Техлист!V315</f>
        <v/>
      </c>
      <c r="C344" s="93" t="str">
        <f>Техлист!U315</f>
        <v/>
      </c>
      <c r="D344" s="91"/>
      <c r="E344" s="91"/>
      <c r="F344" s="91"/>
      <c r="G344" s="90" t="str">
        <f>Техлист!Z315</f>
        <v/>
      </c>
      <c r="H344" s="91"/>
      <c r="I344" s="91"/>
      <c r="J344" s="91"/>
      <c r="K344" s="92"/>
      <c r="L344" s="42" t="str">
        <f>Техлист!AA315</f>
        <v/>
      </c>
      <c r="M344" s="94" t="str">
        <f>Техлист!AB315</f>
        <v/>
      </c>
      <c r="N344" s="92"/>
      <c r="O344" s="19"/>
      <c r="Q344" s="20"/>
      <c r="R344" s="20"/>
      <c r="S344" s="20"/>
    </row>
    <row r="345" spans="1:19" s="87" customFormat="1" ht="35.1" customHeight="1" x14ac:dyDescent="0.25">
      <c r="A345" s="37"/>
      <c r="B345" s="35" t="str">
        <f>Техлист!V316</f>
        <v/>
      </c>
      <c r="C345" s="93" t="str">
        <f>Техлист!U316</f>
        <v/>
      </c>
      <c r="D345" s="91"/>
      <c r="E345" s="91"/>
      <c r="F345" s="91"/>
      <c r="G345" s="90" t="str">
        <f>Техлист!Z316</f>
        <v/>
      </c>
      <c r="H345" s="91"/>
      <c r="I345" s="91"/>
      <c r="J345" s="91"/>
      <c r="K345" s="92"/>
      <c r="L345" s="42" t="str">
        <f>Техлист!AA316</f>
        <v/>
      </c>
      <c r="M345" s="94" t="str">
        <f>Техлист!AB316</f>
        <v/>
      </c>
      <c r="N345" s="92"/>
      <c r="O345" s="19"/>
      <c r="Q345" s="20"/>
      <c r="R345" s="20"/>
      <c r="S345" s="20"/>
    </row>
    <row r="346" spans="1:19" s="87" customFormat="1" ht="35.1" customHeight="1" x14ac:dyDescent="0.25">
      <c r="A346" s="37"/>
      <c r="B346" s="35" t="str">
        <f>Техлист!V317</f>
        <v/>
      </c>
      <c r="C346" s="93" t="str">
        <f>Техлист!U317</f>
        <v/>
      </c>
      <c r="D346" s="91"/>
      <c r="E346" s="91"/>
      <c r="F346" s="91"/>
      <c r="G346" s="90" t="str">
        <f>Техлист!Z317</f>
        <v/>
      </c>
      <c r="H346" s="91"/>
      <c r="I346" s="91"/>
      <c r="J346" s="91"/>
      <c r="K346" s="92"/>
      <c r="L346" s="42" t="str">
        <f>Техлист!AA317</f>
        <v/>
      </c>
      <c r="M346" s="94" t="str">
        <f>Техлист!AB317</f>
        <v/>
      </c>
      <c r="N346" s="92"/>
      <c r="O346" s="19"/>
      <c r="Q346" s="20"/>
      <c r="R346" s="20"/>
      <c r="S346" s="20"/>
    </row>
    <row r="347" spans="1:19" s="87" customFormat="1" ht="35.1" customHeight="1" x14ac:dyDescent="0.25">
      <c r="A347" s="37"/>
      <c r="B347" s="35" t="str">
        <f>Техлист!V318</f>
        <v/>
      </c>
      <c r="C347" s="93" t="str">
        <f>Техлист!U318</f>
        <v/>
      </c>
      <c r="D347" s="91"/>
      <c r="E347" s="91"/>
      <c r="F347" s="91"/>
      <c r="G347" s="90" t="str">
        <f>Техлист!Z318</f>
        <v/>
      </c>
      <c r="H347" s="91"/>
      <c r="I347" s="91"/>
      <c r="J347" s="91"/>
      <c r="K347" s="92"/>
      <c r="L347" s="42" t="str">
        <f>Техлист!AA318</f>
        <v/>
      </c>
      <c r="M347" s="94" t="str">
        <f>Техлист!AB318</f>
        <v/>
      </c>
      <c r="N347" s="92"/>
      <c r="O347" s="19"/>
      <c r="Q347" s="20"/>
      <c r="R347" s="20"/>
      <c r="S347" s="20"/>
    </row>
    <row r="348" spans="1:19" s="87" customFormat="1" ht="35.1" customHeight="1" x14ac:dyDescent="0.25">
      <c r="A348" s="37"/>
      <c r="B348" s="35" t="str">
        <f>Техлист!V319</f>
        <v/>
      </c>
      <c r="C348" s="93" t="str">
        <f>Техлист!U319</f>
        <v/>
      </c>
      <c r="D348" s="91"/>
      <c r="E348" s="91"/>
      <c r="F348" s="91"/>
      <c r="G348" s="90" t="str">
        <f>Техлист!Z319</f>
        <v/>
      </c>
      <c r="H348" s="91"/>
      <c r="I348" s="91"/>
      <c r="J348" s="91"/>
      <c r="K348" s="92"/>
      <c r="L348" s="42" t="str">
        <f>Техлист!AA319</f>
        <v/>
      </c>
      <c r="M348" s="94" t="str">
        <f>Техлист!AB319</f>
        <v/>
      </c>
      <c r="N348" s="92"/>
      <c r="O348" s="19"/>
      <c r="Q348" s="20"/>
      <c r="R348" s="20"/>
      <c r="S348" s="20"/>
    </row>
    <row r="349" spans="1:19" s="87" customFormat="1" ht="35.1" customHeight="1" x14ac:dyDescent="0.25">
      <c r="A349" s="37"/>
      <c r="B349" s="35" t="str">
        <f>Техлист!V320</f>
        <v/>
      </c>
      <c r="C349" s="93" t="str">
        <f>Техлист!U320</f>
        <v/>
      </c>
      <c r="D349" s="91"/>
      <c r="E349" s="91"/>
      <c r="F349" s="91"/>
      <c r="G349" s="90" t="str">
        <f>Техлист!Z320</f>
        <v/>
      </c>
      <c r="H349" s="91"/>
      <c r="I349" s="91"/>
      <c r="J349" s="91"/>
      <c r="K349" s="92"/>
      <c r="L349" s="42" t="str">
        <f>Техлист!AA320</f>
        <v/>
      </c>
      <c r="M349" s="94" t="str">
        <f>Техлист!AB320</f>
        <v/>
      </c>
      <c r="N349" s="92"/>
      <c r="O349" s="19"/>
      <c r="Q349" s="20"/>
      <c r="R349" s="20"/>
      <c r="S349" s="20"/>
    </row>
    <row r="350" spans="1:19" s="87" customFormat="1" ht="35.1" customHeight="1" x14ac:dyDescent="0.25">
      <c r="A350" s="37"/>
      <c r="B350" s="35" t="str">
        <f>Техлист!V321</f>
        <v/>
      </c>
      <c r="C350" s="93" t="str">
        <f>Техлист!U321</f>
        <v/>
      </c>
      <c r="D350" s="91"/>
      <c r="E350" s="91"/>
      <c r="F350" s="91"/>
      <c r="G350" s="90" t="str">
        <f>Техлист!Z321</f>
        <v/>
      </c>
      <c r="H350" s="91"/>
      <c r="I350" s="91"/>
      <c r="J350" s="91"/>
      <c r="K350" s="92"/>
      <c r="L350" s="42" t="str">
        <f>Техлист!AA321</f>
        <v/>
      </c>
      <c r="M350" s="94" t="str">
        <f>Техлист!AB321</f>
        <v/>
      </c>
      <c r="N350" s="92"/>
      <c r="O350" s="19"/>
      <c r="Q350" s="20"/>
      <c r="R350" s="20"/>
      <c r="S350" s="20"/>
    </row>
    <row r="351" spans="1:19" s="87" customFormat="1" ht="35.1" customHeight="1" x14ac:dyDescent="0.25">
      <c r="A351" s="37"/>
      <c r="B351" s="35" t="str">
        <f>Техлист!V322</f>
        <v/>
      </c>
      <c r="C351" s="93" t="str">
        <f>Техлист!U322</f>
        <v/>
      </c>
      <c r="D351" s="91"/>
      <c r="E351" s="91"/>
      <c r="F351" s="91"/>
      <c r="G351" s="90" t="str">
        <f>Техлист!Z322</f>
        <v/>
      </c>
      <c r="H351" s="91"/>
      <c r="I351" s="91"/>
      <c r="J351" s="91"/>
      <c r="K351" s="92"/>
      <c r="L351" s="42" t="str">
        <f>Техлист!AA322</f>
        <v/>
      </c>
      <c r="M351" s="94" t="str">
        <f>Техлист!AB322</f>
        <v/>
      </c>
      <c r="N351" s="92"/>
      <c r="O351" s="19"/>
      <c r="Q351" s="20"/>
      <c r="R351" s="20"/>
      <c r="S351" s="20"/>
    </row>
    <row r="352" spans="1:19" s="87" customFormat="1" ht="35.1" customHeight="1" x14ac:dyDescent="0.25">
      <c r="A352" s="37"/>
      <c r="B352" s="35" t="str">
        <f>Техлист!V323</f>
        <v/>
      </c>
      <c r="C352" s="93" t="str">
        <f>Техлист!U323</f>
        <v/>
      </c>
      <c r="D352" s="91"/>
      <c r="E352" s="91"/>
      <c r="F352" s="91"/>
      <c r="G352" s="90" t="str">
        <f>Техлист!Z323</f>
        <v/>
      </c>
      <c r="H352" s="91"/>
      <c r="I352" s="91"/>
      <c r="J352" s="91"/>
      <c r="K352" s="92"/>
      <c r="L352" s="42" t="str">
        <f>Техлист!AA323</f>
        <v/>
      </c>
      <c r="M352" s="94" t="str">
        <f>Техлист!AB323</f>
        <v/>
      </c>
      <c r="N352" s="92"/>
      <c r="O352" s="19"/>
      <c r="Q352" s="20"/>
      <c r="R352" s="20"/>
      <c r="S352" s="20"/>
    </row>
    <row r="353" spans="1:19" s="87" customFormat="1" ht="35.1" customHeight="1" x14ac:dyDescent="0.25">
      <c r="A353" s="37"/>
      <c r="B353" s="35" t="str">
        <f>Техлист!V324</f>
        <v/>
      </c>
      <c r="C353" s="93" t="str">
        <f>Техлист!U324</f>
        <v/>
      </c>
      <c r="D353" s="91"/>
      <c r="E353" s="91"/>
      <c r="F353" s="91"/>
      <c r="G353" s="90" t="str">
        <f>Техлист!Z324</f>
        <v/>
      </c>
      <c r="H353" s="91"/>
      <c r="I353" s="91"/>
      <c r="J353" s="91"/>
      <c r="K353" s="92"/>
      <c r="L353" s="42" t="str">
        <f>Техлист!AA324</f>
        <v/>
      </c>
      <c r="M353" s="94" t="str">
        <f>Техлист!AB324</f>
        <v/>
      </c>
      <c r="N353" s="92"/>
      <c r="O353" s="19"/>
      <c r="Q353" s="20"/>
      <c r="R353" s="20"/>
      <c r="S353" s="20"/>
    </row>
    <row r="354" spans="1:19" s="87" customFormat="1" ht="35.1" customHeight="1" x14ac:dyDescent="0.25">
      <c r="A354" s="37"/>
      <c r="B354" s="35" t="str">
        <f>Техлист!V325</f>
        <v/>
      </c>
      <c r="C354" s="93" t="str">
        <f>Техлист!U325</f>
        <v/>
      </c>
      <c r="D354" s="91"/>
      <c r="E354" s="91"/>
      <c r="F354" s="91"/>
      <c r="G354" s="90" t="str">
        <f>Техлист!Z325</f>
        <v/>
      </c>
      <c r="H354" s="91"/>
      <c r="I354" s="91"/>
      <c r="J354" s="91"/>
      <c r="K354" s="92"/>
      <c r="L354" s="42" t="str">
        <f>Техлист!AA325</f>
        <v/>
      </c>
      <c r="M354" s="94" t="str">
        <f>Техлист!AB325</f>
        <v/>
      </c>
      <c r="N354" s="92"/>
      <c r="O354" s="19"/>
      <c r="Q354" s="20"/>
      <c r="R354" s="20"/>
      <c r="S354" s="20"/>
    </row>
    <row r="355" spans="1:19" s="87" customFormat="1" ht="35.1" customHeight="1" x14ac:dyDescent="0.25">
      <c r="A355" s="37"/>
      <c r="B355" s="35" t="str">
        <f>Техлист!V326</f>
        <v/>
      </c>
      <c r="C355" s="93" t="str">
        <f>Техлист!U326</f>
        <v/>
      </c>
      <c r="D355" s="91"/>
      <c r="E355" s="91"/>
      <c r="F355" s="91"/>
      <c r="G355" s="90" t="str">
        <f>Техлист!Z326</f>
        <v/>
      </c>
      <c r="H355" s="91"/>
      <c r="I355" s="91"/>
      <c r="J355" s="91"/>
      <c r="K355" s="92"/>
      <c r="L355" s="42" t="str">
        <f>Техлист!AA326</f>
        <v/>
      </c>
      <c r="M355" s="94" t="str">
        <f>Техлист!AB326</f>
        <v/>
      </c>
      <c r="N355" s="92"/>
      <c r="O355" s="19"/>
      <c r="Q355" s="20"/>
      <c r="R355" s="20"/>
      <c r="S355" s="20"/>
    </row>
    <row r="356" spans="1:19" s="87" customFormat="1" ht="35.1" customHeight="1" x14ac:dyDescent="0.25">
      <c r="A356" s="37"/>
      <c r="B356" s="35" t="str">
        <f>Техлист!V327</f>
        <v/>
      </c>
      <c r="C356" s="93" t="str">
        <f>Техлист!U327</f>
        <v/>
      </c>
      <c r="D356" s="91"/>
      <c r="E356" s="91"/>
      <c r="F356" s="91"/>
      <c r="G356" s="90" t="str">
        <f>Техлист!Z327</f>
        <v/>
      </c>
      <c r="H356" s="91"/>
      <c r="I356" s="91"/>
      <c r="J356" s="91"/>
      <c r="K356" s="92"/>
      <c r="L356" s="42" t="str">
        <f>Техлист!AA327</f>
        <v/>
      </c>
      <c r="M356" s="94" t="str">
        <f>Техлист!AB327</f>
        <v/>
      </c>
      <c r="N356" s="92"/>
      <c r="O356" s="19"/>
      <c r="Q356" s="20"/>
      <c r="R356" s="20"/>
      <c r="S356" s="20"/>
    </row>
    <row r="357" spans="1:19" s="87" customFormat="1" ht="35.1" customHeight="1" x14ac:dyDescent="0.25">
      <c r="A357" s="37"/>
      <c r="B357" s="35" t="str">
        <f>Техлист!V328</f>
        <v/>
      </c>
      <c r="C357" s="93" t="str">
        <f>Техлист!U328</f>
        <v/>
      </c>
      <c r="D357" s="91"/>
      <c r="E357" s="91"/>
      <c r="F357" s="91"/>
      <c r="G357" s="90" t="str">
        <f>Техлист!Z328</f>
        <v/>
      </c>
      <c r="H357" s="91"/>
      <c r="I357" s="91"/>
      <c r="J357" s="91"/>
      <c r="K357" s="92"/>
      <c r="L357" s="42" t="str">
        <f>Техлист!AA328</f>
        <v/>
      </c>
      <c r="M357" s="94" t="str">
        <f>Техлист!AB328</f>
        <v/>
      </c>
      <c r="N357" s="92"/>
      <c r="O357" s="19"/>
      <c r="Q357" s="20"/>
      <c r="R357" s="20"/>
      <c r="S357" s="20"/>
    </row>
    <row r="358" spans="1:19" s="87" customFormat="1" ht="35.1" customHeight="1" x14ac:dyDescent="0.25">
      <c r="A358" s="37"/>
      <c r="B358" s="35" t="str">
        <f>Техлист!V329</f>
        <v/>
      </c>
      <c r="C358" s="93" t="str">
        <f>Техлист!U329</f>
        <v/>
      </c>
      <c r="D358" s="91"/>
      <c r="E358" s="91"/>
      <c r="F358" s="91"/>
      <c r="G358" s="90" t="str">
        <f>Техлист!Z329</f>
        <v/>
      </c>
      <c r="H358" s="91"/>
      <c r="I358" s="91"/>
      <c r="J358" s="91"/>
      <c r="K358" s="92"/>
      <c r="L358" s="42" t="str">
        <f>Техлист!AA329</f>
        <v/>
      </c>
      <c r="M358" s="94" t="str">
        <f>Техлист!AB329</f>
        <v/>
      </c>
      <c r="N358" s="92"/>
      <c r="O358" s="19"/>
      <c r="Q358" s="20"/>
      <c r="R358" s="20"/>
      <c r="S358" s="20"/>
    </row>
    <row r="359" spans="1:19" s="87" customFormat="1" ht="35.1" customHeight="1" x14ac:dyDescent="0.25">
      <c r="A359" s="37"/>
      <c r="B359" s="35" t="str">
        <f>Техлист!V330</f>
        <v/>
      </c>
      <c r="C359" s="93" t="str">
        <f>Техлист!U330</f>
        <v/>
      </c>
      <c r="D359" s="91"/>
      <c r="E359" s="91"/>
      <c r="F359" s="91"/>
      <c r="G359" s="90" t="str">
        <f>Техлист!Z330</f>
        <v/>
      </c>
      <c r="H359" s="91"/>
      <c r="I359" s="91"/>
      <c r="J359" s="91"/>
      <c r="K359" s="92"/>
      <c r="L359" s="42" t="str">
        <f>Техлист!AA330</f>
        <v/>
      </c>
      <c r="M359" s="94" t="str">
        <f>Техлист!AB330</f>
        <v/>
      </c>
      <c r="N359" s="92"/>
      <c r="O359" s="19"/>
      <c r="Q359" s="20"/>
      <c r="R359" s="20"/>
      <c r="S359" s="20"/>
    </row>
    <row r="360" spans="1:19" s="87" customFormat="1" ht="35.1" customHeight="1" x14ac:dyDescent="0.25">
      <c r="A360" s="37"/>
      <c r="B360" s="35" t="str">
        <f>Техлист!V331</f>
        <v/>
      </c>
      <c r="C360" s="93" t="str">
        <f>Техлист!U331</f>
        <v/>
      </c>
      <c r="D360" s="91"/>
      <c r="E360" s="91"/>
      <c r="F360" s="91"/>
      <c r="G360" s="90" t="str">
        <f>Техлист!Z331</f>
        <v/>
      </c>
      <c r="H360" s="91"/>
      <c r="I360" s="91"/>
      <c r="J360" s="91"/>
      <c r="K360" s="92"/>
      <c r="L360" s="42" t="str">
        <f>Техлист!AA331</f>
        <v/>
      </c>
      <c r="M360" s="94" t="str">
        <f>Техлист!AB331</f>
        <v/>
      </c>
      <c r="N360" s="92"/>
      <c r="O360" s="19"/>
      <c r="Q360" s="20"/>
      <c r="R360" s="20"/>
      <c r="S360" s="20"/>
    </row>
    <row r="361" spans="1:19" s="87" customFormat="1" ht="35.1" customHeight="1" x14ac:dyDescent="0.25">
      <c r="A361" s="37"/>
      <c r="B361" s="35" t="str">
        <f>Техлист!V332</f>
        <v/>
      </c>
      <c r="C361" s="93" t="str">
        <f>Техлист!U332</f>
        <v/>
      </c>
      <c r="D361" s="91"/>
      <c r="E361" s="91"/>
      <c r="F361" s="91"/>
      <c r="G361" s="90" t="str">
        <f>Техлист!Z332</f>
        <v/>
      </c>
      <c r="H361" s="91"/>
      <c r="I361" s="91"/>
      <c r="J361" s="91"/>
      <c r="K361" s="92"/>
      <c r="L361" s="42" t="str">
        <f>Техлист!AA332</f>
        <v/>
      </c>
      <c r="M361" s="94" t="str">
        <f>Техлист!AB332</f>
        <v/>
      </c>
      <c r="N361" s="92"/>
      <c r="O361" s="19"/>
      <c r="Q361" s="20"/>
      <c r="R361" s="20"/>
      <c r="S361" s="20"/>
    </row>
    <row r="362" spans="1:19" s="87" customFormat="1" ht="35.1" customHeight="1" x14ac:dyDescent="0.25">
      <c r="A362" s="37"/>
      <c r="B362" s="35" t="str">
        <f>Техлист!V333</f>
        <v/>
      </c>
      <c r="C362" s="93" t="str">
        <f>Техлист!U333</f>
        <v/>
      </c>
      <c r="D362" s="91"/>
      <c r="E362" s="91"/>
      <c r="F362" s="91"/>
      <c r="G362" s="90" t="str">
        <f>Техлист!Z333</f>
        <v/>
      </c>
      <c r="H362" s="91"/>
      <c r="I362" s="91"/>
      <c r="J362" s="91"/>
      <c r="K362" s="92"/>
      <c r="L362" s="42" t="str">
        <f>Техлист!AA333</f>
        <v/>
      </c>
      <c r="M362" s="94" t="str">
        <f>Техлист!AB333</f>
        <v/>
      </c>
      <c r="N362" s="92"/>
      <c r="O362" s="19"/>
      <c r="Q362" s="20"/>
      <c r="R362" s="20"/>
      <c r="S362" s="20"/>
    </row>
    <row r="363" spans="1:19" s="87" customFormat="1" ht="35.1" customHeight="1" x14ac:dyDescent="0.25">
      <c r="A363" s="37"/>
      <c r="B363" s="35" t="str">
        <f>Техлист!V334</f>
        <v/>
      </c>
      <c r="C363" s="93" t="str">
        <f>Техлист!U334</f>
        <v/>
      </c>
      <c r="D363" s="91"/>
      <c r="E363" s="91"/>
      <c r="F363" s="91"/>
      <c r="G363" s="90" t="str">
        <f>Техлист!Z334</f>
        <v/>
      </c>
      <c r="H363" s="91"/>
      <c r="I363" s="91"/>
      <c r="J363" s="91"/>
      <c r="K363" s="92"/>
      <c r="L363" s="42" t="str">
        <f>Техлист!AA334</f>
        <v/>
      </c>
      <c r="M363" s="94" t="str">
        <f>Техлист!AB334</f>
        <v/>
      </c>
      <c r="N363" s="92"/>
      <c r="O363" s="19"/>
      <c r="Q363" s="20"/>
      <c r="R363" s="20"/>
      <c r="S363" s="20"/>
    </row>
    <row r="364" spans="1:19" s="87" customFormat="1" ht="35.1" customHeight="1" x14ac:dyDescent="0.25">
      <c r="A364" s="37"/>
      <c r="B364" s="35" t="str">
        <f>Техлист!V335</f>
        <v/>
      </c>
      <c r="C364" s="93" t="str">
        <f>Техлист!U335</f>
        <v/>
      </c>
      <c r="D364" s="91"/>
      <c r="E364" s="91"/>
      <c r="F364" s="91"/>
      <c r="G364" s="90" t="str">
        <f>Техлист!Z335</f>
        <v/>
      </c>
      <c r="H364" s="91"/>
      <c r="I364" s="91"/>
      <c r="J364" s="91"/>
      <c r="K364" s="92"/>
      <c r="L364" s="42" t="str">
        <f>Техлист!AA335</f>
        <v/>
      </c>
      <c r="M364" s="94" t="str">
        <f>Техлист!AB335</f>
        <v/>
      </c>
      <c r="N364" s="92"/>
      <c r="O364" s="19"/>
      <c r="Q364" s="20"/>
      <c r="R364" s="20"/>
      <c r="S364" s="20"/>
    </row>
    <row r="365" spans="1:19" s="87" customFormat="1" ht="35.1" customHeight="1" x14ac:dyDescent="0.25">
      <c r="A365" s="37"/>
      <c r="B365" s="35" t="str">
        <f>Техлист!V336</f>
        <v/>
      </c>
      <c r="C365" s="93" t="str">
        <f>Техлист!U336</f>
        <v/>
      </c>
      <c r="D365" s="91"/>
      <c r="E365" s="91"/>
      <c r="F365" s="91"/>
      <c r="G365" s="90" t="str">
        <f>Техлист!Z336</f>
        <v/>
      </c>
      <c r="H365" s="91"/>
      <c r="I365" s="91"/>
      <c r="J365" s="91"/>
      <c r="K365" s="92"/>
      <c r="L365" s="42" t="str">
        <f>Техлист!AA336</f>
        <v/>
      </c>
      <c r="M365" s="94" t="str">
        <f>Техлист!AB336</f>
        <v/>
      </c>
      <c r="N365" s="92"/>
      <c r="O365" s="19"/>
      <c r="Q365" s="20"/>
      <c r="R365" s="20"/>
      <c r="S365" s="20"/>
    </row>
    <row r="366" spans="1:19" s="87" customFormat="1" ht="35.1" customHeight="1" x14ac:dyDescent="0.25">
      <c r="A366" s="37"/>
      <c r="B366" s="35" t="str">
        <f>Техлист!V337</f>
        <v/>
      </c>
      <c r="C366" s="93" t="str">
        <f>Техлист!U337</f>
        <v/>
      </c>
      <c r="D366" s="91"/>
      <c r="E366" s="91"/>
      <c r="F366" s="91"/>
      <c r="G366" s="90" t="str">
        <f>Техлист!Z337</f>
        <v/>
      </c>
      <c r="H366" s="91"/>
      <c r="I366" s="91"/>
      <c r="J366" s="91"/>
      <c r="K366" s="92"/>
      <c r="L366" s="42" t="str">
        <f>Техлист!AA337</f>
        <v/>
      </c>
      <c r="M366" s="94" t="str">
        <f>Техлист!AB337</f>
        <v/>
      </c>
      <c r="N366" s="92"/>
      <c r="O366" s="19"/>
      <c r="Q366" s="20"/>
      <c r="R366" s="20"/>
      <c r="S366" s="20"/>
    </row>
    <row r="367" spans="1:19" s="87" customFormat="1" ht="35.1" customHeight="1" x14ac:dyDescent="0.25">
      <c r="A367" s="37"/>
      <c r="B367" s="35" t="str">
        <f>Техлист!V338</f>
        <v/>
      </c>
      <c r="C367" s="93" t="str">
        <f>Техлист!U338</f>
        <v/>
      </c>
      <c r="D367" s="91"/>
      <c r="E367" s="91"/>
      <c r="F367" s="91"/>
      <c r="G367" s="90" t="str">
        <f>Техлист!Z338</f>
        <v/>
      </c>
      <c r="H367" s="91"/>
      <c r="I367" s="91"/>
      <c r="J367" s="91"/>
      <c r="K367" s="92"/>
      <c r="L367" s="42" t="str">
        <f>Техлист!AA338</f>
        <v/>
      </c>
      <c r="M367" s="94" t="str">
        <f>Техлист!AB338</f>
        <v/>
      </c>
      <c r="N367" s="92"/>
      <c r="O367" s="19"/>
      <c r="Q367" s="20"/>
      <c r="R367" s="20"/>
      <c r="S367" s="20"/>
    </row>
    <row r="368" spans="1:19" s="87" customFormat="1" ht="35.1" customHeight="1" x14ac:dyDescent="0.25">
      <c r="A368" s="37"/>
      <c r="B368" s="35" t="str">
        <f>Техлист!V339</f>
        <v/>
      </c>
      <c r="C368" s="93" t="str">
        <f>Техлист!U339</f>
        <v/>
      </c>
      <c r="D368" s="91"/>
      <c r="E368" s="91"/>
      <c r="F368" s="91"/>
      <c r="G368" s="90" t="str">
        <f>Техлист!Z339</f>
        <v/>
      </c>
      <c r="H368" s="91"/>
      <c r="I368" s="91"/>
      <c r="J368" s="91"/>
      <c r="K368" s="92"/>
      <c r="L368" s="42" t="str">
        <f>Техлист!AA339</f>
        <v/>
      </c>
      <c r="M368" s="94" t="str">
        <f>Техлист!AB339</f>
        <v/>
      </c>
      <c r="N368" s="92"/>
      <c r="O368" s="19"/>
      <c r="Q368" s="20"/>
      <c r="R368" s="20"/>
      <c r="S368" s="20"/>
    </row>
    <row r="369" spans="1:19" s="87" customFormat="1" ht="35.1" customHeight="1" x14ac:dyDescent="0.25">
      <c r="A369" s="37"/>
      <c r="B369" s="35" t="str">
        <f>Техлист!V340</f>
        <v/>
      </c>
      <c r="C369" s="93" t="str">
        <f>Техлист!U340</f>
        <v/>
      </c>
      <c r="D369" s="91"/>
      <c r="E369" s="91"/>
      <c r="F369" s="91"/>
      <c r="G369" s="90" t="str">
        <f>Техлист!Z340</f>
        <v/>
      </c>
      <c r="H369" s="91"/>
      <c r="I369" s="91"/>
      <c r="J369" s="91"/>
      <c r="K369" s="92"/>
      <c r="L369" s="42" t="str">
        <f>Техлист!AA340</f>
        <v/>
      </c>
      <c r="M369" s="94" t="str">
        <f>Техлист!AB340</f>
        <v/>
      </c>
      <c r="N369" s="92"/>
      <c r="O369" s="19"/>
      <c r="Q369" s="20"/>
      <c r="R369" s="20"/>
      <c r="S369" s="20"/>
    </row>
    <row r="370" spans="1:19" s="87" customFormat="1" ht="35.1" customHeight="1" x14ac:dyDescent="0.25">
      <c r="A370" s="37"/>
      <c r="B370" s="35" t="str">
        <f>Техлист!V341</f>
        <v/>
      </c>
      <c r="C370" s="93" t="str">
        <f>Техлист!U341</f>
        <v/>
      </c>
      <c r="D370" s="91"/>
      <c r="E370" s="91"/>
      <c r="F370" s="91"/>
      <c r="G370" s="90" t="str">
        <f>Техлист!Z341</f>
        <v/>
      </c>
      <c r="H370" s="91"/>
      <c r="I370" s="91"/>
      <c r="J370" s="91"/>
      <c r="K370" s="92"/>
      <c r="L370" s="42" t="str">
        <f>Техлист!AA341</f>
        <v/>
      </c>
      <c r="M370" s="94" t="str">
        <f>Техлист!AB341</f>
        <v/>
      </c>
      <c r="N370" s="92"/>
      <c r="O370" s="19"/>
      <c r="Q370" s="20"/>
      <c r="R370" s="20"/>
      <c r="S370" s="20"/>
    </row>
    <row r="371" spans="1:19" s="87" customFormat="1" ht="35.1" customHeight="1" x14ac:dyDescent="0.25">
      <c r="A371" s="37"/>
      <c r="B371" s="35" t="str">
        <f>Техлист!V342</f>
        <v/>
      </c>
      <c r="C371" s="93" t="str">
        <f>Техлист!U342</f>
        <v/>
      </c>
      <c r="D371" s="91"/>
      <c r="E371" s="91"/>
      <c r="F371" s="91"/>
      <c r="G371" s="90" t="str">
        <f>Техлист!Z342</f>
        <v/>
      </c>
      <c r="H371" s="91"/>
      <c r="I371" s="91"/>
      <c r="J371" s="91"/>
      <c r="K371" s="92"/>
      <c r="L371" s="42" t="str">
        <f>Техлист!AA342</f>
        <v/>
      </c>
      <c r="M371" s="94" t="str">
        <f>Техлист!AB342</f>
        <v/>
      </c>
      <c r="N371" s="92"/>
      <c r="O371" s="19"/>
      <c r="Q371" s="20"/>
      <c r="R371" s="20"/>
      <c r="S371" s="20"/>
    </row>
    <row r="372" spans="1:19" s="87" customFormat="1" ht="35.1" customHeight="1" x14ac:dyDescent="0.25">
      <c r="A372" s="37"/>
      <c r="B372" s="35" t="str">
        <f>Техлист!V343</f>
        <v/>
      </c>
      <c r="C372" s="93" t="str">
        <f>Техлист!U343</f>
        <v/>
      </c>
      <c r="D372" s="91"/>
      <c r="E372" s="91"/>
      <c r="F372" s="91"/>
      <c r="G372" s="90" t="str">
        <f>Техлист!Z343</f>
        <v/>
      </c>
      <c r="H372" s="91"/>
      <c r="I372" s="91"/>
      <c r="J372" s="91"/>
      <c r="K372" s="92"/>
      <c r="L372" s="42" t="str">
        <f>Техлист!AA343</f>
        <v/>
      </c>
      <c r="M372" s="94" t="str">
        <f>Техлист!AB343</f>
        <v/>
      </c>
      <c r="N372" s="92"/>
      <c r="O372" s="19"/>
      <c r="Q372" s="20"/>
      <c r="R372" s="20"/>
      <c r="S372" s="20"/>
    </row>
    <row r="373" spans="1:19" s="87" customFormat="1" ht="35.1" customHeight="1" x14ac:dyDescent="0.25">
      <c r="A373" s="37"/>
      <c r="B373" s="35" t="str">
        <f>Техлист!V344</f>
        <v/>
      </c>
      <c r="C373" s="93" t="str">
        <f>Техлист!U344</f>
        <v/>
      </c>
      <c r="D373" s="91"/>
      <c r="E373" s="91"/>
      <c r="F373" s="91"/>
      <c r="G373" s="90" t="str">
        <f>Техлист!Z344</f>
        <v/>
      </c>
      <c r="H373" s="91"/>
      <c r="I373" s="91"/>
      <c r="J373" s="91"/>
      <c r="K373" s="92"/>
      <c r="L373" s="42" t="str">
        <f>Техлист!AA344</f>
        <v/>
      </c>
      <c r="M373" s="94" t="str">
        <f>Техлист!AB344</f>
        <v/>
      </c>
      <c r="N373" s="92"/>
      <c r="O373" s="19"/>
      <c r="Q373" s="20"/>
      <c r="R373" s="20"/>
      <c r="S373" s="20"/>
    </row>
    <row r="374" spans="1:19" s="87" customFormat="1" ht="35.1" customHeight="1" x14ac:dyDescent="0.25">
      <c r="A374" s="37"/>
      <c r="B374" s="35" t="str">
        <f>Техлист!V345</f>
        <v/>
      </c>
      <c r="C374" s="93" t="str">
        <f>Техлист!U345</f>
        <v/>
      </c>
      <c r="D374" s="91"/>
      <c r="E374" s="91"/>
      <c r="F374" s="91"/>
      <c r="G374" s="90" t="str">
        <f>Техлист!Z345</f>
        <v/>
      </c>
      <c r="H374" s="91"/>
      <c r="I374" s="91"/>
      <c r="J374" s="91"/>
      <c r="K374" s="92"/>
      <c r="L374" s="42" t="str">
        <f>Техлист!AA345</f>
        <v/>
      </c>
      <c r="M374" s="94" t="str">
        <f>Техлист!AB345</f>
        <v/>
      </c>
      <c r="N374" s="92"/>
      <c r="O374" s="19"/>
      <c r="Q374" s="20"/>
      <c r="R374" s="20"/>
      <c r="S374" s="20"/>
    </row>
    <row r="375" spans="1:19" s="87" customFormat="1" ht="35.1" customHeight="1" x14ac:dyDescent="0.25">
      <c r="A375" s="37"/>
      <c r="B375" s="35" t="str">
        <f>Техлист!V346</f>
        <v/>
      </c>
      <c r="C375" s="93" t="str">
        <f>Техлист!U346</f>
        <v/>
      </c>
      <c r="D375" s="91"/>
      <c r="E375" s="91"/>
      <c r="F375" s="91"/>
      <c r="G375" s="90" t="str">
        <f>Техлист!Z346</f>
        <v/>
      </c>
      <c r="H375" s="91"/>
      <c r="I375" s="91"/>
      <c r="J375" s="91"/>
      <c r="K375" s="92"/>
      <c r="L375" s="42" t="str">
        <f>Техлист!AA346</f>
        <v/>
      </c>
      <c r="M375" s="94" t="str">
        <f>Техлист!AB346</f>
        <v/>
      </c>
      <c r="N375" s="92"/>
      <c r="O375" s="19"/>
      <c r="Q375" s="20"/>
      <c r="R375" s="20"/>
      <c r="S375" s="20"/>
    </row>
    <row r="376" spans="1:19" s="87" customFormat="1" ht="35.1" customHeight="1" x14ac:dyDescent="0.25">
      <c r="A376" s="37"/>
      <c r="B376" s="35" t="str">
        <f>Техлист!V347</f>
        <v/>
      </c>
      <c r="C376" s="93" t="str">
        <f>Техлист!U347</f>
        <v/>
      </c>
      <c r="D376" s="91"/>
      <c r="E376" s="91"/>
      <c r="F376" s="91"/>
      <c r="G376" s="90" t="str">
        <f>Техлист!Z347</f>
        <v/>
      </c>
      <c r="H376" s="91"/>
      <c r="I376" s="91"/>
      <c r="J376" s="91"/>
      <c r="K376" s="92"/>
      <c r="L376" s="42" t="str">
        <f>Техлист!AA347</f>
        <v/>
      </c>
      <c r="M376" s="94" t="str">
        <f>Техлист!AB347</f>
        <v/>
      </c>
      <c r="N376" s="92"/>
      <c r="O376" s="19"/>
      <c r="Q376" s="20"/>
      <c r="R376" s="20"/>
      <c r="S376" s="20"/>
    </row>
    <row r="377" spans="1:19" s="87" customFormat="1" ht="35.1" customHeight="1" x14ac:dyDescent="0.25">
      <c r="A377" s="37"/>
      <c r="B377" s="35" t="str">
        <f>Техлист!V348</f>
        <v/>
      </c>
      <c r="C377" s="93" t="str">
        <f>Техлист!U348</f>
        <v/>
      </c>
      <c r="D377" s="91"/>
      <c r="E377" s="91"/>
      <c r="F377" s="91"/>
      <c r="G377" s="90" t="str">
        <f>Техлист!Z348</f>
        <v/>
      </c>
      <c r="H377" s="91"/>
      <c r="I377" s="91"/>
      <c r="J377" s="91"/>
      <c r="K377" s="92"/>
      <c r="L377" s="42" t="str">
        <f>Техлист!AA348</f>
        <v/>
      </c>
      <c r="M377" s="94" t="str">
        <f>Техлист!AB348</f>
        <v/>
      </c>
      <c r="N377" s="92"/>
      <c r="O377" s="19"/>
      <c r="Q377" s="20"/>
      <c r="R377" s="20"/>
      <c r="S377" s="20"/>
    </row>
    <row r="378" spans="1:19" s="87" customFormat="1" ht="35.1" customHeight="1" x14ac:dyDescent="0.25">
      <c r="A378" s="37"/>
      <c r="B378" s="35" t="str">
        <f>Техлист!V349</f>
        <v/>
      </c>
      <c r="C378" s="93" t="str">
        <f>Техлист!U349</f>
        <v/>
      </c>
      <c r="D378" s="91"/>
      <c r="E378" s="91"/>
      <c r="F378" s="91"/>
      <c r="G378" s="90" t="str">
        <f>Техлист!Z349</f>
        <v/>
      </c>
      <c r="H378" s="91"/>
      <c r="I378" s="91"/>
      <c r="J378" s="91"/>
      <c r="K378" s="92"/>
      <c r="L378" s="42" t="str">
        <f>Техлист!AA349</f>
        <v/>
      </c>
      <c r="M378" s="94" t="str">
        <f>Техлист!AB349</f>
        <v/>
      </c>
      <c r="N378" s="92"/>
      <c r="O378" s="19"/>
      <c r="Q378" s="20"/>
      <c r="R378" s="20"/>
      <c r="S378" s="20"/>
    </row>
    <row r="379" spans="1:19" s="87" customFormat="1" ht="35.1" customHeight="1" x14ac:dyDescent="0.25">
      <c r="A379" s="37"/>
      <c r="B379" s="35" t="str">
        <f>Техлист!V350</f>
        <v/>
      </c>
      <c r="C379" s="93" t="str">
        <f>Техлист!U350</f>
        <v/>
      </c>
      <c r="D379" s="91"/>
      <c r="E379" s="91"/>
      <c r="F379" s="91"/>
      <c r="G379" s="90" t="str">
        <f>Техлист!Z350</f>
        <v/>
      </c>
      <c r="H379" s="91"/>
      <c r="I379" s="91"/>
      <c r="J379" s="91"/>
      <c r="K379" s="92"/>
      <c r="L379" s="42" t="str">
        <f>Техлист!AA350</f>
        <v/>
      </c>
      <c r="M379" s="94" t="str">
        <f>Техлист!AB350</f>
        <v/>
      </c>
      <c r="N379" s="92"/>
      <c r="O379" s="19"/>
      <c r="Q379" s="20"/>
      <c r="R379" s="20"/>
      <c r="S379" s="20"/>
    </row>
    <row r="380" spans="1:19" s="87" customFormat="1" ht="35.1" customHeight="1" x14ac:dyDescent="0.25">
      <c r="A380" s="37"/>
      <c r="B380" s="35" t="str">
        <f>Техлист!V351</f>
        <v/>
      </c>
      <c r="C380" s="93" t="str">
        <f>Техлист!U351</f>
        <v/>
      </c>
      <c r="D380" s="91"/>
      <c r="E380" s="91"/>
      <c r="F380" s="91"/>
      <c r="G380" s="90" t="str">
        <f>Техлист!Z351</f>
        <v/>
      </c>
      <c r="H380" s="91"/>
      <c r="I380" s="91"/>
      <c r="J380" s="91"/>
      <c r="K380" s="92"/>
      <c r="L380" s="42" t="str">
        <f>Техлист!AA351</f>
        <v/>
      </c>
      <c r="M380" s="94" t="str">
        <f>Техлист!AB351</f>
        <v/>
      </c>
      <c r="N380" s="92"/>
      <c r="O380" s="19"/>
      <c r="Q380" s="20"/>
      <c r="R380" s="20"/>
      <c r="S380" s="20"/>
    </row>
    <row r="381" spans="1:19" s="87" customFormat="1" ht="35.1" customHeight="1" x14ac:dyDescent="0.25">
      <c r="A381" s="37"/>
      <c r="B381" s="35" t="str">
        <f>Техлист!V352</f>
        <v/>
      </c>
      <c r="C381" s="93" t="str">
        <f>Техлист!U352</f>
        <v/>
      </c>
      <c r="D381" s="91"/>
      <c r="E381" s="91"/>
      <c r="F381" s="91"/>
      <c r="G381" s="90" t="str">
        <f>Техлист!Z352</f>
        <v/>
      </c>
      <c r="H381" s="91"/>
      <c r="I381" s="91"/>
      <c r="J381" s="91"/>
      <c r="K381" s="92"/>
      <c r="L381" s="42" t="str">
        <f>Техлист!AA352</f>
        <v/>
      </c>
      <c r="M381" s="94" t="str">
        <f>Техлист!AB352</f>
        <v/>
      </c>
      <c r="N381" s="92"/>
      <c r="O381" s="19"/>
      <c r="Q381" s="20"/>
      <c r="R381" s="20"/>
      <c r="S381" s="20"/>
    </row>
    <row r="382" spans="1:19" s="87" customFormat="1" ht="35.1" customHeight="1" x14ac:dyDescent="0.25">
      <c r="A382" s="37"/>
      <c r="B382" s="35" t="str">
        <f>Техлист!V353</f>
        <v/>
      </c>
      <c r="C382" s="93" t="str">
        <f>Техлист!U353</f>
        <v/>
      </c>
      <c r="D382" s="91"/>
      <c r="E382" s="91"/>
      <c r="F382" s="91"/>
      <c r="G382" s="90" t="str">
        <f>Техлист!Z353</f>
        <v/>
      </c>
      <c r="H382" s="91"/>
      <c r="I382" s="91"/>
      <c r="J382" s="91"/>
      <c r="K382" s="92"/>
      <c r="L382" s="42" t="str">
        <f>Техлист!AA353</f>
        <v/>
      </c>
      <c r="M382" s="94" t="str">
        <f>Техлист!AB353</f>
        <v/>
      </c>
      <c r="N382" s="92"/>
      <c r="O382" s="19"/>
      <c r="Q382" s="20"/>
      <c r="R382" s="20"/>
      <c r="S382" s="20"/>
    </row>
    <row r="383" spans="1:19" s="87" customFormat="1" ht="35.1" customHeight="1" x14ac:dyDescent="0.25">
      <c r="A383" s="37"/>
      <c r="B383" s="35" t="str">
        <f>Техлист!V354</f>
        <v/>
      </c>
      <c r="C383" s="93" t="str">
        <f>Техлист!U354</f>
        <v/>
      </c>
      <c r="D383" s="91"/>
      <c r="E383" s="91"/>
      <c r="F383" s="91"/>
      <c r="G383" s="90" t="str">
        <f>Техлист!Z354</f>
        <v/>
      </c>
      <c r="H383" s="91"/>
      <c r="I383" s="91"/>
      <c r="J383" s="91"/>
      <c r="K383" s="92"/>
      <c r="L383" s="42" t="str">
        <f>Техлист!AA354</f>
        <v/>
      </c>
      <c r="M383" s="94" t="str">
        <f>Техлист!AB354</f>
        <v/>
      </c>
      <c r="N383" s="92"/>
      <c r="O383" s="19"/>
      <c r="Q383" s="20"/>
      <c r="R383" s="20"/>
      <c r="S383" s="20"/>
    </row>
    <row r="384" spans="1:19" s="87" customFormat="1" ht="35.1" customHeight="1" x14ac:dyDescent="0.25">
      <c r="A384" s="37"/>
      <c r="B384" s="35" t="str">
        <f>Техлист!V355</f>
        <v/>
      </c>
      <c r="C384" s="93" t="str">
        <f>Техлист!U355</f>
        <v/>
      </c>
      <c r="D384" s="91"/>
      <c r="E384" s="91"/>
      <c r="F384" s="91"/>
      <c r="G384" s="90" t="str">
        <f>Техлист!Z355</f>
        <v/>
      </c>
      <c r="H384" s="91"/>
      <c r="I384" s="91"/>
      <c r="J384" s="91"/>
      <c r="K384" s="92"/>
      <c r="L384" s="42" t="str">
        <f>Техлист!AA355</f>
        <v/>
      </c>
      <c r="M384" s="94" t="str">
        <f>Техлист!AB355</f>
        <v/>
      </c>
      <c r="N384" s="92"/>
      <c r="O384" s="19"/>
      <c r="Q384" s="20"/>
      <c r="R384" s="20"/>
      <c r="S384" s="20"/>
    </row>
    <row r="385" spans="1:19" s="87" customFormat="1" ht="35.1" customHeight="1" x14ac:dyDescent="0.25">
      <c r="A385" s="37"/>
      <c r="B385" s="35" t="str">
        <f>Техлист!V356</f>
        <v/>
      </c>
      <c r="C385" s="93" t="str">
        <f>Техлист!U356</f>
        <v/>
      </c>
      <c r="D385" s="91"/>
      <c r="E385" s="91"/>
      <c r="F385" s="91"/>
      <c r="G385" s="90" t="str">
        <f>Техлист!Z356</f>
        <v/>
      </c>
      <c r="H385" s="91"/>
      <c r="I385" s="91"/>
      <c r="J385" s="91"/>
      <c r="K385" s="92"/>
      <c r="L385" s="42" t="str">
        <f>Техлист!AA356</f>
        <v/>
      </c>
      <c r="M385" s="94" t="str">
        <f>Техлист!AB356</f>
        <v/>
      </c>
      <c r="N385" s="92"/>
      <c r="O385" s="19"/>
      <c r="Q385" s="20"/>
      <c r="R385" s="20"/>
      <c r="S385" s="20"/>
    </row>
    <row r="386" spans="1:19" s="87" customFormat="1" ht="35.1" customHeight="1" x14ac:dyDescent="0.25">
      <c r="A386" s="37"/>
      <c r="B386" s="35" t="str">
        <f>Техлист!V357</f>
        <v/>
      </c>
      <c r="C386" s="93" t="str">
        <f>Техлист!U357</f>
        <v/>
      </c>
      <c r="D386" s="91"/>
      <c r="E386" s="91"/>
      <c r="F386" s="91"/>
      <c r="G386" s="90" t="str">
        <f>Техлист!Z357</f>
        <v/>
      </c>
      <c r="H386" s="91"/>
      <c r="I386" s="91"/>
      <c r="J386" s="91"/>
      <c r="K386" s="92"/>
      <c r="L386" s="42" t="str">
        <f>Техлист!AA357</f>
        <v/>
      </c>
      <c r="M386" s="94" t="str">
        <f>Техлист!AB357</f>
        <v/>
      </c>
      <c r="N386" s="92"/>
      <c r="O386" s="19"/>
      <c r="Q386" s="20"/>
      <c r="R386" s="20"/>
      <c r="S386" s="20"/>
    </row>
    <row r="387" spans="1:19" s="87" customFormat="1" ht="35.1" customHeight="1" x14ac:dyDescent="0.25">
      <c r="A387" s="37"/>
      <c r="B387" s="35" t="str">
        <f>Техлист!V358</f>
        <v/>
      </c>
      <c r="C387" s="93" t="str">
        <f>Техлист!U358</f>
        <v/>
      </c>
      <c r="D387" s="91"/>
      <c r="E387" s="91"/>
      <c r="F387" s="91"/>
      <c r="G387" s="90" t="str">
        <f>Техлист!Z358</f>
        <v/>
      </c>
      <c r="H387" s="91"/>
      <c r="I387" s="91"/>
      <c r="J387" s="91"/>
      <c r="K387" s="92"/>
      <c r="L387" s="42" t="str">
        <f>Техлист!AA358</f>
        <v/>
      </c>
      <c r="M387" s="94" t="str">
        <f>Техлист!AB358</f>
        <v/>
      </c>
      <c r="N387" s="92"/>
      <c r="O387" s="19"/>
      <c r="Q387" s="20"/>
      <c r="R387" s="20"/>
      <c r="S387" s="20"/>
    </row>
    <row r="388" spans="1:19" s="87" customFormat="1" ht="35.1" customHeight="1" x14ac:dyDescent="0.25">
      <c r="A388" s="37"/>
      <c r="B388" s="35" t="str">
        <f>Техлист!V359</f>
        <v/>
      </c>
      <c r="C388" s="93" t="str">
        <f>Техлист!U359</f>
        <v/>
      </c>
      <c r="D388" s="91"/>
      <c r="E388" s="91"/>
      <c r="F388" s="91"/>
      <c r="G388" s="90" t="str">
        <f>Техлист!Z359</f>
        <v/>
      </c>
      <c r="H388" s="91"/>
      <c r="I388" s="91"/>
      <c r="J388" s="91"/>
      <c r="K388" s="92"/>
      <c r="L388" s="42" t="str">
        <f>Техлист!AA359</f>
        <v/>
      </c>
      <c r="M388" s="94" t="str">
        <f>Техлист!AB359</f>
        <v/>
      </c>
      <c r="N388" s="92"/>
      <c r="O388" s="19"/>
      <c r="Q388" s="20"/>
      <c r="R388" s="20"/>
      <c r="S388" s="20"/>
    </row>
    <row r="389" spans="1:19" s="87" customFormat="1" ht="35.1" customHeight="1" x14ac:dyDescent="0.25">
      <c r="A389" s="37"/>
      <c r="B389" s="35" t="str">
        <f>Техлист!V360</f>
        <v/>
      </c>
      <c r="C389" s="93" t="str">
        <f>Техлист!U360</f>
        <v/>
      </c>
      <c r="D389" s="91"/>
      <c r="E389" s="91"/>
      <c r="F389" s="91"/>
      <c r="G389" s="90" t="str">
        <f>Техлист!Z360</f>
        <v/>
      </c>
      <c r="H389" s="91"/>
      <c r="I389" s="91"/>
      <c r="J389" s="91"/>
      <c r="K389" s="92"/>
      <c r="L389" s="42" t="str">
        <f>Техлист!AA360</f>
        <v/>
      </c>
      <c r="M389" s="94" t="str">
        <f>Техлист!AB360</f>
        <v/>
      </c>
      <c r="N389" s="92"/>
      <c r="O389" s="19"/>
      <c r="Q389" s="20"/>
      <c r="R389" s="20"/>
      <c r="S389" s="20"/>
    </row>
    <row r="390" spans="1:19" s="87" customFormat="1" ht="35.1" customHeight="1" x14ac:dyDescent="0.25">
      <c r="A390" s="37"/>
      <c r="B390" s="35" t="str">
        <f>Техлист!V361</f>
        <v/>
      </c>
      <c r="C390" s="93" t="str">
        <f>Техлист!U361</f>
        <v/>
      </c>
      <c r="D390" s="91"/>
      <c r="E390" s="91"/>
      <c r="F390" s="91"/>
      <c r="G390" s="90" t="str">
        <f>Техлист!Z361</f>
        <v/>
      </c>
      <c r="H390" s="91"/>
      <c r="I390" s="91"/>
      <c r="J390" s="91"/>
      <c r="K390" s="92"/>
      <c r="L390" s="42" t="str">
        <f>Техлист!AA361</f>
        <v/>
      </c>
      <c r="M390" s="94" t="str">
        <f>Техлист!AB361</f>
        <v/>
      </c>
      <c r="N390" s="92"/>
      <c r="O390" s="19"/>
      <c r="Q390" s="20"/>
      <c r="R390" s="20"/>
      <c r="S390" s="20"/>
    </row>
    <row r="391" spans="1:19" s="87" customFormat="1" ht="35.1" customHeight="1" x14ac:dyDescent="0.25">
      <c r="A391" s="37"/>
      <c r="B391" s="35" t="str">
        <f>Техлист!V362</f>
        <v/>
      </c>
      <c r="C391" s="93" t="str">
        <f>Техлист!U362</f>
        <v/>
      </c>
      <c r="D391" s="91"/>
      <c r="E391" s="91"/>
      <c r="F391" s="91"/>
      <c r="G391" s="90" t="str">
        <f>Техлист!Z362</f>
        <v/>
      </c>
      <c r="H391" s="91"/>
      <c r="I391" s="91"/>
      <c r="J391" s="91"/>
      <c r="K391" s="92"/>
      <c r="L391" s="42" t="str">
        <f>Техлист!AA362</f>
        <v/>
      </c>
      <c r="M391" s="94" t="str">
        <f>Техлист!AB362</f>
        <v/>
      </c>
      <c r="N391" s="92"/>
      <c r="O391" s="19"/>
      <c r="Q391" s="20"/>
      <c r="R391" s="20"/>
      <c r="S391" s="20"/>
    </row>
    <row r="392" spans="1:19" s="87" customFormat="1" ht="35.1" customHeight="1" x14ac:dyDescent="0.25">
      <c r="A392" s="37"/>
      <c r="B392" s="35" t="str">
        <f>Техлист!V363</f>
        <v/>
      </c>
      <c r="C392" s="93" t="str">
        <f>Техлист!U363</f>
        <v/>
      </c>
      <c r="D392" s="91"/>
      <c r="E392" s="91"/>
      <c r="F392" s="91"/>
      <c r="G392" s="90" t="str">
        <f>Техлист!Z363</f>
        <v/>
      </c>
      <c r="H392" s="91"/>
      <c r="I392" s="91"/>
      <c r="J392" s="91"/>
      <c r="K392" s="92"/>
      <c r="L392" s="42" t="str">
        <f>Техлист!AA363</f>
        <v/>
      </c>
      <c r="M392" s="94" t="str">
        <f>Техлист!AB363</f>
        <v/>
      </c>
      <c r="N392" s="92"/>
      <c r="O392" s="19"/>
      <c r="Q392" s="20"/>
      <c r="R392" s="20"/>
      <c r="S392" s="20"/>
    </row>
    <row r="393" spans="1:19" s="87" customFormat="1" ht="35.1" customHeight="1" x14ac:dyDescent="0.25">
      <c r="A393" s="37"/>
      <c r="B393" s="35" t="str">
        <f>Техлист!V364</f>
        <v/>
      </c>
      <c r="C393" s="93" t="str">
        <f>Техлист!U364</f>
        <v/>
      </c>
      <c r="D393" s="91"/>
      <c r="E393" s="91"/>
      <c r="F393" s="91"/>
      <c r="G393" s="90" t="str">
        <f>Техлист!Z364</f>
        <v/>
      </c>
      <c r="H393" s="91"/>
      <c r="I393" s="91"/>
      <c r="J393" s="91"/>
      <c r="K393" s="92"/>
      <c r="L393" s="42" t="str">
        <f>Техлист!AA364</f>
        <v/>
      </c>
      <c r="M393" s="94" t="str">
        <f>Техлист!AB364</f>
        <v/>
      </c>
      <c r="N393" s="92"/>
      <c r="O393" s="19"/>
      <c r="Q393" s="20"/>
      <c r="R393" s="20"/>
      <c r="S393" s="20"/>
    </row>
    <row r="394" spans="1:19" s="87" customFormat="1" ht="35.1" customHeight="1" x14ac:dyDescent="0.25">
      <c r="A394" s="37"/>
      <c r="B394" s="35" t="str">
        <f>Техлист!V365</f>
        <v/>
      </c>
      <c r="C394" s="93" t="str">
        <f>Техлист!U365</f>
        <v/>
      </c>
      <c r="D394" s="91"/>
      <c r="E394" s="91"/>
      <c r="F394" s="91"/>
      <c r="G394" s="90" t="str">
        <f>Техлист!Z365</f>
        <v/>
      </c>
      <c r="H394" s="91"/>
      <c r="I394" s="91"/>
      <c r="J394" s="91"/>
      <c r="K394" s="92"/>
      <c r="L394" s="42" t="str">
        <f>Техлист!AA365</f>
        <v/>
      </c>
      <c r="M394" s="94" t="str">
        <f>Техлист!AB365</f>
        <v/>
      </c>
      <c r="N394" s="92"/>
      <c r="O394" s="19"/>
      <c r="Q394" s="20"/>
      <c r="R394" s="20"/>
      <c r="S394" s="20"/>
    </row>
    <row r="395" spans="1:19" s="87" customFormat="1" ht="35.1" customHeight="1" x14ac:dyDescent="0.25">
      <c r="A395" s="37"/>
      <c r="B395" s="35" t="str">
        <f>Техлист!V366</f>
        <v/>
      </c>
      <c r="C395" s="93" t="str">
        <f>Техлист!U366</f>
        <v/>
      </c>
      <c r="D395" s="91"/>
      <c r="E395" s="91"/>
      <c r="F395" s="91"/>
      <c r="G395" s="90" t="str">
        <f>Техлист!Z366</f>
        <v/>
      </c>
      <c r="H395" s="91"/>
      <c r="I395" s="91"/>
      <c r="J395" s="91"/>
      <c r="K395" s="92"/>
      <c r="L395" s="42" t="str">
        <f>Техлист!AA366</f>
        <v/>
      </c>
      <c r="M395" s="94" t="str">
        <f>Техлист!AB366</f>
        <v/>
      </c>
      <c r="N395" s="92"/>
      <c r="O395" s="19"/>
      <c r="Q395" s="20"/>
      <c r="R395" s="20"/>
      <c r="S395" s="20"/>
    </row>
    <row r="396" spans="1:19" s="87" customFormat="1" ht="35.1" customHeight="1" x14ac:dyDescent="0.25">
      <c r="A396" s="37"/>
      <c r="B396" s="35" t="str">
        <f>Техлист!V367</f>
        <v/>
      </c>
      <c r="C396" s="93" t="str">
        <f>Техлист!U367</f>
        <v/>
      </c>
      <c r="D396" s="91"/>
      <c r="E396" s="91"/>
      <c r="F396" s="91"/>
      <c r="G396" s="90" t="str">
        <f>Техлист!Z367</f>
        <v/>
      </c>
      <c r="H396" s="91"/>
      <c r="I396" s="91"/>
      <c r="J396" s="91"/>
      <c r="K396" s="92"/>
      <c r="L396" s="42" t="str">
        <f>Техлист!AA367</f>
        <v/>
      </c>
      <c r="M396" s="94" t="str">
        <f>Техлист!AB367</f>
        <v/>
      </c>
      <c r="N396" s="92"/>
      <c r="O396" s="19"/>
      <c r="Q396" s="20"/>
      <c r="R396" s="20"/>
      <c r="S396" s="20"/>
    </row>
    <row r="397" spans="1:19" s="87" customFormat="1" ht="35.1" customHeight="1" x14ac:dyDescent="0.25">
      <c r="A397" s="37"/>
      <c r="B397" s="35" t="str">
        <f>Техлист!V368</f>
        <v/>
      </c>
      <c r="C397" s="93" t="str">
        <f>Техлист!U368</f>
        <v/>
      </c>
      <c r="D397" s="91"/>
      <c r="E397" s="91"/>
      <c r="F397" s="91"/>
      <c r="G397" s="90" t="str">
        <f>Техлист!Z368</f>
        <v/>
      </c>
      <c r="H397" s="91"/>
      <c r="I397" s="91"/>
      <c r="J397" s="91"/>
      <c r="K397" s="92"/>
      <c r="L397" s="42" t="str">
        <f>Техлист!AA368</f>
        <v/>
      </c>
      <c r="M397" s="94" t="str">
        <f>Техлист!AB368</f>
        <v/>
      </c>
      <c r="N397" s="92"/>
      <c r="O397" s="19"/>
      <c r="Q397" s="20"/>
      <c r="R397" s="20"/>
      <c r="S397" s="20"/>
    </row>
    <row r="398" spans="1:19" s="87" customFormat="1" ht="35.1" customHeight="1" x14ac:dyDescent="0.25">
      <c r="A398" s="37"/>
      <c r="B398" s="35" t="str">
        <f>Техлист!V369</f>
        <v/>
      </c>
      <c r="C398" s="93" t="str">
        <f>Техлист!U369</f>
        <v/>
      </c>
      <c r="D398" s="91"/>
      <c r="E398" s="91"/>
      <c r="F398" s="91"/>
      <c r="G398" s="90" t="str">
        <f>Техлист!Z369</f>
        <v/>
      </c>
      <c r="H398" s="91"/>
      <c r="I398" s="91"/>
      <c r="J398" s="91"/>
      <c r="K398" s="92"/>
      <c r="L398" s="42" t="str">
        <f>Техлист!AA369</f>
        <v/>
      </c>
      <c r="M398" s="94" t="str">
        <f>Техлист!AB369</f>
        <v/>
      </c>
      <c r="N398" s="92"/>
      <c r="O398" s="19"/>
      <c r="Q398" s="20"/>
      <c r="R398" s="20"/>
      <c r="S398" s="20"/>
    </row>
    <row r="399" spans="1:19" s="87" customFormat="1" ht="35.1" customHeight="1" x14ac:dyDescent="0.25">
      <c r="A399" s="37"/>
      <c r="B399" s="35" t="str">
        <f>Техлист!V370</f>
        <v/>
      </c>
      <c r="C399" s="93" t="str">
        <f>Техлист!U370</f>
        <v/>
      </c>
      <c r="D399" s="91"/>
      <c r="E399" s="91"/>
      <c r="F399" s="91"/>
      <c r="G399" s="90" t="str">
        <f>Техлист!Z370</f>
        <v/>
      </c>
      <c r="H399" s="91"/>
      <c r="I399" s="91"/>
      <c r="J399" s="91"/>
      <c r="K399" s="92"/>
      <c r="L399" s="42" t="str">
        <f>Техлист!AA370</f>
        <v/>
      </c>
      <c r="M399" s="94" t="str">
        <f>Техлист!AB370</f>
        <v/>
      </c>
      <c r="N399" s="92"/>
      <c r="O399" s="19"/>
      <c r="Q399" s="20"/>
      <c r="R399" s="20"/>
      <c r="S399" s="20"/>
    </row>
    <row r="400" spans="1:19" s="87" customFormat="1" ht="35.1" customHeight="1" x14ac:dyDescent="0.25">
      <c r="A400" s="37"/>
      <c r="B400" s="35" t="str">
        <f>Техлист!V371</f>
        <v/>
      </c>
      <c r="C400" s="93" t="str">
        <f>Техлист!U371</f>
        <v/>
      </c>
      <c r="D400" s="91"/>
      <c r="E400" s="91"/>
      <c r="F400" s="91"/>
      <c r="G400" s="90" t="str">
        <f>Техлист!Z371</f>
        <v/>
      </c>
      <c r="H400" s="91"/>
      <c r="I400" s="91"/>
      <c r="J400" s="91"/>
      <c r="K400" s="92"/>
      <c r="L400" s="42" t="str">
        <f>Техлист!AA371</f>
        <v/>
      </c>
      <c r="M400" s="94" t="str">
        <f>Техлист!AB371</f>
        <v/>
      </c>
      <c r="N400" s="92"/>
      <c r="O400" s="19"/>
      <c r="Q400" s="20"/>
      <c r="R400" s="20"/>
      <c r="S400" s="20"/>
    </row>
    <row r="401" spans="1:19" s="87" customFormat="1" ht="35.1" customHeight="1" x14ac:dyDescent="0.25">
      <c r="A401" s="37"/>
      <c r="B401" s="35" t="str">
        <f>Техлист!V372</f>
        <v/>
      </c>
      <c r="C401" s="93" t="str">
        <f>Техлист!U372</f>
        <v/>
      </c>
      <c r="D401" s="91"/>
      <c r="E401" s="91"/>
      <c r="F401" s="91"/>
      <c r="G401" s="90" t="str">
        <f>Техлист!Z372</f>
        <v/>
      </c>
      <c r="H401" s="91"/>
      <c r="I401" s="91"/>
      <c r="J401" s="91"/>
      <c r="K401" s="92"/>
      <c r="L401" s="42" t="str">
        <f>Техлист!AA372</f>
        <v/>
      </c>
      <c r="M401" s="94" t="str">
        <f>Техлист!AB372</f>
        <v/>
      </c>
      <c r="N401" s="92"/>
      <c r="O401" s="19"/>
      <c r="Q401" s="20"/>
      <c r="R401" s="20"/>
      <c r="S401" s="20"/>
    </row>
    <row r="402" spans="1:19" s="87" customFormat="1" ht="35.1" customHeight="1" x14ac:dyDescent="0.25">
      <c r="A402" s="37"/>
      <c r="B402" s="35" t="str">
        <f>Техлист!V373</f>
        <v/>
      </c>
      <c r="C402" s="93" t="str">
        <f>Техлист!U373</f>
        <v/>
      </c>
      <c r="D402" s="91"/>
      <c r="E402" s="91"/>
      <c r="F402" s="91"/>
      <c r="G402" s="90" t="str">
        <f>Техлист!Z373</f>
        <v/>
      </c>
      <c r="H402" s="91"/>
      <c r="I402" s="91"/>
      <c r="J402" s="91"/>
      <c r="K402" s="92"/>
      <c r="L402" s="42" t="str">
        <f>Техлист!AA373</f>
        <v/>
      </c>
      <c r="M402" s="94" t="str">
        <f>Техлист!AB373</f>
        <v/>
      </c>
      <c r="N402" s="92"/>
      <c r="O402" s="19"/>
      <c r="Q402" s="20"/>
      <c r="R402" s="20"/>
      <c r="S402" s="20"/>
    </row>
    <row r="403" spans="1:19" s="87" customFormat="1" ht="35.1" customHeight="1" x14ac:dyDescent="0.25">
      <c r="A403" s="37"/>
      <c r="B403" s="35" t="str">
        <f>Техлист!V374</f>
        <v/>
      </c>
      <c r="C403" s="93" t="str">
        <f>Техлист!U374</f>
        <v/>
      </c>
      <c r="D403" s="91"/>
      <c r="E403" s="91"/>
      <c r="F403" s="91"/>
      <c r="G403" s="90" t="str">
        <f>Техлист!Z374</f>
        <v/>
      </c>
      <c r="H403" s="91"/>
      <c r="I403" s="91"/>
      <c r="J403" s="91"/>
      <c r="K403" s="92"/>
      <c r="L403" s="42" t="str">
        <f>Техлист!AA374</f>
        <v/>
      </c>
      <c r="M403" s="94" t="str">
        <f>Техлист!AB374</f>
        <v/>
      </c>
      <c r="N403" s="92"/>
      <c r="O403" s="19"/>
      <c r="Q403" s="20"/>
      <c r="R403" s="20"/>
      <c r="S403" s="20"/>
    </row>
    <row r="404" spans="1:19" s="87" customFormat="1" ht="35.1" customHeight="1" x14ac:dyDescent="0.25">
      <c r="A404" s="37"/>
      <c r="B404" s="35" t="str">
        <f>Техлист!V375</f>
        <v/>
      </c>
      <c r="C404" s="93" t="str">
        <f>Техлист!U375</f>
        <v/>
      </c>
      <c r="D404" s="91"/>
      <c r="E404" s="91"/>
      <c r="F404" s="91"/>
      <c r="G404" s="90" t="str">
        <f>Техлист!Z375</f>
        <v/>
      </c>
      <c r="H404" s="91"/>
      <c r="I404" s="91"/>
      <c r="J404" s="91"/>
      <c r="K404" s="92"/>
      <c r="L404" s="42" t="str">
        <f>Техлист!AA375</f>
        <v/>
      </c>
      <c r="M404" s="94" t="str">
        <f>Техлист!AB375</f>
        <v/>
      </c>
      <c r="N404" s="92"/>
      <c r="O404" s="19"/>
      <c r="Q404" s="20"/>
      <c r="R404" s="20"/>
      <c r="S404" s="20"/>
    </row>
    <row r="405" spans="1:19" s="87" customFormat="1" ht="35.1" customHeight="1" x14ac:dyDescent="0.25">
      <c r="A405" s="37"/>
      <c r="B405" s="35" t="str">
        <f>Техлист!V376</f>
        <v/>
      </c>
      <c r="C405" s="93" t="str">
        <f>Техлист!U376</f>
        <v/>
      </c>
      <c r="D405" s="91"/>
      <c r="E405" s="91"/>
      <c r="F405" s="91"/>
      <c r="G405" s="90" t="str">
        <f>Техлист!Z376</f>
        <v/>
      </c>
      <c r="H405" s="91"/>
      <c r="I405" s="91"/>
      <c r="J405" s="91"/>
      <c r="K405" s="92"/>
      <c r="L405" s="42" t="str">
        <f>Техлист!AA376</f>
        <v/>
      </c>
      <c r="M405" s="94" t="str">
        <f>Техлист!AB376</f>
        <v/>
      </c>
      <c r="N405" s="92"/>
      <c r="O405" s="19"/>
      <c r="Q405" s="20"/>
      <c r="R405" s="20"/>
      <c r="S405" s="20"/>
    </row>
    <row r="406" spans="1:19" s="87" customFormat="1" ht="35.1" customHeight="1" x14ac:dyDescent="0.25">
      <c r="A406" s="37"/>
      <c r="B406" s="35" t="str">
        <f>Техлист!V377</f>
        <v/>
      </c>
      <c r="C406" s="93" t="str">
        <f>Техлист!U377</f>
        <v/>
      </c>
      <c r="D406" s="91"/>
      <c r="E406" s="91"/>
      <c r="F406" s="91"/>
      <c r="G406" s="90" t="str">
        <f>Техлист!Z377</f>
        <v/>
      </c>
      <c r="H406" s="91"/>
      <c r="I406" s="91"/>
      <c r="J406" s="91"/>
      <c r="K406" s="92"/>
      <c r="L406" s="42" t="str">
        <f>Техлист!AA377</f>
        <v/>
      </c>
      <c r="M406" s="94" t="str">
        <f>Техлист!AB377</f>
        <v/>
      </c>
      <c r="N406" s="92"/>
      <c r="O406" s="19"/>
      <c r="Q406" s="20"/>
      <c r="R406" s="20"/>
      <c r="S406" s="20"/>
    </row>
    <row r="407" spans="1:19" s="87" customFormat="1" ht="35.1" customHeight="1" x14ac:dyDescent="0.25">
      <c r="A407" s="37"/>
      <c r="B407" s="35" t="str">
        <f>Техлист!V378</f>
        <v/>
      </c>
      <c r="C407" s="93" t="str">
        <f>Техлист!U378</f>
        <v/>
      </c>
      <c r="D407" s="91"/>
      <c r="E407" s="91"/>
      <c r="F407" s="91"/>
      <c r="G407" s="90" t="str">
        <f>Техлист!Z378</f>
        <v/>
      </c>
      <c r="H407" s="91"/>
      <c r="I407" s="91"/>
      <c r="J407" s="91"/>
      <c r="K407" s="92"/>
      <c r="L407" s="42" t="str">
        <f>Техлист!AA378</f>
        <v/>
      </c>
      <c r="M407" s="94" t="str">
        <f>Техлист!AB378</f>
        <v/>
      </c>
      <c r="N407" s="92"/>
      <c r="O407" s="19"/>
      <c r="Q407" s="20"/>
      <c r="R407" s="20"/>
      <c r="S407" s="20"/>
    </row>
    <row r="408" spans="1:19" s="87" customFormat="1" ht="35.1" customHeight="1" x14ac:dyDescent="0.25">
      <c r="A408" s="37"/>
      <c r="B408" s="35" t="str">
        <f>Техлист!V379</f>
        <v/>
      </c>
      <c r="C408" s="93" t="str">
        <f>Техлист!U379</f>
        <v/>
      </c>
      <c r="D408" s="91"/>
      <c r="E408" s="91"/>
      <c r="F408" s="91"/>
      <c r="G408" s="90" t="str">
        <f>Техлист!Z379</f>
        <v/>
      </c>
      <c r="H408" s="91"/>
      <c r="I408" s="91"/>
      <c r="J408" s="91"/>
      <c r="K408" s="92"/>
      <c r="L408" s="42" t="str">
        <f>Техлист!AA379</f>
        <v/>
      </c>
      <c r="M408" s="94" t="str">
        <f>Техлист!AB379</f>
        <v/>
      </c>
      <c r="N408" s="92"/>
      <c r="O408" s="19"/>
      <c r="Q408" s="20"/>
      <c r="R408" s="20"/>
      <c r="S408" s="20"/>
    </row>
    <row r="409" spans="1:19" s="87" customFormat="1" ht="35.1" customHeight="1" x14ac:dyDescent="0.25">
      <c r="A409" s="37"/>
      <c r="B409" s="35" t="str">
        <f>Техлист!V380</f>
        <v/>
      </c>
      <c r="C409" s="93" t="str">
        <f>Техлист!U380</f>
        <v/>
      </c>
      <c r="D409" s="91"/>
      <c r="E409" s="91"/>
      <c r="F409" s="91"/>
      <c r="G409" s="90" t="str">
        <f>Техлист!Z380</f>
        <v/>
      </c>
      <c r="H409" s="91"/>
      <c r="I409" s="91"/>
      <c r="J409" s="91"/>
      <c r="K409" s="92"/>
      <c r="L409" s="42" t="str">
        <f>Техлист!AA380</f>
        <v/>
      </c>
      <c r="M409" s="94" t="str">
        <f>Техлист!AB380</f>
        <v/>
      </c>
      <c r="N409" s="92"/>
      <c r="O409" s="19"/>
      <c r="Q409" s="20"/>
      <c r="R409" s="20"/>
      <c r="S409" s="20"/>
    </row>
    <row r="410" spans="1:19" s="87" customFormat="1" ht="35.1" customHeight="1" x14ac:dyDescent="0.25">
      <c r="A410" s="37"/>
      <c r="B410" s="35" t="str">
        <f>Техлист!V381</f>
        <v/>
      </c>
      <c r="C410" s="93" t="str">
        <f>Техлист!U381</f>
        <v/>
      </c>
      <c r="D410" s="91"/>
      <c r="E410" s="91"/>
      <c r="F410" s="91"/>
      <c r="G410" s="90" t="str">
        <f>Техлист!Z381</f>
        <v/>
      </c>
      <c r="H410" s="91"/>
      <c r="I410" s="91"/>
      <c r="J410" s="91"/>
      <c r="K410" s="92"/>
      <c r="L410" s="42" t="str">
        <f>Техлист!AA381</f>
        <v/>
      </c>
      <c r="M410" s="94" t="str">
        <f>Техлист!AB381</f>
        <v/>
      </c>
      <c r="N410" s="92"/>
      <c r="O410" s="19"/>
      <c r="Q410" s="20"/>
      <c r="R410" s="20"/>
      <c r="S410" s="20"/>
    </row>
    <row r="411" spans="1:19" s="87" customFormat="1" ht="35.1" customHeight="1" x14ac:dyDescent="0.25">
      <c r="A411" s="37"/>
      <c r="B411" s="35" t="str">
        <f>Техлист!V382</f>
        <v/>
      </c>
      <c r="C411" s="93" t="str">
        <f>Техлист!U382</f>
        <v/>
      </c>
      <c r="D411" s="91"/>
      <c r="E411" s="91"/>
      <c r="F411" s="91"/>
      <c r="G411" s="90" t="str">
        <f>Техлист!Z382</f>
        <v/>
      </c>
      <c r="H411" s="91"/>
      <c r="I411" s="91"/>
      <c r="J411" s="91"/>
      <c r="K411" s="92"/>
      <c r="L411" s="42" t="str">
        <f>Техлист!AA382</f>
        <v/>
      </c>
      <c r="M411" s="94" t="str">
        <f>Техлист!AB382</f>
        <v/>
      </c>
      <c r="N411" s="92"/>
      <c r="O411" s="19"/>
      <c r="Q411" s="20"/>
      <c r="R411" s="20"/>
      <c r="S411" s="20"/>
    </row>
    <row r="412" spans="1:19" s="87" customFormat="1" ht="35.1" customHeight="1" x14ac:dyDescent="0.25">
      <c r="A412" s="37"/>
      <c r="B412" s="35" t="str">
        <f>Техлист!V383</f>
        <v/>
      </c>
      <c r="C412" s="93" t="str">
        <f>Техлист!U383</f>
        <v/>
      </c>
      <c r="D412" s="91"/>
      <c r="E412" s="91"/>
      <c r="F412" s="91"/>
      <c r="G412" s="90" t="str">
        <f>Техлист!Z383</f>
        <v/>
      </c>
      <c r="H412" s="91"/>
      <c r="I412" s="91"/>
      <c r="J412" s="91"/>
      <c r="K412" s="92"/>
      <c r="L412" s="42" t="str">
        <f>Техлист!AA383</f>
        <v/>
      </c>
      <c r="M412" s="94" t="str">
        <f>Техлист!AB383</f>
        <v/>
      </c>
      <c r="N412" s="92"/>
      <c r="O412" s="19"/>
      <c r="Q412" s="20"/>
      <c r="R412" s="20"/>
      <c r="S412" s="20"/>
    </row>
    <row r="413" spans="1:19" s="87" customFormat="1" ht="35.1" customHeight="1" x14ac:dyDescent="0.25">
      <c r="A413" s="37"/>
      <c r="B413" s="35" t="str">
        <f>Техлист!V384</f>
        <v/>
      </c>
      <c r="C413" s="93" t="str">
        <f>Техлист!U384</f>
        <v/>
      </c>
      <c r="D413" s="91"/>
      <c r="E413" s="91"/>
      <c r="F413" s="91"/>
      <c r="G413" s="90" t="str">
        <f>Техлист!Z384</f>
        <v/>
      </c>
      <c r="H413" s="91"/>
      <c r="I413" s="91"/>
      <c r="J413" s="91"/>
      <c r="K413" s="92"/>
      <c r="L413" s="42" t="str">
        <f>Техлист!AA384</f>
        <v/>
      </c>
      <c r="M413" s="94" t="str">
        <f>Техлист!AB384</f>
        <v/>
      </c>
      <c r="N413" s="92"/>
      <c r="O413" s="19"/>
      <c r="Q413" s="20"/>
      <c r="R413" s="20"/>
      <c r="S413" s="20"/>
    </row>
    <row r="414" spans="1:19" s="87" customFormat="1" ht="35.1" customHeight="1" x14ac:dyDescent="0.25">
      <c r="A414" s="37"/>
      <c r="B414" s="35" t="str">
        <f>Техлист!V385</f>
        <v/>
      </c>
      <c r="C414" s="93" t="str">
        <f>Техлист!U385</f>
        <v/>
      </c>
      <c r="D414" s="91"/>
      <c r="E414" s="91"/>
      <c r="F414" s="91"/>
      <c r="G414" s="90" t="str">
        <f>Техлист!Z385</f>
        <v/>
      </c>
      <c r="H414" s="91"/>
      <c r="I414" s="91"/>
      <c r="J414" s="91"/>
      <c r="K414" s="92"/>
      <c r="L414" s="42" t="str">
        <f>Техлист!AA385</f>
        <v/>
      </c>
      <c r="M414" s="94" t="str">
        <f>Техлист!AB385</f>
        <v/>
      </c>
      <c r="N414" s="92"/>
      <c r="O414" s="19"/>
      <c r="Q414" s="20"/>
      <c r="R414" s="20"/>
      <c r="S414" s="20"/>
    </row>
    <row r="415" spans="1:19" s="87" customFormat="1" ht="35.1" customHeight="1" x14ac:dyDescent="0.25">
      <c r="A415" s="37"/>
      <c r="B415" s="35" t="str">
        <f>Техлист!V386</f>
        <v/>
      </c>
      <c r="C415" s="93" t="str">
        <f>Техлист!U386</f>
        <v/>
      </c>
      <c r="D415" s="91"/>
      <c r="E415" s="91"/>
      <c r="F415" s="91"/>
      <c r="G415" s="90" t="str">
        <f>Техлист!Z386</f>
        <v/>
      </c>
      <c r="H415" s="91"/>
      <c r="I415" s="91"/>
      <c r="J415" s="91"/>
      <c r="K415" s="92"/>
      <c r="L415" s="42" t="str">
        <f>Техлист!AA386</f>
        <v/>
      </c>
      <c r="M415" s="94" t="str">
        <f>Техлист!AB386</f>
        <v/>
      </c>
      <c r="N415" s="92"/>
      <c r="O415" s="19"/>
      <c r="Q415" s="20"/>
      <c r="R415" s="20"/>
      <c r="S415" s="20"/>
    </row>
    <row r="416" spans="1:19" s="87" customFormat="1" ht="35.1" customHeight="1" x14ac:dyDescent="0.25">
      <c r="A416" s="37"/>
      <c r="B416" s="35" t="str">
        <f>Техлист!V387</f>
        <v/>
      </c>
      <c r="C416" s="93" t="str">
        <f>Техлист!U387</f>
        <v/>
      </c>
      <c r="D416" s="91"/>
      <c r="E416" s="91"/>
      <c r="F416" s="91"/>
      <c r="G416" s="90" t="str">
        <f>Техлист!Z387</f>
        <v/>
      </c>
      <c r="H416" s="91"/>
      <c r="I416" s="91"/>
      <c r="J416" s="91"/>
      <c r="K416" s="92"/>
      <c r="L416" s="42" t="str">
        <f>Техлист!AA387</f>
        <v/>
      </c>
      <c r="M416" s="94" t="str">
        <f>Техлист!AB387</f>
        <v/>
      </c>
      <c r="N416" s="92"/>
      <c r="O416" s="19"/>
      <c r="Q416" s="20"/>
      <c r="R416" s="20"/>
      <c r="S416" s="20"/>
    </row>
    <row r="417" spans="1:19" s="87" customFormat="1" ht="35.1" customHeight="1" x14ac:dyDescent="0.25">
      <c r="A417" s="37"/>
      <c r="B417" s="35" t="str">
        <f>Техлист!V388</f>
        <v/>
      </c>
      <c r="C417" s="93" t="str">
        <f>Техлист!U388</f>
        <v/>
      </c>
      <c r="D417" s="91"/>
      <c r="E417" s="91"/>
      <c r="F417" s="91"/>
      <c r="G417" s="90" t="str">
        <f>Техлист!Z388</f>
        <v/>
      </c>
      <c r="H417" s="91"/>
      <c r="I417" s="91"/>
      <c r="J417" s="91"/>
      <c r="K417" s="92"/>
      <c r="L417" s="42" t="str">
        <f>Техлист!AA388</f>
        <v/>
      </c>
      <c r="M417" s="94" t="str">
        <f>Техлист!AB388</f>
        <v/>
      </c>
      <c r="N417" s="92"/>
      <c r="O417" s="19"/>
      <c r="Q417" s="20"/>
      <c r="R417" s="20"/>
      <c r="S417" s="20"/>
    </row>
    <row r="418" spans="1:19" s="87" customFormat="1" ht="35.1" customHeight="1" x14ac:dyDescent="0.25">
      <c r="A418" s="37"/>
      <c r="B418" s="35" t="str">
        <f>Техлист!V389</f>
        <v/>
      </c>
      <c r="C418" s="93" t="str">
        <f>Техлист!U389</f>
        <v/>
      </c>
      <c r="D418" s="91"/>
      <c r="E418" s="91"/>
      <c r="F418" s="91"/>
      <c r="G418" s="90" t="str">
        <f>Техлист!Z389</f>
        <v/>
      </c>
      <c r="H418" s="91"/>
      <c r="I418" s="91"/>
      <c r="J418" s="91"/>
      <c r="K418" s="92"/>
      <c r="L418" s="42" t="str">
        <f>Техлист!AA389</f>
        <v/>
      </c>
      <c r="M418" s="94" t="str">
        <f>Техлист!AB389</f>
        <v/>
      </c>
      <c r="N418" s="92"/>
      <c r="O418" s="19"/>
      <c r="Q418" s="20"/>
      <c r="R418" s="20"/>
      <c r="S418" s="20"/>
    </row>
    <row r="419" spans="1:19" s="87" customFormat="1" ht="35.1" customHeight="1" x14ac:dyDescent="0.25">
      <c r="A419" s="37"/>
      <c r="B419" s="35" t="str">
        <f>Техлист!V390</f>
        <v/>
      </c>
      <c r="C419" s="93" t="str">
        <f>Техлист!U390</f>
        <v/>
      </c>
      <c r="D419" s="91"/>
      <c r="E419" s="91"/>
      <c r="F419" s="91"/>
      <c r="G419" s="90" t="str">
        <f>Техлист!Z390</f>
        <v/>
      </c>
      <c r="H419" s="91"/>
      <c r="I419" s="91"/>
      <c r="J419" s="91"/>
      <c r="K419" s="92"/>
      <c r="L419" s="42" t="str">
        <f>Техлист!AA390</f>
        <v/>
      </c>
      <c r="M419" s="94" t="str">
        <f>Техлист!AB390</f>
        <v/>
      </c>
      <c r="N419" s="92"/>
      <c r="O419" s="19"/>
      <c r="Q419" s="20"/>
      <c r="R419" s="20"/>
      <c r="S419" s="20"/>
    </row>
    <row r="420" spans="1:19" s="87" customFormat="1" ht="35.1" customHeight="1" x14ac:dyDescent="0.25">
      <c r="A420" s="37"/>
      <c r="B420" s="35" t="str">
        <f>Техлист!V391</f>
        <v/>
      </c>
      <c r="C420" s="93" t="str">
        <f>Техлист!U391</f>
        <v/>
      </c>
      <c r="D420" s="91"/>
      <c r="E420" s="91"/>
      <c r="F420" s="91"/>
      <c r="G420" s="90" t="str">
        <f>Техлист!Z391</f>
        <v/>
      </c>
      <c r="H420" s="91"/>
      <c r="I420" s="91"/>
      <c r="J420" s="91"/>
      <c r="K420" s="92"/>
      <c r="L420" s="42" t="str">
        <f>Техлист!AA391</f>
        <v/>
      </c>
      <c r="M420" s="94" t="str">
        <f>Техлист!AB391</f>
        <v/>
      </c>
      <c r="N420" s="92"/>
      <c r="O420" s="19"/>
      <c r="Q420" s="20"/>
      <c r="R420" s="20"/>
      <c r="S420" s="20"/>
    </row>
    <row r="421" spans="1:19" s="87" customFormat="1" ht="35.1" customHeight="1" x14ac:dyDescent="0.25">
      <c r="A421" s="37"/>
      <c r="B421" s="35" t="str">
        <f>Техлист!V392</f>
        <v/>
      </c>
      <c r="C421" s="93" t="str">
        <f>Техлист!U392</f>
        <v/>
      </c>
      <c r="D421" s="91"/>
      <c r="E421" s="91"/>
      <c r="F421" s="91"/>
      <c r="G421" s="90" t="str">
        <f>Техлист!Z392</f>
        <v/>
      </c>
      <c r="H421" s="91"/>
      <c r="I421" s="91"/>
      <c r="J421" s="91"/>
      <c r="K421" s="92"/>
      <c r="L421" s="42" t="str">
        <f>Техлист!AA392</f>
        <v/>
      </c>
      <c r="M421" s="94" t="str">
        <f>Техлист!AB392</f>
        <v/>
      </c>
      <c r="N421" s="92"/>
      <c r="O421" s="19"/>
      <c r="Q421" s="20"/>
      <c r="R421" s="20"/>
      <c r="S421" s="20"/>
    </row>
    <row r="422" spans="1:19" s="87" customFormat="1" ht="35.1" customHeight="1" x14ac:dyDescent="0.25">
      <c r="A422" s="37"/>
      <c r="B422" s="35" t="str">
        <f>Техлист!V393</f>
        <v/>
      </c>
      <c r="C422" s="93" t="str">
        <f>Техлист!U393</f>
        <v/>
      </c>
      <c r="D422" s="91"/>
      <c r="E422" s="91"/>
      <c r="F422" s="91"/>
      <c r="G422" s="90" t="str">
        <f>Техлист!Z393</f>
        <v/>
      </c>
      <c r="H422" s="91"/>
      <c r="I422" s="91"/>
      <c r="J422" s="91"/>
      <c r="K422" s="92"/>
      <c r="L422" s="42" t="str">
        <f>Техлист!AA393</f>
        <v/>
      </c>
      <c r="M422" s="94" t="str">
        <f>Техлист!AB393</f>
        <v/>
      </c>
      <c r="N422" s="92"/>
      <c r="O422" s="19"/>
      <c r="Q422" s="20"/>
      <c r="R422" s="20"/>
      <c r="S422" s="20"/>
    </row>
    <row r="423" spans="1:19" s="87" customFormat="1" ht="35.1" customHeight="1" x14ac:dyDescent="0.25">
      <c r="A423" s="37"/>
      <c r="B423" s="35" t="str">
        <f>Техлист!V394</f>
        <v/>
      </c>
      <c r="C423" s="93" t="str">
        <f>Техлист!U394</f>
        <v/>
      </c>
      <c r="D423" s="91"/>
      <c r="E423" s="91"/>
      <c r="F423" s="91"/>
      <c r="G423" s="90" t="str">
        <f>Техлист!Z394</f>
        <v/>
      </c>
      <c r="H423" s="91"/>
      <c r="I423" s="91"/>
      <c r="J423" s="91"/>
      <c r="K423" s="92"/>
      <c r="L423" s="42" t="str">
        <f>Техлист!AA394</f>
        <v/>
      </c>
      <c r="M423" s="94" t="str">
        <f>Техлист!AB394</f>
        <v/>
      </c>
      <c r="N423" s="92"/>
      <c r="O423" s="19"/>
      <c r="Q423" s="20"/>
      <c r="R423" s="20"/>
      <c r="S423" s="20"/>
    </row>
    <row r="424" spans="1:19" s="87" customFormat="1" ht="35.1" customHeight="1" x14ac:dyDescent="0.25">
      <c r="A424" s="37"/>
      <c r="B424" s="35" t="str">
        <f>Техлист!V395</f>
        <v/>
      </c>
      <c r="C424" s="93" t="str">
        <f>Техлист!U395</f>
        <v/>
      </c>
      <c r="D424" s="91"/>
      <c r="E424" s="91"/>
      <c r="F424" s="91"/>
      <c r="G424" s="90" t="str">
        <f>Техлист!Z395</f>
        <v/>
      </c>
      <c r="H424" s="91"/>
      <c r="I424" s="91"/>
      <c r="J424" s="91"/>
      <c r="K424" s="92"/>
      <c r="L424" s="42" t="str">
        <f>Техлист!AA395</f>
        <v/>
      </c>
      <c r="M424" s="94" t="str">
        <f>Техлист!AB395</f>
        <v/>
      </c>
      <c r="N424" s="92"/>
      <c r="O424" s="19"/>
      <c r="Q424" s="20"/>
      <c r="R424" s="20"/>
      <c r="S424" s="20"/>
    </row>
    <row r="425" spans="1:19" s="87" customFormat="1" ht="35.1" customHeight="1" x14ac:dyDescent="0.25">
      <c r="A425" s="37"/>
      <c r="B425" s="35" t="str">
        <f>Техлист!V396</f>
        <v/>
      </c>
      <c r="C425" s="93" t="str">
        <f>Техлист!U396</f>
        <v/>
      </c>
      <c r="D425" s="91"/>
      <c r="E425" s="91"/>
      <c r="F425" s="91"/>
      <c r="G425" s="90" t="str">
        <f>Техлист!Z396</f>
        <v/>
      </c>
      <c r="H425" s="91"/>
      <c r="I425" s="91"/>
      <c r="J425" s="91"/>
      <c r="K425" s="92"/>
      <c r="L425" s="42" t="str">
        <f>Техлист!AA396</f>
        <v/>
      </c>
      <c r="M425" s="94" t="str">
        <f>Техлист!AB396</f>
        <v/>
      </c>
      <c r="N425" s="92"/>
      <c r="O425" s="19"/>
      <c r="Q425" s="20"/>
      <c r="R425" s="20"/>
      <c r="S425" s="20"/>
    </row>
    <row r="426" spans="1:19" s="87" customFormat="1" ht="35.1" customHeight="1" x14ac:dyDescent="0.25">
      <c r="A426" s="37"/>
      <c r="B426" s="35" t="str">
        <f>Техлист!V397</f>
        <v/>
      </c>
      <c r="C426" s="93" t="str">
        <f>Техлист!U397</f>
        <v/>
      </c>
      <c r="D426" s="91"/>
      <c r="E426" s="91"/>
      <c r="F426" s="91"/>
      <c r="G426" s="90" t="str">
        <f>Техлист!Z397</f>
        <v/>
      </c>
      <c r="H426" s="91"/>
      <c r="I426" s="91"/>
      <c r="J426" s="91"/>
      <c r="K426" s="92"/>
      <c r="L426" s="42" t="str">
        <f>Техлист!AA397</f>
        <v/>
      </c>
      <c r="M426" s="94" t="str">
        <f>Техлист!AB397</f>
        <v/>
      </c>
      <c r="N426" s="92"/>
      <c r="O426" s="19"/>
      <c r="Q426" s="20"/>
      <c r="R426" s="20"/>
      <c r="S426" s="20"/>
    </row>
    <row r="427" spans="1:19" s="87" customFormat="1" ht="35.1" customHeight="1" x14ac:dyDescent="0.25">
      <c r="A427" s="37"/>
      <c r="B427" s="35" t="str">
        <f>Техлист!V398</f>
        <v/>
      </c>
      <c r="C427" s="93" t="str">
        <f>Техлист!U398</f>
        <v/>
      </c>
      <c r="D427" s="91"/>
      <c r="E427" s="91"/>
      <c r="F427" s="91"/>
      <c r="G427" s="90" t="str">
        <f>Техлист!Z398</f>
        <v/>
      </c>
      <c r="H427" s="91"/>
      <c r="I427" s="91"/>
      <c r="J427" s="91"/>
      <c r="K427" s="92"/>
      <c r="L427" s="42" t="str">
        <f>Техлист!AA398</f>
        <v/>
      </c>
      <c r="M427" s="94" t="str">
        <f>Техлист!AB398</f>
        <v/>
      </c>
      <c r="N427" s="92"/>
      <c r="O427" s="19"/>
      <c r="Q427" s="20"/>
      <c r="R427" s="20"/>
      <c r="S427" s="20"/>
    </row>
    <row r="428" spans="1:19" s="87" customFormat="1" ht="35.1" customHeight="1" x14ac:dyDescent="0.25">
      <c r="A428" s="37"/>
      <c r="B428" s="35" t="str">
        <f>Техлист!V399</f>
        <v/>
      </c>
      <c r="C428" s="93" t="str">
        <f>Техлист!U399</f>
        <v/>
      </c>
      <c r="D428" s="91"/>
      <c r="E428" s="91"/>
      <c r="F428" s="91"/>
      <c r="G428" s="90" t="str">
        <f>Техлист!Z399</f>
        <v/>
      </c>
      <c r="H428" s="91"/>
      <c r="I428" s="91"/>
      <c r="J428" s="91"/>
      <c r="K428" s="92"/>
      <c r="L428" s="42" t="str">
        <f>Техлист!AA399</f>
        <v/>
      </c>
      <c r="M428" s="94" t="str">
        <f>Техлист!AB399</f>
        <v/>
      </c>
      <c r="N428" s="92"/>
      <c r="O428" s="19"/>
      <c r="Q428" s="20"/>
      <c r="R428" s="20"/>
      <c r="S428" s="20"/>
    </row>
    <row r="429" spans="1:19" s="87" customFormat="1" ht="35.1" customHeight="1" x14ac:dyDescent="0.25">
      <c r="A429" s="37"/>
      <c r="B429" s="35" t="str">
        <f>Техлист!V400</f>
        <v/>
      </c>
      <c r="C429" s="93" t="str">
        <f>Техлист!U400</f>
        <v/>
      </c>
      <c r="D429" s="91"/>
      <c r="E429" s="91"/>
      <c r="F429" s="91"/>
      <c r="G429" s="90" t="str">
        <f>Техлист!Z400</f>
        <v/>
      </c>
      <c r="H429" s="91"/>
      <c r="I429" s="91"/>
      <c r="J429" s="91"/>
      <c r="K429" s="92"/>
      <c r="L429" s="42" t="str">
        <f>Техлист!AA400</f>
        <v/>
      </c>
      <c r="M429" s="94" t="str">
        <f>Техлист!AB400</f>
        <v/>
      </c>
      <c r="N429" s="92"/>
      <c r="O429" s="19"/>
      <c r="Q429" s="20"/>
      <c r="R429" s="20"/>
      <c r="S429" s="20"/>
    </row>
    <row r="430" spans="1:19" s="87" customFormat="1" ht="35.1" customHeight="1" x14ac:dyDescent="0.25">
      <c r="A430" s="37"/>
      <c r="B430" s="35" t="str">
        <f>Техлист!V401</f>
        <v/>
      </c>
      <c r="C430" s="93" t="str">
        <f>Техлист!U401</f>
        <v/>
      </c>
      <c r="D430" s="91"/>
      <c r="E430" s="91"/>
      <c r="F430" s="91"/>
      <c r="G430" s="90" t="str">
        <f>Техлист!Z401</f>
        <v/>
      </c>
      <c r="H430" s="91"/>
      <c r="I430" s="91"/>
      <c r="J430" s="91"/>
      <c r="K430" s="92"/>
      <c r="L430" s="42" t="str">
        <f>Техлист!AA401</f>
        <v/>
      </c>
      <c r="M430" s="94" t="str">
        <f>Техлист!AB401</f>
        <v/>
      </c>
      <c r="N430" s="92"/>
      <c r="O430" s="19"/>
      <c r="Q430" s="20"/>
      <c r="R430" s="20"/>
      <c r="S430" s="20"/>
    </row>
    <row r="431" spans="1:19" s="87" customFormat="1" ht="35.1" customHeight="1" x14ac:dyDescent="0.25">
      <c r="A431" s="37"/>
      <c r="B431" s="35" t="str">
        <f>Техлист!V402</f>
        <v/>
      </c>
      <c r="C431" s="93" t="str">
        <f>Техлист!U402</f>
        <v/>
      </c>
      <c r="D431" s="91"/>
      <c r="E431" s="91"/>
      <c r="F431" s="91"/>
      <c r="G431" s="90" t="str">
        <f>Техлист!Z402</f>
        <v/>
      </c>
      <c r="H431" s="91"/>
      <c r="I431" s="91"/>
      <c r="J431" s="91"/>
      <c r="K431" s="92"/>
      <c r="L431" s="42" t="str">
        <f>Техлист!AA402</f>
        <v/>
      </c>
      <c r="M431" s="94" t="str">
        <f>Техлист!AB402</f>
        <v/>
      </c>
      <c r="N431" s="92"/>
      <c r="O431" s="19"/>
      <c r="Q431" s="20"/>
      <c r="R431" s="20"/>
      <c r="S431" s="20"/>
    </row>
    <row r="432" spans="1:19" s="87" customFormat="1" ht="35.1" customHeight="1" x14ac:dyDescent="0.25">
      <c r="A432" s="37"/>
      <c r="B432" s="35" t="str">
        <f>Техлист!V403</f>
        <v/>
      </c>
      <c r="C432" s="93" t="str">
        <f>Техлист!U403</f>
        <v/>
      </c>
      <c r="D432" s="91"/>
      <c r="E432" s="91"/>
      <c r="F432" s="91"/>
      <c r="G432" s="90" t="str">
        <f>Техлист!Z403</f>
        <v/>
      </c>
      <c r="H432" s="91"/>
      <c r="I432" s="91"/>
      <c r="J432" s="91"/>
      <c r="K432" s="92"/>
      <c r="L432" s="42" t="str">
        <f>Техлист!AA403</f>
        <v/>
      </c>
      <c r="M432" s="94" t="str">
        <f>Техлист!AB403</f>
        <v/>
      </c>
      <c r="N432" s="92"/>
      <c r="O432" s="19"/>
      <c r="Q432" s="20"/>
      <c r="R432" s="20"/>
      <c r="S432" s="20"/>
    </row>
    <row r="433" spans="1:19" s="87" customFormat="1" ht="35.1" customHeight="1" x14ac:dyDescent="0.25">
      <c r="A433" s="37"/>
      <c r="B433" s="35" t="str">
        <f>Техлист!V404</f>
        <v/>
      </c>
      <c r="C433" s="93" t="str">
        <f>Техлист!U404</f>
        <v/>
      </c>
      <c r="D433" s="91"/>
      <c r="E433" s="91"/>
      <c r="F433" s="91"/>
      <c r="G433" s="90" t="str">
        <f>Техлист!Z404</f>
        <v/>
      </c>
      <c r="H433" s="91"/>
      <c r="I433" s="91"/>
      <c r="J433" s="91"/>
      <c r="K433" s="92"/>
      <c r="L433" s="42" t="str">
        <f>Техлист!AA404</f>
        <v/>
      </c>
      <c r="M433" s="94" t="str">
        <f>Техлист!AB404</f>
        <v/>
      </c>
      <c r="N433" s="92"/>
      <c r="O433" s="19"/>
      <c r="Q433" s="20"/>
      <c r="R433" s="20"/>
      <c r="S433" s="20"/>
    </row>
    <row r="434" spans="1:19" s="87" customFormat="1" ht="35.1" customHeight="1" x14ac:dyDescent="0.25">
      <c r="A434" s="37"/>
      <c r="B434" s="35" t="str">
        <f>Техлист!V405</f>
        <v/>
      </c>
      <c r="C434" s="93" t="str">
        <f>Техлист!U405</f>
        <v/>
      </c>
      <c r="D434" s="91"/>
      <c r="E434" s="91"/>
      <c r="F434" s="91"/>
      <c r="G434" s="90" t="str">
        <f>Техлист!Z405</f>
        <v/>
      </c>
      <c r="H434" s="91"/>
      <c r="I434" s="91"/>
      <c r="J434" s="91"/>
      <c r="K434" s="92"/>
      <c r="L434" s="42" t="str">
        <f>Техлист!AA405</f>
        <v/>
      </c>
      <c r="M434" s="94" t="str">
        <f>Техлист!AB405</f>
        <v/>
      </c>
      <c r="N434" s="92"/>
      <c r="O434" s="19"/>
      <c r="Q434" s="20"/>
      <c r="R434" s="20"/>
      <c r="S434" s="20"/>
    </row>
    <row r="435" spans="1:19" s="87" customFormat="1" ht="35.1" customHeight="1" x14ac:dyDescent="0.25">
      <c r="A435" s="37"/>
      <c r="B435" s="35" t="str">
        <f>Техлист!V406</f>
        <v/>
      </c>
      <c r="C435" s="93" t="str">
        <f>Техлист!U406</f>
        <v/>
      </c>
      <c r="D435" s="91"/>
      <c r="E435" s="91"/>
      <c r="F435" s="91"/>
      <c r="G435" s="90" t="str">
        <f>Техлист!Z406</f>
        <v/>
      </c>
      <c r="H435" s="91"/>
      <c r="I435" s="91"/>
      <c r="J435" s="91"/>
      <c r="K435" s="92"/>
      <c r="L435" s="42" t="str">
        <f>Техлист!AA406</f>
        <v/>
      </c>
      <c r="M435" s="94" t="str">
        <f>Техлист!AB406</f>
        <v/>
      </c>
      <c r="N435" s="92"/>
      <c r="O435" s="19"/>
      <c r="Q435" s="20"/>
      <c r="R435" s="20"/>
      <c r="S435" s="20"/>
    </row>
    <row r="436" spans="1:19" s="87" customFormat="1" ht="35.1" customHeight="1" x14ac:dyDescent="0.25">
      <c r="A436" s="37"/>
      <c r="B436" s="35" t="str">
        <f>Техлист!V407</f>
        <v/>
      </c>
      <c r="C436" s="93" t="str">
        <f>Техлист!U407</f>
        <v/>
      </c>
      <c r="D436" s="91"/>
      <c r="E436" s="91"/>
      <c r="F436" s="91"/>
      <c r="G436" s="90" t="str">
        <f>Техлист!Z407</f>
        <v/>
      </c>
      <c r="H436" s="91"/>
      <c r="I436" s="91"/>
      <c r="J436" s="91"/>
      <c r="K436" s="92"/>
      <c r="L436" s="42" t="str">
        <f>Техлист!AA407</f>
        <v/>
      </c>
      <c r="M436" s="94" t="str">
        <f>Техлист!AB407</f>
        <v/>
      </c>
      <c r="N436" s="92"/>
      <c r="O436" s="19"/>
      <c r="Q436" s="20"/>
      <c r="R436" s="20"/>
      <c r="S436" s="20"/>
    </row>
    <row r="437" spans="1:19" s="87" customFormat="1" ht="35.1" customHeight="1" x14ac:dyDescent="0.25">
      <c r="A437" s="37"/>
      <c r="B437" s="35" t="str">
        <f>Техлист!V408</f>
        <v/>
      </c>
      <c r="C437" s="93" t="str">
        <f>Техлист!U408</f>
        <v/>
      </c>
      <c r="D437" s="91"/>
      <c r="E437" s="91"/>
      <c r="F437" s="91"/>
      <c r="G437" s="90" t="str">
        <f>Техлист!Z408</f>
        <v/>
      </c>
      <c r="H437" s="91"/>
      <c r="I437" s="91"/>
      <c r="J437" s="91"/>
      <c r="K437" s="92"/>
      <c r="L437" s="42" t="str">
        <f>Техлист!AA408</f>
        <v/>
      </c>
      <c r="M437" s="94" t="str">
        <f>Техлист!AB408</f>
        <v/>
      </c>
      <c r="N437" s="92"/>
      <c r="O437" s="19"/>
      <c r="Q437" s="20"/>
      <c r="R437" s="20"/>
      <c r="S437" s="20"/>
    </row>
    <row r="438" spans="1:19" s="87" customFormat="1" ht="35.1" customHeight="1" x14ac:dyDescent="0.25">
      <c r="A438" s="37"/>
      <c r="B438" s="35" t="str">
        <f>Техлист!V409</f>
        <v/>
      </c>
      <c r="C438" s="93" t="str">
        <f>Техлист!U409</f>
        <v/>
      </c>
      <c r="D438" s="91"/>
      <c r="E438" s="91"/>
      <c r="F438" s="91"/>
      <c r="G438" s="90" t="str">
        <f>Техлист!Z409</f>
        <v/>
      </c>
      <c r="H438" s="91"/>
      <c r="I438" s="91"/>
      <c r="J438" s="91"/>
      <c r="K438" s="92"/>
      <c r="L438" s="42" t="str">
        <f>Техлист!AA409</f>
        <v/>
      </c>
      <c r="M438" s="94" t="str">
        <f>Техлист!AB409</f>
        <v/>
      </c>
      <c r="N438" s="92"/>
      <c r="O438" s="19"/>
      <c r="Q438" s="20"/>
      <c r="R438" s="20"/>
      <c r="S438" s="20"/>
    </row>
    <row r="439" spans="1:19" s="87" customFormat="1" ht="35.1" customHeight="1" x14ac:dyDescent="0.25">
      <c r="A439" s="37"/>
      <c r="B439" s="35" t="str">
        <f>Техлист!V410</f>
        <v/>
      </c>
      <c r="C439" s="93" t="str">
        <f>Техлист!U410</f>
        <v/>
      </c>
      <c r="D439" s="91"/>
      <c r="E439" s="91"/>
      <c r="F439" s="91"/>
      <c r="G439" s="90" t="str">
        <f>Техлист!Z410</f>
        <v/>
      </c>
      <c r="H439" s="91"/>
      <c r="I439" s="91"/>
      <c r="J439" s="91"/>
      <c r="K439" s="92"/>
      <c r="L439" s="42" t="str">
        <f>Техлист!AA410</f>
        <v/>
      </c>
      <c r="M439" s="94" t="str">
        <f>Техлист!AB410</f>
        <v/>
      </c>
      <c r="N439" s="92"/>
      <c r="O439" s="19"/>
      <c r="Q439" s="20"/>
      <c r="R439" s="20"/>
      <c r="S439" s="20"/>
    </row>
    <row r="440" spans="1:19" s="87" customFormat="1" ht="35.1" customHeight="1" x14ac:dyDescent="0.25">
      <c r="A440" s="37"/>
      <c r="B440" s="35" t="str">
        <f>Техлист!V411</f>
        <v/>
      </c>
      <c r="C440" s="93" t="str">
        <f>Техлист!U411</f>
        <v/>
      </c>
      <c r="D440" s="91"/>
      <c r="E440" s="91"/>
      <c r="F440" s="91"/>
      <c r="G440" s="90" t="str">
        <f>Техлист!Z411</f>
        <v/>
      </c>
      <c r="H440" s="91"/>
      <c r="I440" s="91"/>
      <c r="J440" s="91"/>
      <c r="K440" s="92"/>
      <c r="L440" s="42" t="str">
        <f>Техлист!AA411</f>
        <v/>
      </c>
      <c r="M440" s="94" t="str">
        <f>Техлист!AB411</f>
        <v/>
      </c>
      <c r="N440" s="92"/>
      <c r="O440" s="19"/>
      <c r="Q440" s="20"/>
      <c r="R440" s="20"/>
      <c r="S440" s="20"/>
    </row>
    <row r="441" spans="1:19" s="87" customFormat="1" ht="35.1" customHeight="1" x14ac:dyDescent="0.25">
      <c r="A441" s="37"/>
      <c r="B441" s="35" t="str">
        <f>Техлист!V412</f>
        <v/>
      </c>
      <c r="C441" s="93" t="str">
        <f>Техлист!U412</f>
        <v/>
      </c>
      <c r="D441" s="91"/>
      <c r="E441" s="91"/>
      <c r="F441" s="91"/>
      <c r="G441" s="90" t="str">
        <f>Техлист!Z412</f>
        <v/>
      </c>
      <c r="H441" s="91"/>
      <c r="I441" s="91"/>
      <c r="J441" s="91"/>
      <c r="K441" s="92"/>
      <c r="L441" s="42" t="str">
        <f>Техлист!AA412</f>
        <v/>
      </c>
      <c r="M441" s="94" t="str">
        <f>Техлист!AB412</f>
        <v/>
      </c>
      <c r="N441" s="92"/>
      <c r="O441" s="19"/>
      <c r="Q441" s="20"/>
      <c r="R441" s="20"/>
      <c r="S441" s="20"/>
    </row>
    <row r="442" spans="1:19" s="87" customFormat="1" ht="35.1" customHeight="1" x14ac:dyDescent="0.25">
      <c r="A442" s="37"/>
      <c r="B442" s="35" t="str">
        <f>Техлист!V413</f>
        <v/>
      </c>
      <c r="C442" s="93" t="str">
        <f>Техлист!U413</f>
        <v/>
      </c>
      <c r="D442" s="91"/>
      <c r="E442" s="91"/>
      <c r="F442" s="91"/>
      <c r="G442" s="90" t="str">
        <f>Техлист!Z413</f>
        <v/>
      </c>
      <c r="H442" s="91"/>
      <c r="I442" s="91"/>
      <c r="J442" s="91"/>
      <c r="K442" s="92"/>
      <c r="L442" s="42" t="str">
        <f>Техлист!AA413</f>
        <v/>
      </c>
      <c r="M442" s="94" t="str">
        <f>Техлист!AB413</f>
        <v/>
      </c>
      <c r="N442" s="92"/>
      <c r="O442" s="19"/>
      <c r="Q442" s="20"/>
      <c r="R442" s="20"/>
      <c r="S442" s="20"/>
    </row>
    <row r="443" spans="1:19" s="87" customFormat="1" ht="35.1" customHeight="1" x14ac:dyDescent="0.25">
      <c r="A443" s="37"/>
      <c r="B443" s="35" t="str">
        <f>Техлист!V414</f>
        <v/>
      </c>
      <c r="C443" s="93" t="str">
        <f>Техлист!U414</f>
        <v/>
      </c>
      <c r="D443" s="91"/>
      <c r="E443" s="91"/>
      <c r="F443" s="91"/>
      <c r="G443" s="90" t="str">
        <f>Техлист!Z414</f>
        <v/>
      </c>
      <c r="H443" s="91"/>
      <c r="I443" s="91"/>
      <c r="J443" s="91"/>
      <c r="K443" s="92"/>
      <c r="L443" s="42" t="str">
        <f>Техлист!AA414</f>
        <v/>
      </c>
      <c r="M443" s="94" t="str">
        <f>Техлист!AB414</f>
        <v/>
      </c>
      <c r="N443" s="92"/>
      <c r="O443" s="19"/>
      <c r="Q443" s="20"/>
      <c r="R443" s="20"/>
      <c r="S443" s="20"/>
    </row>
    <row r="444" spans="1:19" s="87" customFormat="1" ht="35.1" customHeight="1" x14ac:dyDescent="0.25">
      <c r="A444" s="37"/>
      <c r="B444" s="35" t="str">
        <f>Техлист!V415</f>
        <v/>
      </c>
      <c r="C444" s="93" t="str">
        <f>Техлист!U415</f>
        <v/>
      </c>
      <c r="D444" s="91"/>
      <c r="E444" s="91"/>
      <c r="F444" s="91"/>
      <c r="G444" s="90" t="str">
        <f>Техлист!Z415</f>
        <v/>
      </c>
      <c r="H444" s="91"/>
      <c r="I444" s="91"/>
      <c r="J444" s="91"/>
      <c r="K444" s="92"/>
      <c r="L444" s="42" t="str">
        <f>Техлист!AA415</f>
        <v/>
      </c>
      <c r="M444" s="94" t="str">
        <f>Техлист!AB415</f>
        <v/>
      </c>
      <c r="N444" s="92"/>
      <c r="O444" s="19"/>
      <c r="Q444" s="20"/>
      <c r="R444" s="20"/>
      <c r="S444" s="20"/>
    </row>
    <row r="445" spans="1:19" s="87" customFormat="1" ht="35.1" customHeight="1" x14ac:dyDescent="0.25">
      <c r="A445" s="37"/>
      <c r="B445" s="35" t="str">
        <f>Техлист!V416</f>
        <v/>
      </c>
      <c r="C445" s="93" t="str">
        <f>Техлист!U416</f>
        <v/>
      </c>
      <c r="D445" s="91"/>
      <c r="E445" s="91"/>
      <c r="F445" s="91"/>
      <c r="G445" s="90" t="str">
        <f>Техлист!Z416</f>
        <v/>
      </c>
      <c r="H445" s="91"/>
      <c r="I445" s="91"/>
      <c r="J445" s="91"/>
      <c r="K445" s="92"/>
      <c r="L445" s="42" t="str">
        <f>Техлист!AA416</f>
        <v/>
      </c>
      <c r="M445" s="94" t="str">
        <f>Техлист!AB416</f>
        <v/>
      </c>
      <c r="N445" s="92"/>
      <c r="O445" s="19"/>
      <c r="Q445" s="20"/>
      <c r="R445" s="20"/>
      <c r="S445" s="20"/>
    </row>
    <row r="446" spans="1:19" s="87" customFormat="1" ht="35.1" customHeight="1" x14ac:dyDescent="0.25">
      <c r="A446" s="37"/>
      <c r="B446" s="35" t="str">
        <f>Техлист!V417</f>
        <v/>
      </c>
      <c r="C446" s="93" t="str">
        <f>Техлист!U417</f>
        <v/>
      </c>
      <c r="D446" s="91"/>
      <c r="E446" s="91"/>
      <c r="F446" s="91"/>
      <c r="G446" s="90" t="str">
        <f>Техлист!Z417</f>
        <v/>
      </c>
      <c r="H446" s="91"/>
      <c r="I446" s="91"/>
      <c r="J446" s="91"/>
      <c r="K446" s="92"/>
      <c r="L446" s="42" t="str">
        <f>Техлист!AA417</f>
        <v/>
      </c>
      <c r="M446" s="94" t="str">
        <f>Техлист!AB417</f>
        <v/>
      </c>
      <c r="N446" s="92"/>
      <c r="O446" s="19"/>
      <c r="Q446" s="20"/>
      <c r="R446" s="20"/>
      <c r="S446" s="20"/>
    </row>
    <row r="447" spans="1:19" s="87" customFormat="1" ht="35.1" customHeight="1" x14ac:dyDescent="0.25">
      <c r="A447" s="37"/>
      <c r="B447" s="35" t="str">
        <f>Техлист!V418</f>
        <v/>
      </c>
      <c r="C447" s="93" t="str">
        <f>Техлист!U418</f>
        <v/>
      </c>
      <c r="D447" s="91"/>
      <c r="E447" s="91"/>
      <c r="F447" s="91"/>
      <c r="G447" s="90" t="str">
        <f>Техлист!Z418</f>
        <v/>
      </c>
      <c r="H447" s="91"/>
      <c r="I447" s="91"/>
      <c r="J447" s="91"/>
      <c r="K447" s="92"/>
      <c r="L447" s="42" t="str">
        <f>Техлист!AA418</f>
        <v/>
      </c>
      <c r="M447" s="94" t="str">
        <f>Техлист!AB418</f>
        <v/>
      </c>
      <c r="N447" s="92"/>
      <c r="O447" s="19"/>
      <c r="Q447" s="20"/>
      <c r="R447" s="20"/>
      <c r="S447" s="20"/>
    </row>
    <row r="448" spans="1:19" s="87" customFormat="1" ht="35.1" customHeight="1" x14ac:dyDescent="0.25">
      <c r="A448" s="37"/>
      <c r="B448" s="35" t="str">
        <f>Техлист!V419</f>
        <v/>
      </c>
      <c r="C448" s="93" t="str">
        <f>Техлист!U419</f>
        <v/>
      </c>
      <c r="D448" s="91"/>
      <c r="E448" s="91"/>
      <c r="F448" s="91"/>
      <c r="G448" s="90" t="str">
        <f>Техлист!Z419</f>
        <v/>
      </c>
      <c r="H448" s="91"/>
      <c r="I448" s="91"/>
      <c r="J448" s="91"/>
      <c r="K448" s="92"/>
      <c r="L448" s="42" t="str">
        <f>Техлист!AA419</f>
        <v/>
      </c>
      <c r="M448" s="94" t="str">
        <f>Техлист!AB419</f>
        <v/>
      </c>
      <c r="N448" s="92"/>
      <c r="O448" s="19"/>
      <c r="Q448" s="20"/>
      <c r="R448" s="20"/>
      <c r="S448" s="20"/>
    </row>
    <row r="449" spans="1:19" s="87" customFormat="1" ht="35.1" customHeight="1" x14ac:dyDescent="0.25">
      <c r="A449" s="37"/>
      <c r="B449" s="35" t="str">
        <f>Техлист!V420</f>
        <v/>
      </c>
      <c r="C449" s="93" t="str">
        <f>Техлист!U420</f>
        <v/>
      </c>
      <c r="D449" s="91"/>
      <c r="E449" s="91"/>
      <c r="F449" s="91"/>
      <c r="G449" s="90" t="str">
        <f>Техлист!Z420</f>
        <v/>
      </c>
      <c r="H449" s="91"/>
      <c r="I449" s="91"/>
      <c r="J449" s="91"/>
      <c r="K449" s="92"/>
      <c r="L449" s="42" t="str">
        <f>Техлист!AA420</f>
        <v/>
      </c>
      <c r="M449" s="94" t="str">
        <f>Техлист!AB420</f>
        <v/>
      </c>
      <c r="N449" s="92"/>
      <c r="O449" s="19"/>
      <c r="Q449" s="20"/>
      <c r="R449" s="20"/>
      <c r="S449" s="20"/>
    </row>
    <row r="450" spans="1:19" s="87" customFormat="1" ht="35.1" customHeight="1" x14ac:dyDescent="0.25">
      <c r="A450" s="37"/>
      <c r="B450" s="35" t="str">
        <f>Техлист!V421</f>
        <v/>
      </c>
      <c r="C450" s="93" t="str">
        <f>Техлист!U421</f>
        <v/>
      </c>
      <c r="D450" s="91"/>
      <c r="E450" s="91"/>
      <c r="F450" s="91"/>
      <c r="G450" s="90" t="str">
        <f>Техлист!Z421</f>
        <v/>
      </c>
      <c r="H450" s="91"/>
      <c r="I450" s="91"/>
      <c r="J450" s="91"/>
      <c r="K450" s="92"/>
      <c r="L450" s="42" t="str">
        <f>Техлист!AA421</f>
        <v/>
      </c>
      <c r="M450" s="94" t="str">
        <f>Техлист!AB421</f>
        <v/>
      </c>
      <c r="N450" s="92"/>
      <c r="O450" s="19"/>
      <c r="Q450" s="20"/>
      <c r="R450" s="20"/>
      <c r="S450" s="20"/>
    </row>
    <row r="451" spans="1:19" s="87" customFormat="1" ht="35.1" customHeight="1" x14ac:dyDescent="0.25">
      <c r="A451" s="37"/>
      <c r="B451" s="35" t="str">
        <f>Техлист!V422</f>
        <v/>
      </c>
      <c r="C451" s="93" t="str">
        <f>Техлист!U422</f>
        <v/>
      </c>
      <c r="D451" s="91"/>
      <c r="E451" s="91"/>
      <c r="F451" s="91"/>
      <c r="G451" s="90" t="str">
        <f>Техлист!Z422</f>
        <v/>
      </c>
      <c r="H451" s="91"/>
      <c r="I451" s="91"/>
      <c r="J451" s="91"/>
      <c r="K451" s="92"/>
      <c r="L451" s="42" t="str">
        <f>Техлист!AA422</f>
        <v/>
      </c>
      <c r="M451" s="94" t="str">
        <f>Техлист!AB422</f>
        <v/>
      </c>
      <c r="N451" s="92"/>
      <c r="O451" s="19"/>
      <c r="Q451" s="20"/>
      <c r="R451" s="20"/>
      <c r="S451" s="20"/>
    </row>
    <row r="452" spans="1:19" s="87" customFormat="1" ht="35.1" customHeight="1" x14ac:dyDescent="0.25">
      <c r="A452" s="37"/>
      <c r="B452" s="35" t="str">
        <f>Техлист!V423</f>
        <v/>
      </c>
      <c r="C452" s="93" t="str">
        <f>Техлист!U423</f>
        <v/>
      </c>
      <c r="D452" s="91"/>
      <c r="E452" s="91"/>
      <c r="F452" s="91"/>
      <c r="G452" s="90" t="str">
        <f>Техлист!Z423</f>
        <v/>
      </c>
      <c r="H452" s="91"/>
      <c r="I452" s="91"/>
      <c r="J452" s="91"/>
      <c r="K452" s="92"/>
      <c r="L452" s="42" t="str">
        <f>Техлист!AA423</f>
        <v/>
      </c>
      <c r="M452" s="94" t="str">
        <f>Техлист!AB423</f>
        <v/>
      </c>
      <c r="N452" s="92"/>
      <c r="O452" s="19"/>
      <c r="Q452" s="20"/>
      <c r="R452" s="20"/>
      <c r="S452" s="20"/>
    </row>
    <row r="453" spans="1:19" s="87" customFormat="1" ht="35.1" customHeight="1" x14ac:dyDescent="0.25">
      <c r="A453" s="37"/>
      <c r="B453" s="35" t="str">
        <f>Техлист!V424</f>
        <v/>
      </c>
      <c r="C453" s="93" t="str">
        <f>Техлист!U424</f>
        <v/>
      </c>
      <c r="D453" s="91"/>
      <c r="E453" s="91"/>
      <c r="F453" s="91"/>
      <c r="G453" s="90" t="str">
        <f>Техлист!Z424</f>
        <v/>
      </c>
      <c r="H453" s="91"/>
      <c r="I453" s="91"/>
      <c r="J453" s="91"/>
      <c r="K453" s="92"/>
      <c r="L453" s="42" t="str">
        <f>Техлист!AA424</f>
        <v/>
      </c>
      <c r="M453" s="94" t="str">
        <f>Техлист!AB424</f>
        <v/>
      </c>
      <c r="N453" s="92"/>
      <c r="O453" s="19"/>
      <c r="Q453" s="20"/>
      <c r="R453" s="20"/>
      <c r="S453" s="20"/>
    </row>
    <row r="454" spans="1:19" s="87" customFormat="1" ht="35.1" customHeight="1" x14ac:dyDescent="0.25">
      <c r="A454" s="37"/>
      <c r="B454" s="35" t="str">
        <f>Техлист!V425</f>
        <v/>
      </c>
      <c r="C454" s="93" t="str">
        <f>Техлист!U425</f>
        <v/>
      </c>
      <c r="D454" s="91"/>
      <c r="E454" s="91"/>
      <c r="F454" s="91"/>
      <c r="G454" s="90" t="str">
        <f>Техлист!Z425</f>
        <v/>
      </c>
      <c r="H454" s="91"/>
      <c r="I454" s="91"/>
      <c r="J454" s="91"/>
      <c r="K454" s="92"/>
      <c r="L454" s="42" t="str">
        <f>Техлист!AA425</f>
        <v/>
      </c>
      <c r="M454" s="94" t="str">
        <f>Техлист!AB425</f>
        <v/>
      </c>
      <c r="N454" s="92"/>
      <c r="O454" s="19"/>
      <c r="Q454" s="20"/>
      <c r="R454" s="20"/>
      <c r="S454" s="20"/>
    </row>
    <row r="455" spans="1:19" s="87" customFormat="1" ht="35.1" customHeight="1" x14ac:dyDescent="0.25">
      <c r="A455" s="37"/>
      <c r="B455" s="35" t="str">
        <f>Техлист!V426</f>
        <v/>
      </c>
      <c r="C455" s="93" t="str">
        <f>Техлист!U426</f>
        <v/>
      </c>
      <c r="D455" s="91"/>
      <c r="E455" s="91"/>
      <c r="F455" s="91"/>
      <c r="G455" s="90" t="str">
        <f>Техлист!Z426</f>
        <v/>
      </c>
      <c r="H455" s="91"/>
      <c r="I455" s="91"/>
      <c r="J455" s="91"/>
      <c r="K455" s="92"/>
      <c r="L455" s="42" t="str">
        <f>Техлист!AA426</f>
        <v/>
      </c>
      <c r="M455" s="94" t="str">
        <f>Техлист!AB426</f>
        <v/>
      </c>
      <c r="N455" s="92"/>
      <c r="O455" s="19"/>
      <c r="Q455" s="20"/>
      <c r="R455" s="20"/>
      <c r="S455" s="20"/>
    </row>
    <row r="456" spans="1:19" s="87" customFormat="1" ht="35.1" customHeight="1" x14ac:dyDescent="0.25">
      <c r="A456" s="37"/>
      <c r="B456" s="35" t="str">
        <f>Техлист!V427</f>
        <v/>
      </c>
      <c r="C456" s="93" t="str">
        <f>Техлист!U427</f>
        <v/>
      </c>
      <c r="D456" s="91"/>
      <c r="E456" s="91"/>
      <c r="F456" s="91"/>
      <c r="G456" s="90" t="str">
        <f>Техлист!Z427</f>
        <v/>
      </c>
      <c r="H456" s="91"/>
      <c r="I456" s="91"/>
      <c r="J456" s="91"/>
      <c r="K456" s="92"/>
      <c r="L456" s="42" t="str">
        <f>Техлист!AA427</f>
        <v/>
      </c>
      <c r="M456" s="94" t="str">
        <f>Техлист!AB427</f>
        <v/>
      </c>
      <c r="N456" s="92"/>
      <c r="O456" s="19"/>
      <c r="Q456" s="20"/>
      <c r="R456" s="20"/>
      <c r="S456" s="20"/>
    </row>
    <row r="457" spans="1:19" s="87" customFormat="1" ht="35.1" customHeight="1" x14ac:dyDescent="0.25">
      <c r="A457" s="37"/>
      <c r="B457" s="35" t="str">
        <f>Техлист!V428</f>
        <v/>
      </c>
      <c r="C457" s="93" t="str">
        <f>Техлист!U428</f>
        <v/>
      </c>
      <c r="D457" s="91"/>
      <c r="E457" s="91"/>
      <c r="F457" s="91"/>
      <c r="G457" s="90" t="str">
        <f>Техлист!Z428</f>
        <v/>
      </c>
      <c r="H457" s="91"/>
      <c r="I457" s="91"/>
      <c r="J457" s="91"/>
      <c r="K457" s="92"/>
      <c r="L457" s="42" t="str">
        <f>Техлист!AA428</f>
        <v/>
      </c>
      <c r="M457" s="94" t="str">
        <f>Техлист!AB428</f>
        <v/>
      </c>
      <c r="N457" s="92"/>
      <c r="O457" s="19"/>
      <c r="Q457" s="20"/>
      <c r="R457" s="20"/>
      <c r="S457" s="20"/>
    </row>
    <row r="458" spans="1:19" s="87" customFormat="1" ht="35.1" customHeight="1" x14ac:dyDescent="0.25">
      <c r="A458" s="37"/>
      <c r="B458" s="35" t="str">
        <f>Техлист!V429</f>
        <v/>
      </c>
      <c r="C458" s="93" t="str">
        <f>Техлист!U429</f>
        <v/>
      </c>
      <c r="D458" s="91"/>
      <c r="E458" s="91"/>
      <c r="F458" s="91"/>
      <c r="G458" s="90" t="str">
        <f>Техлист!Z429</f>
        <v/>
      </c>
      <c r="H458" s="91"/>
      <c r="I458" s="91"/>
      <c r="J458" s="91"/>
      <c r="K458" s="92"/>
      <c r="L458" s="42" t="str">
        <f>Техлист!AA429</f>
        <v/>
      </c>
      <c r="M458" s="94" t="str">
        <f>Техлист!AB429</f>
        <v/>
      </c>
      <c r="N458" s="92"/>
      <c r="O458" s="19"/>
      <c r="Q458" s="20"/>
      <c r="R458" s="20"/>
      <c r="S458" s="20"/>
    </row>
    <row r="459" spans="1:19" s="87" customFormat="1" ht="35.1" customHeight="1" x14ac:dyDescent="0.25">
      <c r="A459" s="37"/>
      <c r="B459" s="35" t="str">
        <f>Техлист!V430</f>
        <v/>
      </c>
      <c r="C459" s="93" t="str">
        <f>Техлист!U430</f>
        <v/>
      </c>
      <c r="D459" s="91"/>
      <c r="E459" s="91"/>
      <c r="F459" s="91"/>
      <c r="G459" s="90" t="str">
        <f>Техлист!Z430</f>
        <v/>
      </c>
      <c r="H459" s="91"/>
      <c r="I459" s="91"/>
      <c r="J459" s="91"/>
      <c r="K459" s="92"/>
      <c r="L459" s="42" t="str">
        <f>Техлист!AA430</f>
        <v/>
      </c>
      <c r="M459" s="94" t="str">
        <f>Техлист!AB430</f>
        <v/>
      </c>
      <c r="N459" s="92"/>
      <c r="O459" s="19"/>
      <c r="Q459" s="20"/>
      <c r="R459" s="20"/>
      <c r="S459" s="20"/>
    </row>
    <row r="460" spans="1:19" s="87" customFormat="1" ht="35.1" customHeight="1" x14ac:dyDescent="0.25">
      <c r="A460" s="37"/>
      <c r="B460" s="35" t="str">
        <f>Техлист!V431</f>
        <v/>
      </c>
      <c r="C460" s="93" t="str">
        <f>Техлист!U431</f>
        <v/>
      </c>
      <c r="D460" s="91"/>
      <c r="E460" s="91"/>
      <c r="F460" s="91"/>
      <c r="G460" s="90" t="str">
        <f>Техлист!Z431</f>
        <v/>
      </c>
      <c r="H460" s="91"/>
      <c r="I460" s="91"/>
      <c r="J460" s="91"/>
      <c r="K460" s="92"/>
      <c r="L460" s="42" t="str">
        <f>Техлист!AA431</f>
        <v/>
      </c>
      <c r="M460" s="94" t="str">
        <f>Техлист!AB431</f>
        <v/>
      </c>
      <c r="N460" s="92"/>
      <c r="O460" s="19"/>
      <c r="Q460" s="20"/>
      <c r="R460" s="20"/>
      <c r="S460" s="20"/>
    </row>
    <row r="461" spans="1:19" s="87" customFormat="1" ht="35.1" customHeight="1" x14ac:dyDescent="0.25">
      <c r="A461" s="37"/>
      <c r="B461" s="35" t="str">
        <f>Техлист!V432</f>
        <v/>
      </c>
      <c r="C461" s="93" t="str">
        <f>Техлист!U432</f>
        <v/>
      </c>
      <c r="D461" s="91"/>
      <c r="E461" s="91"/>
      <c r="F461" s="91"/>
      <c r="G461" s="90" t="str">
        <f>Техлист!Z432</f>
        <v/>
      </c>
      <c r="H461" s="91"/>
      <c r="I461" s="91"/>
      <c r="J461" s="91"/>
      <c r="K461" s="92"/>
      <c r="L461" s="42" t="str">
        <f>Техлист!AA432</f>
        <v/>
      </c>
      <c r="M461" s="94" t="str">
        <f>Техлист!AB432</f>
        <v/>
      </c>
      <c r="N461" s="92"/>
      <c r="O461" s="19"/>
      <c r="Q461" s="20"/>
      <c r="R461" s="20"/>
      <c r="S461" s="20"/>
    </row>
    <row r="462" spans="1:19" s="87" customFormat="1" ht="35.1" customHeight="1" x14ac:dyDescent="0.25">
      <c r="A462" s="37"/>
      <c r="B462" s="35" t="str">
        <f>Техлист!V433</f>
        <v/>
      </c>
      <c r="C462" s="93" t="str">
        <f>Техлист!U433</f>
        <v/>
      </c>
      <c r="D462" s="91"/>
      <c r="E462" s="91"/>
      <c r="F462" s="91"/>
      <c r="G462" s="90" t="str">
        <f>Техлист!Z433</f>
        <v/>
      </c>
      <c r="H462" s="91"/>
      <c r="I462" s="91"/>
      <c r="J462" s="91"/>
      <c r="K462" s="92"/>
      <c r="L462" s="42" t="str">
        <f>Техлист!AA433</f>
        <v/>
      </c>
      <c r="M462" s="94" t="str">
        <f>Техлист!AB433</f>
        <v/>
      </c>
      <c r="N462" s="92"/>
      <c r="O462" s="19"/>
      <c r="Q462" s="20"/>
      <c r="R462" s="20"/>
      <c r="S462" s="20"/>
    </row>
    <row r="463" spans="1:19" s="87" customFormat="1" ht="35.1" customHeight="1" x14ac:dyDescent="0.25">
      <c r="A463" s="37"/>
      <c r="B463" s="35" t="str">
        <f>Техлист!V434</f>
        <v/>
      </c>
      <c r="C463" s="93" t="str">
        <f>Техлист!U434</f>
        <v/>
      </c>
      <c r="D463" s="91"/>
      <c r="E463" s="91"/>
      <c r="F463" s="91"/>
      <c r="G463" s="90" t="str">
        <f>Техлист!Z434</f>
        <v/>
      </c>
      <c r="H463" s="91"/>
      <c r="I463" s="91"/>
      <c r="J463" s="91"/>
      <c r="K463" s="92"/>
      <c r="L463" s="42" t="str">
        <f>Техлист!AA434</f>
        <v/>
      </c>
      <c r="M463" s="94" t="str">
        <f>Техлист!AB434</f>
        <v/>
      </c>
      <c r="N463" s="92"/>
      <c r="O463" s="19"/>
      <c r="Q463" s="20"/>
      <c r="R463" s="20"/>
      <c r="S463" s="20"/>
    </row>
    <row r="464" spans="1:19" s="87" customFormat="1" ht="35.1" customHeight="1" x14ac:dyDescent="0.25">
      <c r="A464" s="37"/>
      <c r="B464" s="35" t="str">
        <f>Техлист!V435</f>
        <v/>
      </c>
      <c r="C464" s="93" t="str">
        <f>Техлист!U435</f>
        <v/>
      </c>
      <c r="D464" s="91"/>
      <c r="E464" s="91"/>
      <c r="F464" s="91"/>
      <c r="G464" s="90" t="str">
        <f>Техлист!Z435</f>
        <v/>
      </c>
      <c r="H464" s="91"/>
      <c r="I464" s="91"/>
      <c r="J464" s="91"/>
      <c r="K464" s="92"/>
      <c r="L464" s="42" t="str">
        <f>Техлист!AA435</f>
        <v/>
      </c>
      <c r="M464" s="94" t="str">
        <f>Техлист!AB435</f>
        <v/>
      </c>
      <c r="N464" s="92"/>
      <c r="O464" s="19"/>
      <c r="Q464" s="20"/>
      <c r="R464" s="20"/>
      <c r="S464" s="20"/>
    </row>
    <row r="465" spans="1:19" s="87" customFormat="1" ht="35.1" customHeight="1" x14ac:dyDescent="0.25">
      <c r="A465" s="37"/>
      <c r="B465" s="35" t="str">
        <f>Техлист!V436</f>
        <v/>
      </c>
      <c r="C465" s="93" t="str">
        <f>Техлист!U436</f>
        <v/>
      </c>
      <c r="D465" s="91"/>
      <c r="E465" s="91"/>
      <c r="F465" s="91"/>
      <c r="G465" s="90" t="str">
        <f>Техлист!Z436</f>
        <v/>
      </c>
      <c r="H465" s="91"/>
      <c r="I465" s="91"/>
      <c r="J465" s="91"/>
      <c r="K465" s="92"/>
      <c r="L465" s="42" t="str">
        <f>Техлист!AA436</f>
        <v/>
      </c>
      <c r="M465" s="94" t="str">
        <f>Техлист!AB436</f>
        <v/>
      </c>
      <c r="N465" s="92"/>
      <c r="O465" s="19"/>
      <c r="Q465" s="20"/>
      <c r="R465" s="20"/>
      <c r="S465" s="20"/>
    </row>
    <row r="466" spans="1:19" s="87" customFormat="1" ht="35.1" customHeight="1" x14ac:dyDescent="0.25">
      <c r="A466" s="37"/>
      <c r="B466" s="35" t="str">
        <f>Техлист!V437</f>
        <v/>
      </c>
      <c r="C466" s="93" t="str">
        <f>Техлист!U437</f>
        <v/>
      </c>
      <c r="D466" s="91"/>
      <c r="E466" s="91"/>
      <c r="F466" s="91"/>
      <c r="G466" s="90" t="str">
        <f>Техлист!Z437</f>
        <v/>
      </c>
      <c r="H466" s="91"/>
      <c r="I466" s="91"/>
      <c r="J466" s="91"/>
      <c r="K466" s="92"/>
      <c r="L466" s="42" t="str">
        <f>Техлист!AA437</f>
        <v/>
      </c>
      <c r="M466" s="94" t="str">
        <f>Техлист!AB437</f>
        <v/>
      </c>
      <c r="N466" s="92"/>
      <c r="O466" s="19"/>
      <c r="Q466" s="20"/>
      <c r="R466" s="20"/>
      <c r="S466" s="20"/>
    </row>
    <row r="467" spans="1:19" s="87" customFormat="1" ht="35.1" customHeight="1" x14ac:dyDescent="0.25">
      <c r="A467" s="37"/>
      <c r="B467" s="35" t="str">
        <f>Техлист!V438</f>
        <v/>
      </c>
      <c r="C467" s="93" t="str">
        <f>Техлист!U438</f>
        <v/>
      </c>
      <c r="D467" s="91"/>
      <c r="E467" s="91"/>
      <c r="F467" s="91"/>
      <c r="G467" s="90" t="str">
        <f>Техлист!Z438</f>
        <v/>
      </c>
      <c r="H467" s="91"/>
      <c r="I467" s="91"/>
      <c r="J467" s="91"/>
      <c r="K467" s="92"/>
      <c r="L467" s="42" t="str">
        <f>Техлист!AA438</f>
        <v/>
      </c>
      <c r="M467" s="94" t="str">
        <f>Техлист!AB438</f>
        <v/>
      </c>
      <c r="N467" s="92"/>
      <c r="O467" s="19"/>
      <c r="Q467" s="20"/>
      <c r="R467" s="20"/>
      <c r="S467" s="20"/>
    </row>
    <row r="468" spans="1:19" s="87" customFormat="1" ht="35.1" customHeight="1" x14ac:dyDescent="0.25">
      <c r="A468" s="37"/>
      <c r="B468" s="35" t="str">
        <f>Техлист!V439</f>
        <v/>
      </c>
      <c r="C468" s="93" t="str">
        <f>Техлист!U439</f>
        <v/>
      </c>
      <c r="D468" s="91"/>
      <c r="E468" s="91"/>
      <c r="F468" s="91"/>
      <c r="G468" s="90" t="str">
        <f>Техлист!Z439</f>
        <v/>
      </c>
      <c r="H468" s="91"/>
      <c r="I468" s="91"/>
      <c r="J468" s="91"/>
      <c r="K468" s="92"/>
      <c r="L468" s="42" t="str">
        <f>Техлист!AA439</f>
        <v/>
      </c>
      <c r="M468" s="94" t="str">
        <f>Техлист!AB439</f>
        <v/>
      </c>
      <c r="N468" s="92"/>
      <c r="O468" s="19"/>
      <c r="Q468" s="20"/>
      <c r="R468" s="20"/>
      <c r="S468" s="20"/>
    </row>
    <row r="469" spans="1:19" s="87" customFormat="1" ht="35.1" customHeight="1" x14ac:dyDescent="0.25">
      <c r="A469" s="37"/>
      <c r="B469" s="35" t="str">
        <f>Техлист!V440</f>
        <v/>
      </c>
      <c r="C469" s="93" t="str">
        <f>Техлист!U440</f>
        <v/>
      </c>
      <c r="D469" s="91"/>
      <c r="E469" s="91"/>
      <c r="F469" s="91"/>
      <c r="G469" s="90" t="str">
        <f>Техлист!Z440</f>
        <v/>
      </c>
      <c r="H469" s="91"/>
      <c r="I469" s="91"/>
      <c r="J469" s="91"/>
      <c r="K469" s="92"/>
      <c r="L469" s="42" t="str">
        <f>Техлист!AA440</f>
        <v/>
      </c>
      <c r="M469" s="94" t="str">
        <f>Техлист!AB440</f>
        <v/>
      </c>
      <c r="N469" s="92"/>
      <c r="O469" s="19"/>
      <c r="Q469" s="20"/>
      <c r="R469" s="20"/>
      <c r="S469" s="20"/>
    </row>
    <row r="470" spans="1:19" s="87" customFormat="1" ht="35.1" customHeight="1" x14ac:dyDescent="0.25">
      <c r="A470" s="37"/>
      <c r="B470" s="35" t="str">
        <f>Техлист!V441</f>
        <v/>
      </c>
      <c r="C470" s="93" t="str">
        <f>Техлист!U441</f>
        <v/>
      </c>
      <c r="D470" s="91"/>
      <c r="E470" s="91"/>
      <c r="F470" s="91"/>
      <c r="G470" s="90" t="str">
        <f>Техлист!Z441</f>
        <v/>
      </c>
      <c r="H470" s="91"/>
      <c r="I470" s="91"/>
      <c r="J470" s="91"/>
      <c r="K470" s="92"/>
      <c r="L470" s="42" t="str">
        <f>Техлист!AA441</f>
        <v/>
      </c>
      <c r="M470" s="94" t="str">
        <f>Техлист!AB441</f>
        <v/>
      </c>
      <c r="N470" s="92"/>
      <c r="O470" s="19"/>
      <c r="Q470" s="20"/>
      <c r="R470" s="20"/>
      <c r="S470" s="20"/>
    </row>
    <row r="471" spans="1:19" s="87" customFormat="1" ht="35.1" customHeight="1" x14ac:dyDescent="0.25">
      <c r="A471" s="37"/>
      <c r="B471" s="35" t="str">
        <f>Техлист!V442</f>
        <v/>
      </c>
      <c r="C471" s="93" t="str">
        <f>Техлист!U442</f>
        <v/>
      </c>
      <c r="D471" s="91"/>
      <c r="E471" s="91"/>
      <c r="F471" s="91"/>
      <c r="G471" s="90" t="str">
        <f>Техлист!Z442</f>
        <v/>
      </c>
      <c r="H471" s="91"/>
      <c r="I471" s="91"/>
      <c r="J471" s="91"/>
      <c r="K471" s="92"/>
      <c r="L471" s="42" t="str">
        <f>Техлист!AA442</f>
        <v/>
      </c>
      <c r="M471" s="94" t="str">
        <f>Техлист!AB442</f>
        <v/>
      </c>
      <c r="N471" s="92"/>
      <c r="O471" s="19"/>
      <c r="Q471" s="20"/>
      <c r="R471" s="20"/>
      <c r="S471" s="20"/>
    </row>
    <row r="472" spans="1:19" s="87" customFormat="1" ht="35.1" customHeight="1" x14ac:dyDescent="0.25">
      <c r="A472" s="37"/>
      <c r="B472" s="35" t="str">
        <f>Техлист!V443</f>
        <v/>
      </c>
      <c r="C472" s="93" t="str">
        <f>Техлист!U443</f>
        <v/>
      </c>
      <c r="D472" s="91"/>
      <c r="E472" s="91"/>
      <c r="F472" s="91"/>
      <c r="G472" s="90" t="str">
        <f>Техлист!Z443</f>
        <v/>
      </c>
      <c r="H472" s="91"/>
      <c r="I472" s="91"/>
      <c r="J472" s="91"/>
      <c r="K472" s="92"/>
      <c r="L472" s="42" t="str">
        <f>Техлист!AA443</f>
        <v/>
      </c>
      <c r="M472" s="94" t="str">
        <f>Техлист!AB443</f>
        <v/>
      </c>
      <c r="N472" s="92"/>
      <c r="O472" s="19"/>
      <c r="Q472" s="20"/>
      <c r="R472" s="20"/>
      <c r="S472" s="20"/>
    </row>
    <row r="473" spans="1:19" s="87" customFormat="1" ht="35.1" customHeight="1" x14ac:dyDescent="0.25">
      <c r="A473" s="37"/>
      <c r="B473" s="35" t="str">
        <f>Техлист!V444</f>
        <v/>
      </c>
      <c r="C473" s="93" t="str">
        <f>Техлист!U444</f>
        <v/>
      </c>
      <c r="D473" s="91"/>
      <c r="E473" s="91"/>
      <c r="F473" s="91"/>
      <c r="G473" s="90" t="str">
        <f>Техлист!Z444</f>
        <v/>
      </c>
      <c r="H473" s="91"/>
      <c r="I473" s="91"/>
      <c r="J473" s="91"/>
      <c r="K473" s="92"/>
      <c r="L473" s="42" t="str">
        <f>Техлист!AA444</f>
        <v/>
      </c>
      <c r="M473" s="94" t="str">
        <f>Техлист!AB444</f>
        <v/>
      </c>
      <c r="N473" s="92"/>
      <c r="O473" s="19"/>
      <c r="Q473" s="20"/>
      <c r="R473" s="20"/>
      <c r="S473" s="20"/>
    </row>
    <row r="474" spans="1:19" s="87" customFormat="1" ht="35.1" customHeight="1" x14ac:dyDescent="0.25">
      <c r="A474" s="37"/>
      <c r="B474" s="35" t="str">
        <f>Техлист!V445</f>
        <v/>
      </c>
      <c r="C474" s="93" t="str">
        <f>Техлист!U445</f>
        <v/>
      </c>
      <c r="D474" s="91"/>
      <c r="E474" s="91"/>
      <c r="F474" s="91"/>
      <c r="G474" s="90" t="str">
        <f>Техлист!Z445</f>
        <v/>
      </c>
      <c r="H474" s="91"/>
      <c r="I474" s="91"/>
      <c r="J474" s="91"/>
      <c r="K474" s="92"/>
      <c r="L474" s="42" t="str">
        <f>Техлист!AA445</f>
        <v/>
      </c>
      <c r="M474" s="94" t="str">
        <f>Техлист!AB445</f>
        <v/>
      </c>
      <c r="N474" s="92"/>
      <c r="O474" s="19"/>
      <c r="Q474" s="20"/>
      <c r="R474" s="20"/>
      <c r="S474" s="20"/>
    </row>
    <row r="475" spans="1:19" s="87" customFormat="1" ht="35.1" customHeight="1" x14ac:dyDescent="0.25">
      <c r="A475" s="37"/>
      <c r="B475" s="35" t="str">
        <f>Техлист!V446</f>
        <v/>
      </c>
      <c r="C475" s="93" t="str">
        <f>Техлист!U446</f>
        <v/>
      </c>
      <c r="D475" s="91"/>
      <c r="E475" s="91"/>
      <c r="F475" s="91"/>
      <c r="G475" s="90" t="str">
        <f>Техлист!Z446</f>
        <v/>
      </c>
      <c r="H475" s="91"/>
      <c r="I475" s="91"/>
      <c r="J475" s="91"/>
      <c r="K475" s="92"/>
      <c r="L475" s="42" t="str">
        <f>Техлист!AA446</f>
        <v/>
      </c>
      <c r="M475" s="94" t="str">
        <f>Техлист!AB446</f>
        <v/>
      </c>
      <c r="N475" s="92"/>
      <c r="O475" s="19"/>
      <c r="Q475" s="20"/>
      <c r="R475" s="20"/>
      <c r="S475" s="20"/>
    </row>
    <row r="476" spans="1:19" s="87" customFormat="1" ht="35.1" customHeight="1" x14ac:dyDescent="0.25">
      <c r="A476" s="37"/>
      <c r="B476" s="35" t="str">
        <f>Техлист!V447</f>
        <v/>
      </c>
      <c r="C476" s="93" t="str">
        <f>Техлист!U447</f>
        <v/>
      </c>
      <c r="D476" s="91"/>
      <c r="E476" s="91"/>
      <c r="F476" s="91"/>
      <c r="G476" s="90" t="str">
        <f>Техлист!Z447</f>
        <v/>
      </c>
      <c r="H476" s="91"/>
      <c r="I476" s="91"/>
      <c r="J476" s="91"/>
      <c r="K476" s="92"/>
      <c r="L476" s="42" t="str">
        <f>Техлист!AA447</f>
        <v/>
      </c>
      <c r="M476" s="94" t="str">
        <f>Техлист!AB447</f>
        <v/>
      </c>
      <c r="N476" s="92"/>
      <c r="O476" s="19"/>
      <c r="Q476" s="20"/>
      <c r="R476" s="20"/>
      <c r="S476" s="20"/>
    </row>
    <row r="477" spans="1:19" s="87" customFormat="1" ht="35.1" customHeight="1" x14ac:dyDescent="0.25">
      <c r="A477" s="37"/>
      <c r="B477" s="35" t="str">
        <f>Техлист!V448</f>
        <v/>
      </c>
      <c r="C477" s="93" t="str">
        <f>Техлист!U448</f>
        <v/>
      </c>
      <c r="D477" s="91"/>
      <c r="E477" s="91"/>
      <c r="F477" s="91"/>
      <c r="G477" s="90" t="str">
        <f>Техлист!Z448</f>
        <v/>
      </c>
      <c r="H477" s="91"/>
      <c r="I477" s="91"/>
      <c r="J477" s="91"/>
      <c r="K477" s="92"/>
      <c r="L477" s="42" t="str">
        <f>Техлист!AA448</f>
        <v/>
      </c>
      <c r="M477" s="94" t="str">
        <f>Техлист!AB448</f>
        <v/>
      </c>
      <c r="N477" s="92"/>
      <c r="O477" s="19"/>
      <c r="Q477" s="20"/>
      <c r="R477" s="20"/>
      <c r="S477" s="20"/>
    </row>
    <row r="478" spans="1:19" s="87" customFormat="1" ht="35.1" customHeight="1" x14ac:dyDescent="0.25">
      <c r="A478" s="37"/>
      <c r="B478" s="35" t="str">
        <f>Техлист!V449</f>
        <v/>
      </c>
      <c r="C478" s="93" t="str">
        <f>Техлист!U449</f>
        <v/>
      </c>
      <c r="D478" s="91"/>
      <c r="E478" s="91"/>
      <c r="F478" s="91"/>
      <c r="G478" s="90" t="str">
        <f>Техлист!Z449</f>
        <v/>
      </c>
      <c r="H478" s="91"/>
      <c r="I478" s="91"/>
      <c r="J478" s="91"/>
      <c r="K478" s="92"/>
      <c r="L478" s="42" t="str">
        <f>Техлист!AA449</f>
        <v/>
      </c>
      <c r="M478" s="94" t="str">
        <f>Техлист!AB449</f>
        <v/>
      </c>
      <c r="N478" s="92"/>
      <c r="O478" s="19"/>
      <c r="Q478" s="20"/>
      <c r="R478" s="20"/>
      <c r="S478" s="20"/>
    </row>
    <row r="479" spans="1:19" s="87" customFormat="1" ht="35.1" customHeight="1" x14ac:dyDescent="0.25">
      <c r="A479" s="37"/>
      <c r="B479" s="35" t="str">
        <f>Техлист!V450</f>
        <v/>
      </c>
      <c r="C479" s="93" t="str">
        <f>Техлист!U450</f>
        <v/>
      </c>
      <c r="D479" s="91"/>
      <c r="E479" s="91"/>
      <c r="F479" s="91"/>
      <c r="G479" s="90" t="str">
        <f>Техлист!Z450</f>
        <v/>
      </c>
      <c r="H479" s="91"/>
      <c r="I479" s="91"/>
      <c r="J479" s="91"/>
      <c r="K479" s="92"/>
      <c r="L479" s="42" t="str">
        <f>Техлист!AA450</f>
        <v/>
      </c>
      <c r="M479" s="94" t="str">
        <f>Техлист!AB450</f>
        <v/>
      </c>
      <c r="N479" s="92"/>
      <c r="O479" s="19"/>
      <c r="Q479" s="20"/>
      <c r="R479" s="20"/>
      <c r="S479" s="20"/>
    </row>
    <row r="480" spans="1:19" s="87" customFormat="1" ht="35.1" customHeight="1" x14ac:dyDescent="0.25">
      <c r="A480" s="37"/>
      <c r="B480" s="35" t="str">
        <f>Техлист!V451</f>
        <v/>
      </c>
      <c r="C480" s="93" t="str">
        <f>Техлист!U451</f>
        <v/>
      </c>
      <c r="D480" s="91"/>
      <c r="E480" s="91"/>
      <c r="F480" s="91"/>
      <c r="G480" s="90" t="str">
        <f>Техлист!Z451</f>
        <v/>
      </c>
      <c r="H480" s="91"/>
      <c r="I480" s="91"/>
      <c r="J480" s="91"/>
      <c r="K480" s="92"/>
      <c r="L480" s="42" t="str">
        <f>Техлист!AA451</f>
        <v/>
      </c>
      <c r="M480" s="94" t="str">
        <f>Техлист!AB451</f>
        <v/>
      </c>
      <c r="N480" s="92"/>
      <c r="O480" s="19"/>
      <c r="Q480" s="20"/>
      <c r="R480" s="20"/>
      <c r="S480" s="20"/>
    </row>
    <row r="481" spans="1:19" s="87" customFormat="1" ht="35.1" customHeight="1" x14ac:dyDescent="0.25">
      <c r="A481" s="37"/>
      <c r="B481" s="35" t="str">
        <f>Техлист!V452</f>
        <v/>
      </c>
      <c r="C481" s="93" t="str">
        <f>Техлист!U452</f>
        <v/>
      </c>
      <c r="D481" s="91"/>
      <c r="E481" s="91"/>
      <c r="F481" s="91"/>
      <c r="G481" s="90" t="str">
        <f>Техлист!Z452</f>
        <v/>
      </c>
      <c r="H481" s="91"/>
      <c r="I481" s="91"/>
      <c r="J481" s="91"/>
      <c r="K481" s="92"/>
      <c r="L481" s="42" t="str">
        <f>Техлист!AA452</f>
        <v/>
      </c>
      <c r="M481" s="94" t="str">
        <f>Техлист!AB452</f>
        <v/>
      </c>
      <c r="N481" s="92"/>
      <c r="O481" s="19"/>
      <c r="Q481" s="20"/>
      <c r="R481" s="20"/>
      <c r="S481" s="20"/>
    </row>
    <row r="482" spans="1:19" s="87" customFormat="1" ht="35.1" customHeight="1" x14ac:dyDescent="0.25">
      <c r="A482" s="37"/>
      <c r="B482" s="35" t="str">
        <f>Техлист!V453</f>
        <v/>
      </c>
      <c r="C482" s="93" t="str">
        <f>Техлист!U453</f>
        <v/>
      </c>
      <c r="D482" s="91"/>
      <c r="E482" s="91"/>
      <c r="F482" s="91"/>
      <c r="G482" s="90" t="str">
        <f>Техлист!Z453</f>
        <v/>
      </c>
      <c r="H482" s="91"/>
      <c r="I482" s="91"/>
      <c r="J482" s="91"/>
      <c r="K482" s="92"/>
      <c r="L482" s="42" t="str">
        <f>Техлист!AA453</f>
        <v/>
      </c>
      <c r="M482" s="94" t="str">
        <f>Техлист!AB453</f>
        <v/>
      </c>
      <c r="N482" s="92"/>
      <c r="O482" s="19"/>
      <c r="Q482" s="20"/>
      <c r="R482" s="20"/>
      <c r="S482" s="20"/>
    </row>
    <row r="483" spans="1:19" s="87" customFormat="1" ht="35.1" customHeight="1" x14ac:dyDescent="0.25">
      <c r="A483" s="37"/>
      <c r="B483" s="35" t="str">
        <f>Техлист!V454</f>
        <v/>
      </c>
      <c r="C483" s="93" t="str">
        <f>Техлист!U454</f>
        <v/>
      </c>
      <c r="D483" s="91"/>
      <c r="E483" s="91"/>
      <c r="F483" s="91"/>
      <c r="G483" s="90" t="str">
        <f>Техлист!Z454</f>
        <v/>
      </c>
      <c r="H483" s="91"/>
      <c r="I483" s="91"/>
      <c r="J483" s="91"/>
      <c r="K483" s="92"/>
      <c r="L483" s="42" t="str">
        <f>Техлист!AA454</f>
        <v/>
      </c>
      <c r="M483" s="94" t="str">
        <f>Техлист!AB454</f>
        <v/>
      </c>
      <c r="N483" s="92"/>
      <c r="O483" s="19"/>
      <c r="Q483" s="20"/>
      <c r="R483" s="20"/>
      <c r="S483" s="20"/>
    </row>
    <row r="484" spans="1:19" s="87" customFormat="1" ht="35.1" customHeight="1" x14ac:dyDescent="0.25">
      <c r="A484" s="37"/>
      <c r="B484" s="35" t="str">
        <f>Техлист!V455</f>
        <v/>
      </c>
      <c r="C484" s="93" t="str">
        <f>Техлист!U455</f>
        <v/>
      </c>
      <c r="D484" s="91"/>
      <c r="E484" s="91"/>
      <c r="F484" s="91"/>
      <c r="G484" s="90" t="str">
        <f>Техлист!Z455</f>
        <v/>
      </c>
      <c r="H484" s="91"/>
      <c r="I484" s="91"/>
      <c r="J484" s="91"/>
      <c r="K484" s="92"/>
      <c r="L484" s="42" t="str">
        <f>Техлист!AA455</f>
        <v/>
      </c>
      <c r="M484" s="94" t="str">
        <f>Техлист!AB455</f>
        <v/>
      </c>
      <c r="N484" s="92"/>
      <c r="O484" s="19"/>
      <c r="Q484" s="20"/>
      <c r="R484" s="20"/>
      <c r="S484" s="20"/>
    </row>
    <row r="485" spans="1:19" s="87" customFormat="1" ht="35.1" customHeight="1" x14ac:dyDescent="0.25">
      <c r="A485" s="37"/>
      <c r="B485" s="35" t="str">
        <f>Техлист!V456</f>
        <v/>
      </c>
      <c r="C485" s="93" t="str">
        <f>Техлист!U456</f>
        <v/>
      </c>
      <c r="D485" s="91"/>
      <c r="E485" s="91"/>
      <c r="F485" s="91"/>
      <c r="G485" s="90" t="str">
        <f>Техлист!Z456</f>
        <v/>
      </c>
      <c r="H485" s="91"/>
      <c r="I485" s="91"/>
      <c r="J485" s="91"/>
      <c r="K485" s="92"/>
      <c r="L485" s="42" t="str">
        <f>Техлист!AA456</f>
        <v/>
      </c>
      <c r="M485" s="94" t="str">
        <f>Техлист!AB456</f>
        <v/>
      </c>
      <c r="N485" s="92"/>
      <c r="O485" s="19"/>
      <c r="Q485" s="20"/>
      <c r="R485" s="20"/>
      <c r="S485" s="20"/>
    </row>
    <row r="486" spans="1:19" s="87" customFormat="1" ht="35.1" customHeight="1" x14ac:dyDescent="0.25">
      <c r="A486" s="37"/>
      <c r="B486" s="35" t="str">
        <f>Техлист!V457</f>
        <v/>
      </c>
      <c r="C486" s="93" t="str">
        <f>Техлист!U457</f>
        <v/>
      </c>
      <c r="D486" s="91"/>
      <c r="E486" s="91"/>
      <c r="F486" s="91"/>
      <c r="G486" s="90" t="str">
        <f>Техлист!Z457</f>
        <v/>
      </c>
      <c r="H486" s="91"/>
      <c r="I486" s="91"/>
      <c r="J486" s="91"/>
      <c r="K486" s="92"/>
      <c r="L486" s="42" t="str">
        <f>Техлист!AA457</f>
        <v/>
      </c>
      <c r="M486" s="94" t="str">
        <f>Техлист!AB457</f>
        <v/>
      </c>
      <c r="N486" s="92"/>
      <c r="O486" s="19"/>
      <c r="Q486" s="20"/>
      <c r="R486" s="20"/>
      <c r="S486" s="20"/>
    </row>
    <row r="487" spans="1:19" s="87" customFormat="1" ht="35.1" customHeight="1" x14ac:dyDescent="0.25">
      <c r="A487" s="37"/>
      <c r="B487" s="35" t="str">
        <f>Техлист!V458</f>
        <v/>
      </c>
      <c r="C487" s="93" t="str">
        <f>Техлист!U458</f>
        <v/>
      </c>
      <c r="D487" s="91"/>
      <c r="E487" s="91"/>
      <c r="F487" s="91"/>
      <c r="G487" s="90" t="str">
        <f>Техлист!Z458</f>
        <v/>
      </c>
      <c r="H487" s="91"/>
      <c r="I487" s="91"/>
      <c r="J487" s="91"/>
      <c r="K487" s="92"/>
      <c r="L487" s="42" t="str">
        <f>Техлист!AA458</f>
        <v/>
      </c>
      <c r="M487" s="94" t="str">
        <f>Техлист!AB458</f>
        <v/>
      </c>
      <c r="N487" s="92"/>
      <c r="O487" s="19"/>
      <c r="Q487" s="20"/>
      <c r="R487" s="20"/>
      <c r="S487" s="20"/>
    </row>
    <row r="488" spans="1:19" s="87" customFormat="1" ht="35.1" customHeight="1" x14ac:dyDescent="0.25">
      <c r="A488" s="37"/>
      <c r="B488" s="35" t="str">
        <f>Техлист!V459</f>
        <v/>
      </c>
      <c r="C488" s="93" t="str">
        <f>Техлист!U459</f>
        <v/>
      </c>
      <c r="D488" s="91"/>
      <c r="E488" s="91"/>
      <c r="F488" s="91"/>
      <c r="G488" s="90" t="str">
        <f>Техлист!Z459</f>
        <v/>
      </c>
      <c r="H488" s="91"/>
      <c r="I488" s="91"/>
      <c r="J488" s="91"/>
      <c r="K488" s="92"/>
      <c r="L488" s="42" t="str">
        <f>Техлист!AA459</f>
        <v/>
      </c>
      <c r="M488" s="94" t="str">
        <f>Техлист!AB459</f>
        <v/>
      </c>
      <c r="N488" s="92"/>
      <c r="O488" s="19"/>
      <c r="Q488" s="20"/>
      <c r="R488" s="20"/>
      <c r="S488" s="20"/>
    </row>
    <row r="489" spans="1:19" s="87" customFormat="1" ht="35.1" customHeight="1" x14ac:dyDescent="0.25">
      <c r="A489" s="37"/>
      <c r="B489" s="35" t="str">
        <f>Техлист!V460</f>
        <v/>
      </c>
      <c r="C489" s="93" t="str">
        <f>Техлист!U460</f>
        <v/>
      </c>
      <c r="D489" s="91"/>
      <c r="E489" s="91"/>
      <c r="F489" s="91"/>
      <c r="G489" s="90" t="str">
        <f>Техлист!Z460</f>
        <v/>
      </c>
      <c r="H489" s="91"/>
      <c r="I489" s="91"/>
      <c r="J489" s="91"/>
      <c r="K489" s="92"/>
      <c r="L489" s="42" t="str">
        <f>Техлист!AA460</f>
        <v/>
      </c>
      <c r="M489" s="94" t="str">
        <f>Техлист!AB460</f>
        <v/>
      </c>
      <c r="N489" s="92"/>
      <c r="O489" s="19"/>
      <c r="Q489" s="20"/>
      <c r="R489" s="20"/>
      <c r="S489" s="20"/>
    </row>
    <row r="490" spans="1:19" s="87" customFormat="1" ht="35.1" customHeight="1" x14ac:dyDescent="0.25">
      <c r="A490" s="37"/>
      <c r="B490" s="35" t="str">
        <f>Техлист!V461</f>
        <v/>
      </c>
      <c r="C490" s="93" t="str">
        <f>Техлист!U461</f>
        <v/>
      </c>
      <c r="D490" s="91"/>
      <c r="E490" s="91"/>
      <c r="F490" s="91"/>
      <c r="G490" s="90" t="str">
        <f>Техлист!Z461</f>
        <v/>
      </c>
      <c r="H490" s="91"/>
      <c r="I490" s="91"/>
      <c r="J490" s="91"/>
      <c r="K490" s="92"/>
      <c r="L490" s="42" t="str">
        <f>Техлист!AA461</f>
        <v/>
      </c>
      <c r="M490" s="94" t="str">
        <f>Техлист!AB461</f>
        <v/>
      </c>
      <c r="N490" s="92"/>
      <c r="O490" s="19"/>
      <c r="Q490" s="20"/>
      <c r="R490" s="20"/>
      <c r="S490" s="20"/>
    </row>
    <row r="491" spans="1:19" s="87" customFormat="1" ht="35.1" customHeight="1" x14ac:dyDescent="0.25">
      <c r="A491" s="37"/>
      <c r="B491" s="35" t="str">
        <f>Техлист!V462</f>
        <v/>
      </c>
      <c r="C491" s="93" t="str">
        <f>Техлист!U462</f>
        <v/>
      </c>
      <c r="D491" s="91"/>
      <c r="E491" s="91"/>
      <c r="F491" s="91"/>
      <c r="G491" s="90" t="str">
        <f>Техлист!Z462</f>
        <v/>
      </c>
      <c r="H491" s="91"/>
      <c r="I491" s="91"/>
      <c r="J491" s="91"/>
      <c r="K491" s="92"/>
      <c r="L491" s="42" t="str">
        <f>Техлист!AA462</f>
        <v/>
      </c>
      <c r="M491" s="94" t="str">
        <f>Техлист!AB462</f>
        <v/>
      </c>
      <c r="N491" s="92"/>
      <c r="O491" s="19"/>
      <c r="Q491" s="20"/>
      <c r="R491" s="20"/>
      <c r="S491" s="20"/>
    </row>
    <row r="492" spans="1:19" s="87" customFormat="1" ht="35.1" customHeight="1" x14ac:dyDescent="0.25">
      <c r="A492" s="37"/>
      <c r="B492" s="35" t="str">
        <f>Техлист!V463</f>
        <v/>
      </c>
      <c r="C492" s="93" t="str">
        <f>Техлист!U463</f>
        <v/>
      </c>
      <c r="D492" s="91"/>
      <c r="E492" s="91"/>
      <c r="F492" s="91"/>
      <c r="G492" s="90" t="str">
        <f>Техлист!Z463</f>
        <v/>
      </c>
      <c r="H492" s="91"/>
      <c r="I492" s="91"/>
      <c r="J492" s="91"/>
      <c r="K492" s="92"/>
      <c r="L492" s="42" t="str">
        <f>Техлист!AA463</f>
        <v/>
      </c>
      <c r="M492" s="94" t="str">
        <f>Техлист!AB463</f>
        <v/>
      </c>
      <c r="N492" s="92"/>
      <c r="O492" s="19"/>
      <c r="Q492" s="20"/>
      <c r="R492" s="20"/>
      <c r="S492" s="20"/>
    </row>
    <row r="493" spans="1:19" s="87" customFormat="1" ht="35.1" customHeight="1" x14ac:dyDescent="0.25">
      <c r="A493" s="37"/>
      <c r="B493" s="35" t="str">
        <f>Техлист!V464</f>
        <v/>
      </c>
      <c r="C493" s="93" t="str">
        <f>Техлист!U464</f>
        <v/>
      </c>
      <c r="D493" s="91"/>
      <c r="E493" s="91"/>
      <c r="F493" s="91"/>
      <c r="G493" s="90" t="str">
        <f>Техлист!Z464</f>
        <v/>
      </c>
      <c r="H493" s="91"/>
      <c r="I493" s="91"/>
      <c r="J493" s="91"/>
      <c r="K493" s="92"/>
      <c r="L493" s="42" t="str">
        <f>Техлист!AA464</f>
        <v/>
      </c>
      <c r="M493" s="94" t="str">
        <f>Техлист!AB464</f>
        <v/>
      </c>
      <c r="N493" s="92"/>
      <c r="O493" s="19"/>
      <c r="Q493" s="20"/>
      <c r="R493" s="20"/>
      <c r="S493" s="20"/>
    </row>
    <row r="494" spans="1:19" s="87" customFormat="1" ht="35.1" customHeight="1" x14ac:dyDescent="0.25">
      <c r="A494" s="37"/>
      <c r="B494" s="35" t="str">
        <f>Техлист!V465</f>
        <v/>
      </c>
      <c r="C494" s="93" t="str">
        <f>Техлист!U465</f>
        <v/>
      </c>
      <c r="D494" s="91"/>
      <c r="E494" s="91"/>
      <c r="F494" s="91"/>
      <c r="G494" s="90" t="str">
        <f>Техлист!Z465</f>
        <v/>
      </c>
      <c r="H494" s="91"/>
      <c r="I494" s="91"/>
      <c r="J494" s="91"/>
      <c r="K494" s="92"/>
      <c r="L494" s="42" t="str">
        <f>Техлист!AA465</f>
        <v/>
      </c>
      <c r="M494" s="94" t="str">
        <f>Техлист!AB465</f>
        <v/>
      </c>
      <c r="N494" s="92"/>
      <c r="O494" s="19"/>
      <c r="Q494" s="20"/>
      <c r="R494" s="20"/>
      <c r="S494" s="20"/>
    </row>
    <row r="495" spans="1:19" s="87" customFormat="1" ht="35.1" customHeight="1" x14ac:dyDescent="0.25">
      <c r="A495" s="37"/>
      <c r="B495" s="35" t="str">
        <f>Техлист!V466</f>
        <v/>
      </c>
      <c r="C495" s="93" t="str">
        <f>Техлист!U466</f>
        <v/>
      </c>
      <c r="D495" s="91"/>
      <c r="E495" s="91"/>
      <c r="F495" s="91"/>
      <c r="G495" s="90" t="str">
        <f>Техлист!Z466</f>
        <v/>
      </c>
      <c r="H495" s="91"/>
      <c r="I495" s="91"/>
      <c r="J495" s="91"/>
      <c r="K495" s="92"/>
      <c r="L495" s="42" t="str">
        <f>Техлист!AA466</f>
        <v/>
      </c>
      <c r="M495" s="94" t="str">
        <f>Техлист!AB466</f>
        <v/>
      </c>
      <c r="N495" s="92"/>
      <c r="O495" s="19"/>
      <c r="Q495" s="20"/>
      <c r="R495" s="20"/>
      <c r="S495" s="20"/>
    </row>
    <row r="496" spans="1:19" s="87" customFormat="1" ht="35.1" customHeight="1" x14ac:dyDescent="0.25">
      <c r="A496" s="37"/>
      <c r="B496" s="35" t="str">
        <f>Техлист!V467</f>
        <v/>
      </c>
      <c r="C496" s="93" t="str">
        <f>Техлист!U467</f>
        <v/>
      </c>
      <c r="D496" s="91"/>
      <c r="E496" s="91"/>
      <c r="F496" s="91"/>
      <c r="G496" s="90" t="str">
        <f>Техлист!Z467</f>
        <v/>
      </c>
      <c r="H496" s="91"/>
      <c r="I496" s="91"/>
      <c r="J496" s="91"/>
      <c r="K496" s="92"/>
      <c r="L496" s="42" t="str">
        <f>Техлист!AA467</f>
        <v/>
      </c>
      <c r="M496" s="94" t="str">
        <f>Техлист!AB467</f>
        <v/>
      </c>
      <c r="N496" s="92"/>
      <c r="O496" s="19"/>
      <c r="Q496" s="20"/>
      <c r="R496" s="20"/>
      <c r="S496" s="20"/>
    </row>
    <row r="497" spans="1:19" s="87" customFormat="1" ht="35.1" customHeight="1" x14ac:dyDescent="0.25">
      <c r="A497" s="37"/>
      <c r="B497" s="35" t="str">
        <f>Техлист!V468</f>
        <v/>
      </c>
      <c r="C497" s="93" t="str">
        <f>Техлист!U468</f>
        <v/>
      </c>
      <c r="D497" s="91"/>
      <c r="E497" s="91"/>
      <c r="F497" s="91"/>
      <c r="G497" s="90" t="str">
        <f>Техлист!Z468</f>
        <v/>
      </c>
      <c r="H497" s="91"/>
      <c r="I497" s="91"/>
      <c r="J497" s="91"/>
      <c r="K497" s="92"/>
      <c r="L497" s="42" t="str">
        <f>Техлист!AA468</f>
        <v/>
      </c>
      <c r="M497" s="94" t="str">
        <f>Техлист!AB468</f>
        <v/>
      </c>
      <c r="N497" s="92"/>
      <c r="O497" s="19"/>
      <c r="Q497" s="20"/>
      <c r="R497" s="20"/>
      <c r="S497" s="20"/>
    </row>
    <row r="498" spans="1:19" s="87" customFormat="1" ht="35.1" customHeight="1" x14ac:dyDescent="0.25">
      <c r="A498" s="37"/>
      <c r="B498" s="35" t="str">
        <f>Техлист!V469</f>
        <v/>
      </c>
      <c r="C498" s="93" t="str">
        <f>Техлист!U469</f>
        <v/>
      </c>
      <c r="D498" s="91"/>
      <c r="E498" s="91"/>
      <c r="F498" s="91"/>
      <c r="G498" s="90" t="str">
        <f>Техлист!Z469</f>
        <v/>
      </c>
      <c r="H498" s="91"/>
      <c r="I498" s="91"/>
      <c r="J498" s="91"/>
      <c r="K498" s="92"/>
      <c r="L498" s="42" t="str">
        <f>Техлист!AA469</f>
        <v/>
      </c>
      <c r="M498" s="94" t="str">
        <f>Техлист!AB469</f>
        <v/>
      </c>
      <c r="N498" s="92"/>
      <c r="O498" s="19"/>
      <c r="Q498" s="20"/>
      <c r="R498" s="20"/>
      <c r="S498" s="20"/>
    </row>
    <row r="499" spans="1:19" s="87" customFormat="1" ht="35.1" customHeight="1" x14ac:dyDescent="0.25">
      <c r="A499" s="37"/>
      <c r="B499" s="35" t="str">
        <f>Техлист!V470</f>
        <v/>
      </c>
      <c r="C499" s="93" t="str">
        <f>Техлист!U470</f>
        <v/>
      </c>
      <c r="D499" s="91"/>
      <c r="E499" s="91"/>
      <c r="F499" s="91"/>
      <c r="G499" s="90" t="str">
        <f>Техлист!Z470</f>
        <v/>
      </c>
      <c r="H499" s="91"/>
      <c r="I499" s="91"/>
      <c r="J499" s="91"/>
      <c r="K499" s="92"/>
      <c r="L499" s="42" t="str">
        <f>Техлист!AA470</f>
        <v/>
      </c>
      <c r="M499" s="94" t="str">
        <f>Техлист!AB470</f>
        <v/>
      </c>
      <c r="N499" s="92"/>
      <c r="O499" s="19"/>
      <c r="Q499" s="20"/>
      <c r="R499" s="20"/>
      <c r="S499" s="20"/>
    </row>
    <row r="500" spans="1:19" s="87" customFormat="1" ht="35.1" customHeight="1" x14ac:dyDescent="0.25">
      <c r="A500" s="37"/>
      <c r="B500" s="35" t="str">
        <f>Техлист!V471</f>
        <v/>
      </c>
      <c r="C500" s="93" t="str">
        <f>Техлист!U471</f>
        <v/>
      </c>
      <c r="D500" s="91"/>
      <c r="E500" s="91"/>
      <c r="F500" s="91"/>
      <c r="G500" s="90" t="str">
        <f>Техлист!Z471</f>
        <v/>
      </c>
      <c r="H500" s="91"/>
      <c r="I500" s="91"/>
      <c r="J500" s="91"/>
      <c r="K500" s="92"/>
      <c r="L500" s="42" t="str">
        <f>Техлист!AA471</f>
        <v/>
      </c>
      <c r="M500" s="94" t="str">
        <f>Техлист!AB471</f>
        <v/>
      </c>
      <c r="N500" s="92"/>
      <c r="O500" s="19"/>
      <c r="Q500" s="20"/>
      <c r="R500" s="20"/>
      <c r="S500" s="20"/>
    </row>
    <row r="501" spans="1:19" s="87" customFormat="1" ht="35.1" customHeight="1" x14ac:dyDescent="0.25">
      <c r="A501" s="37"/>
      <c r="B501" s="35" t="str">
        <f>Техлист!V472</f>
        <v/>
      </c>
      <c r="C501" s="93" t="str">
        <f>Техлист!U472</f>
        <v/>
      </c>
      <c r="D501" s="91"/>
      <c r="E501" s="91"/>
      <c r="F501" s="91"/>
      <c r="G501" s="90" t="str">
        <f>Техлист!Z472</f>
        <v/>
      </c>
      <c r="H501" s="91"/>
      <c r="I501" s="91"/>
      <c r="J501" s="91"/>
      <c r="K501" s="92"/>
      <c r="L501" s="42" t="str">
        <f>Техлист!AA472</f>
        <v/>
      </c>
      <c r="M501" s="94" t="str">
        <f>Техлист!AB472</f>
        <v/>
      </c>
      <c r="N501" s="92"/>
      <c r="O501" s="19"/>
      <c r="Q501" s="20"/>
      <c r="R501" s="20"/>
      <c r="S501" s="20"/>
    </row>
    <row r="502" spans="1:19" s="87" customFormat="1" ht="35.1" customHeight="1" x14ac:dyDescent="0.25">
      <c r="A502" s="37"/>
      <c r="B502" s="35" t="str">
        <f>Техлист!V473</f>
        <v/>
      </c>
      <c r="C502" s="93" t="str">
        <f>Техлист!U473</f>
        <v/>
      </c>
      <c r="D502" s="91"/>
      <c r="E502" s="91"/>
      <c r="F502" s="91"/>
      <c r="G502" s="90" t="str">
        <f>Техлист!Z473</f>
        <v/>
      </c>
      <c r="H502" s="91"/>
      <c r="I502" s="91"/>
      <c r="J502" s="91"/>
      <c r="K502" s="92"/>
      <c r="L502" s="42" t="str">
        <f>Техлист!AA473</f>
        <v/>
      </c>
      <c r="M502" s="94" t="str">
        <f>Техлист!AB473</f>
        <v/>
      </c>
      <c r="N502" s="92"/>
      <c r="O502" s="19"/>
      <c r="Q502" s="20"/>
      <c r="R502" s="20"/>
      <c r="S502" s="20"/>
    </row>
    <row r="503" spans="1:19" s="87" customFormat="1" ht="35.1" customHeight="1" x14ac:dyDescent="0.25">
      <c r="A503" s="37"/>
      <c r="B503" s="35" t="str">
        <f>Техлист!V474</f>
        <v/>
      </c>
      <c r="C503" s="93" t="str">
        <f>Техлист!U474</f>
        <v/>
      </c>
      <c r="D503" s="91"/>
      <c r="E503" s="91"/>
      <c r="F503" s="91"/>
      <c r="G503" s="90" t="str">
        <f>Техлист!Z474</f>
        <v/>
      </c>
      <c r="H503" s="91"/>
      <c r="I503" s="91"/>
      <c r="J503" s="91"/>
      <c r="K503" s="92"/>
      <c r="L503" s="42" t="str">
        <f>Техлист!AA474</f>
        <v/>
      </c>
      <c r="M503" s="94" t="str">
        <f>Техлист!AB474</f>
        <v/>
      </c>
      <c r="N503" s="92"/>
      <c r="O503" s="19"/>
      <c r="Q503" s="20"/>
      <c r="R503" s="20"/>
      <c r="S503" s="20"/>
    </row>
    <row r="504" spans="1:19" s="87" customFormat="1" ht="35.1" customHeight="1" x14ac:dyDescent="0.25">
      <c r="A504" s="37"/>
      <c r="B504" s="35" t="str">
        <f>Техлист!V475</f>
        <v/>
      </c>
      <c r="C504" s="93" t="str">
        <f>Техлист!U475</f>
        <v/>
      </c>
      <c r="D504" s="91"/>
      <c r="E504" s="91"/>
      <c r="F504" s="91"/>
      <c r="G504" s="90" t="str">
        <f>Техлист!Z475</f>
        <v/>
      </c>
      <c r="H504" s="91"/>
      <c r="I504" s="91"/>
      <c r="J504" s="91"/>
      <c r="K504" s="92"/>
      <c r="L504" s="42" t="str">
        <f>Техлист!AA475</f>
        <v/>
      </c>
      <c r="M504" s="94" t="str">
        <f>Техлист!AB475</f>
        <v/>
      </c>
      <c r="N504" s="92"/>
      <c r="O504" s="19"/>
      <c r="Q504" s="20"/>
      <c r="R504" s="20"/>
      <c r="S504" s="20"/>
    </row>
    <row r="505" spans="1:19" s="87" customFormat="1" ht="35.1" customHeight="1" x14ac:dyDescent="0.25">
      <c r="A505" s="37"/>
      <c r="B505" s="35" t="str">
        <f>Техлист!V476</f>
        <v/>
      </c>
      <c r="C505" s="93" t="str">
        <f>Техлист!U476</f>
        <v/>
      </c>
      <c r="D505" s="91"/>
      <c r="E505" s="91"/>
      <c r="F505" s="91"/>
      <c r="G505" s="90" t="str">
        <f>Техлист!Z476</f>
        <v/>
      </c>
      <c r="H505" s="91"/>
      <c r="I505" s="91"/>
      <c r="J505" s="91"/>
      <c r="K505" s="92"/>
      <c r="L505" s="42" t="str">
        <f>Техлист!AA476</f>
        <v/>
      </c>
      <c r="M505" s="94" t="str">
        <f>Техлист!AB476</f>
        <v/>
      </c>
      <c r="N505" s="92"/>
      <c r="O505" s="19"/>
      <c r="Q505" s="20"/>
      <c r="R505" s="20"/>
      <c r="S505" s="20"/>
    </row>
    <row r="506" spans="1:19" s="87" customFormat="1" ht="35.1" customHeight="1" x14ac:dyDescent="0.25">
      <c r="A506" s="37"/>
      <c r="B506" s="35" t="str">
        <f>Техлист!V477</f>
        <v/>
      </c>
      <c r="C506" s="93" t="str">
        <f>Техлист!U477</f>
        <v/>
      </c>
      <c r="D506" s="91"/>
      <c r="E506" s="91"/>
      <c r="F506" s="91"/>
      <c r="G506" s="90" t="str">
        <f>Техлист!Z477</f>
        <v/>
      </c>
      <c r="H506" s="91"/>
      <c r="I506" s="91"/>
      <c r="J506" s="91"/>
      <c r="K506" s="92"/>
      <c r="L506" s="42" t="str">
        <f>Техлист!AA477</f>
        <v/>
      </c>
      <c r="M506" s="94" t="str">
        <f>Техлист!AB477</f>
        <v/>
      </c>
      <c r="N506" s="92"/>
      <c r="O506" s="19"/>
      <c r="Q506" s="20"/>
      <c r="R506" s="20"/>
      <c r="S506" s="20"/>
    </row>
    <row r="507" spans="1:19" s="87" customFormat="1" ht="35.1" customHeight="1" x14ac:dyDescent="0.25">
      <c r="A507" s="37"/>
      <c r="B507" s="35" t="str">
        <f>Техлист!V478</f>
        <v/>
      </c>
      <c r="C507" s="93" t="str">
        <f>Техлист!U478</f>
        <v/>
      </c>
      <c r="D507" s="91"/>
      <c r="E507" s="91"/>
      <c r="F507" s="91"/>
      <c r="G507" s="90" t="str">
        <f>Техлист!Z478</f>
        <v/>
      </c>
      <c r="H507" s="91"/>
      <c r="I507" s="91"/>
      <c r="J507" s="91"/>
      <c r="K507" s="92"/>
      <c r="L507" s="42" t="str">
        <f>Техлист!AA478</f>
        <v/>
      </c>
      <c r="M507" s="94" t="str">
        <f>Техлист!AB478</f>
        <v/>
      </c>
      <c r="N507" s="92"/>
      <c r="O507" s="19"/>
      <c r="Q507" s="20"/>
      <c r="R507" s="20"/>
      <c r="S507" s="20"/>
    </row>
    <row r="508" spans="1:19" s="87" customFormat="1" ht="35.1" customHeight="1" x14ac:dyDescent="0.25">
      <c r="A508" s="37"/>
      <c r="B508" s="35" t="str">
        <f>Техлист!V479</f>
        <v/>
      </c>
      <c r="C508" s="93" t="str">
        <f>Техлист!U479</f>
        <v/>
      </c>
      <c r="D508" s="91"/>
      <c r="E508" s="91"/>
      <c r="F508" s="91"/>
      <c r="G508" s="90" t="str">
        <f>Техлист!Z479</f>
        <v/>
      </c>
      <c r="H508" s="91"/>
      <c r="I508" s="91"/>
      <c r="J508" s="91"/>
      <c r="K508" s="92"/>
      <c r="L508" s="42" t="str">
        <f>Техлист!AA479</f>
        <v/>
      </c>
      <c r="M508" s="94" t="str">
        <f>Техлист!AB479</f>
        <v/>
      </c>
      <c r="N508" s="92"/>
      <c r="O508" s="19"/>
      <c r="Q508" s="20"/>
      <c r="R508" s="20"/>
      <c r="S508" s="20"/>
    </row>
    <row r="509" spans="1:19" s="87" customFormat="1" ht="35.1" customHeight="1" x14ac:dyDescent="0.25">
      <c r="A509" s="37"/>
      <c r="B509" s="35" t="str">
        <f>Техлист!V480</f>
        <v/>
      </c>
      <c r="C509" s="93" t="str">
        <f>Техлист!U480</f>
        <v/>
      </c>
      <c r="D509" s="91"/>
      <c r="E509" s="91"/>
      <c r="F509" s="91"/>
      <c r="G509" s="90" t="str">
        <f>Техлист!Z480</f>
        <v/>
      </c>
      <c r="H509" s="91"/>
      <c r="I509" s="91"/>
      <c r="J509" s="91"/>
      <c r="K509" s="92"/>
      <c r="L509" s="42" t="str">
        <f>Техлист!AA480</f>
        <v/>
      </c>
      <c r="M509" s="94" t="str">
        <f>Техлист!AB480</f>
        <v/>
      </c>
      <c r="N509" s="92"/>
      <c r="O509" s="19"/>
      <c r="Q509" s="20"/>
      <c r="R509" s="20"/>
      <c r="S509" s="20"/>
    </row>
    <row r="510" spans="1:19" s="87" customFormat="1" ht="35.1" customHeight="1" x14ac:dyDescent="0.25">
      <c r="A510" s="37"/>
      <c r="B510" s="35" t="str">
        <f>Техлист!V481</f>
        <v/>
      </c>
      <c r="C510" s="93" t="str">
        <f>Техлист!U481</f>
        <v/>
      </c>
      <c r="D510" s="91"/>
      <c r="E510" s="91"/>
      <c r="F510" s="91"/>
      <c r="G510" s="90" t="str">
        <f>Техлист!Z481</f>
        <v/>
      </c>
      <c r="H510" s="91"/>
      <c r="I510" s="91"/>
      <c r="J510" s="91"/>
      <c r="K510" s="92"/>
      <c r="L510" s="42" t="str">
        <f>Техлист!AA481</f>
        <v/>
      </c>
      <c r="M510" s="94" t="str">
        <f>Техлист!AB481</f>
        <v/>
      </c>
      <c r="N510" s="92"/>
      <c r="O510" s="19"/>
      <c r="Q510" s="20"/>
      <c r="R510" s="20"/>
      <c r="S510" s="20"/>
    </row>
    <row r="511" spans="1:19" s="87" customFormat="1" ht="35.1" customHeight="1" x14ac:dyDescent="0.25">
      <c r="A511" s="37"/>
      <c r="B511" s="35" t="str">
        <f>Техлист!V482</f>
        <v/>
      </c>
      <c r="C511" s="93" t="str">
        <f>Техлист!U482</f>
        <v/>
      </c>
      <c r="D511" s="91"/>
      <c r="E511" s="91"/>
      <c r="F511" s="91"/>
      <c r="G511" s="90" t="str">
        <f>Техлист!Z482</f>
        <v/>
      </c>
      <c r="H511" s="91"/>
      <c r="I511" s="91"/>
      <c r="J511" s="91"/>
      <c r="K511" s="92"/>
      <c r="L511" s="42" t="str">
        <f>Техлист!AA482</f>
        <v/>
      </c>
      <c r="M511" s="94" t="str">
        <f>Техлист!AB482</f>
        <v/>
      </c>
      <c r="N511" s="92"/>
      <c r="O511" s="19"/>
      <c r="Q511" s="20"/>
      <c r="R511" s="20"/>
      <c r="S511" s="20"/>
    </row>
    <row r="512" spans="1:19" s="87" customFormat="1" ht="35.1" customHeight="1" x14ac:dyDescent="0.25">
      <c r="A512" s="37"/>
      <c r="B512" s="35" t="str">
        <f>Техлист!V483</f>
        <v/>
      </c>
      <c r="C512" s="93" t="str">
        <f>Техлист!U483</f>
        <v/>
      </c>
      <c r="D512" s="91"/>
      <c r="E512" s="91"/>
      <c r="F512" s="91"/>
      <c r="G512" s="90" t="str">
        <f>Техлист!Z483</f>
        <v/>
      </c>
      <c r="H512" s="91"/>
      <c r="I512" s="91"/>
      <c r="J512" s="91"/>
      <c r="K512" s="92"/>
      <c r="L512" s="42" t="str">
        <f>Техлист!AA483</f>
        <v/>
      </c>
      <c r="M512" s="94" t="str">
        <f>Техлист!AB483</f>
        <v/>
      </c>
      <c r="N512" s="92"/>
      <c r="O512" s="19"/>
      <c r="Q512" s="20"/>
      <c r="R512" s="20"/>
      <c r="S512" s="20"/>
    </row>
    <row r="513" spans="1:19" s="87" customFormat="1" ht="35.1" customHeight="1" x14ac:dyDescent="0.25">
      <c r="A513" s="37"/>
      <c r="B513" s="35" t="str">
        <f>Техлист!V484</f>
        <v/>
      </c>
      <c r="C513" s="93" t="str">
        <f>Техлист!U484</f>
        <v/>
      </c>
      <c r="D513" s="91"/>
      <c r="E513" s="91"/>
      <c r="F513" s="91"/>
      <c r="G513" s="90" t="str">
        <f>Техлист!Z484</f>
        <v/>
      </c>
      <c r="H513" s="91"/>
      <c r="I513" s="91"/>
      <c r="J513" s="91"/>
      <c r="K513" s="92"/>
      <c r="L513" s="42" t="str">
        <f>Техлист!AA484</f>
        <v/>
      </c>
      <c r="M513" s="94" t="str">
        <f>Техлист!AB484</f>
        <v/>
      </c>
      <c r="N513" s="92"/>
      <c r="O513" s="19"/>
      <c r="Q513" s="20"/>
      <c r="R513" s="20"/>
      <c r="S513" s="20"/>
    </row>
    <row r="514" spans="1:19" s="87" customFormat="1" ht="35.1" customHeight="1" x14ac:dyDescent="0.25">
      <c r="A514" s="37"/>
      <c r="B514" s="35" t="str">
        <f>Техлист!V485</f>
        <v/>
      </c>
      <c r="C514" s="93" t="str">
        <f>Техлист!U485</f>
        <v/>
      </c>
      <c r="D514" s="91"/>
      <c r="E514" s="91"/>
      <c r="F514" s="91"/>
      <c r="G514" s="90" t="str">
        <f>Техлист!Z485</f>
        <v/>
      </c>
      <c r="H514" s="91"/>
      <c r="I514" s="91"/>
      <c r="J514" s="91"/>
      <c r="K514" s="92"/>
      <c r="L514" s="42" t="str">
        <f>Техлист!AA485</f>
        <v/>
      </c>
      <c r="M514" s="94" t="str">
        <f>Техлист!AB485</f>
        <v/>
      </c>
      <c r="N514" s="92"/>
      <c r="O514" s="19"/>
      <c r="Q514" s="20"/>
      <c r="R514" s="20"/>
      <c r="S514" s="20"/>
    </row>
    <row r="515" spans="1:19" s="87" customFormat="1" ht="35.1" customHeight="1" x14ac:dyDescent="0.25">
      <c r="A515" s="37"/>
      <c r="B515" s="35" t="str">
        <f>Техлист!V486</f>
        <v/>
      </c>
      <c r="C515" s="93" t="str">
        <f>Техлист!U486</f>
        <v/>
      </c>
      <c r="D515" s="91"/>
      <c r="E515" s="91"/>
      <c r="F515" s="91"/>
      <c r="G515" s="90" t="str">
        <f>Техлист!Z486</f>
        <v/>
      </c>
      <c r="H515" s="91"/>
      <c r="I515" s="91"/>
      <c r="J515" s="91"/>
      <c r="K515" s="92"/>
      <c r="L515" s="42" t="str">
        <f>Техлист!AA486</f>
        <v/>
      </c>
      <c r="M515" s="94" t="str">
        <f>Техлист!AB486</f>
        <v/>
      </c>
      <c r="N515" s="92"/>
      <c r="O515" s="19"/>
      <c r="Q515" s="20"/>
      <c r="R515" s="20"/>
      <c r="S515" s="20"/>
    </row>
    <row r="516" spans="1:19" s="87" customFormat="1" ht="35.1" customHeight="1" x14ac:dyDescent="0.25">
      <c r="A516" s="37"/>
      <c r="B516" s="35" t="str">
        <f>Техлист!V487</f>
        <v/>
      </c>
      <c r="C516" s="93" t="str">
        <f>Техлист!U487</f>
        <v/>
      </c>
      <c r="D516" s="91"/>
      <c r="E516" s="91"/>
      <c r="F516" s="91"/>
      <c r="G516" s="90" t="str">
        <f>Техлист!Z487</f>
        <v/>
      </c>
      <c r="H516" s="91"/>
      <c r="I516" s="91"/>
      <c r="J516" s="91"/>
      <c r="K516" s="92"/>
      <c r="L516" s="42" t="str">
        <f>Техлист!AA487</f>
        <v/>
      </c>
      <c r="M516" s="94" t="str">
        <f>Техлист!AB487</f>
        <v/>
      </c>
      <c r="N516" s="92"/>
      <c r="O516" s="19"/>
      <c r="Q516" s="20"/>
      <c r="R516" s="20"/>
      <c r="S516" s="20"/>
    </row>
    <row r="517" spans="1:19" s="87" customFormat="1" ht="35.1" customHeight="1" x14ac:dyDescent="0.25">
      <c r="A517" s="37"/>
      <c r="B517" s="35" t="str">
        <f>Техлист!V488</f>
        <v/>
      </c>
      <c r="C517" s="93" t="str">
        <f>Техлист!U488</f>
        <v/>
      </c>
      <c r="D517" s="91"/>
      <c r="E517" s="91"/>
      <c r="F517" s="91"/>
      <c r="G517" s="90" t="str">
        <f>Техлист!Z488</f>
        <v/>
      </c>
      <c r="H517" s="91"/>
      <c r="I517" s="91"/>
      <c r="J517" s="91"/>
      <c r="K517" s="92"/>
      <c r="L517" s="42" t="str">
        <f>Техлист!AA488</f>
        <v/>
      </c>
      <c r="M517" s="94" t="str">
        <f>Техлист!AB488</f>
        <v/>
      </c>
      <c r="N517" s="92"/>
      <c r="O517" s="19"/>
      <c r="Q517" s="20"/>
      <c r="R517" s="20"/>
      <c r="S517" s="20"/>
    </row>
    <row r="518" spans="1:19" s="87" customFormat="1" ht="35.1" customHeight="1" x14ac:dyDescent="0.25">
      <c r="A518" s="37"/>
      <c r="B518" s="35" t="str">
        <f>Техлист!V489</f>
        <v/>
      </c>
      <c r="C518" s="93" t="str">
        <f>Техлист!U489</f>
        <v/>
      </c>
      <c r="D518" s="91"/>
      <c r="E518" s="91"/>
      <c r="F518" s="91"/>
      <c r="G518" s="90" t="str">
        <f>Техлист!Z489</f>
        <v/>
      </c>
      <c r="H518" s="91"/>
      <c r="I518" s="91"/>
      <c r="J518" s="91"/>
      <c r="K518" s="92"/>
      <c r="L518" s="42" t="str">
        <f>Техлист!AA489</f>
        <v/>
      </c>
      <c r="M518" s="94" t="str">
        <f>Техлист!AB489</f>
        <v/>
      </c>
      <c r="N518" s="92"/>
      <c r="O518" s="19"/>
      <c r="Q518" s="20"/>
      <c r="R518" s="20"/>
      <c r="S518" s="20"/>
    </row>
    <row r="519" spans="1:19" s="87" customFormat="1" ht="35.1" customHeight="1" x14ac:dyDescent="0.25">
      <c r="A519" s="37"/>
      <c r="B519" s="35" t="str">
        <f>Техлист!V490</f>
        <v/>
      </c>
      <c r="C519" s="93" t="str">
        <f>Техлист!U490</f>
        <v/>
      </c>
      <c r="D519" s="91"/>
      <c r="E519" s="91"/>
      <c r="F519" s="91"/>
      <c r="G519" s="90" t="str">
        <f>Техлист!Z490</f>
        <v/>
      </c>
      <c r="H519" s="91"/>
      <c r="I519" s="91"/>
      <c r="J519" s="91"/>
      <c r="K519" s="92"/>
      <c r="L519" s="42" t="str">
        <f>Техлист!AA490</f>
        <v/>
      </c>
      <c r="M519" s="94" t="str">
        <f>Техлист!AB490</f>
        <v/>
      </c>
      <c r="N519" s="92"/>
      <c r="O519" s="19"/>
      <c r="Q519" s="20"/>
      <c r="R519" s="20"/>
      <c r="S519" s="20"/>
    </row>
    <row r="520" spans="1:19" s="87" customFormat="1" ht="35.1" customHeight="1" x14ac:dyDescent="0.25">
      <c r="A520" s="37"/>
      <c r="B520" s="35" t="str">
        <f>Техлист!V491</f>
        <v/>
      </c>
      <c r="C520" s="93" t="str">
        <f>Техлист!U491</f>
        <v/>
      </c>
      <c r="D520" s="91"/>
      <c r="E520" s="91"/>
      <c r="F520" s="91"/>
      <c r="G520" s="90" t="str">
        <f>Техлист!Z491</f>
        <v/>
      </c>
      <c r="H520" s="91"/>
      <c r="I520" s="91"/>
      <c r="J520" s="91"/>
      <c r="K520" s="92"/>
      <c r="L520" s="42" t="str">
        <f>Техлист!AA491</f>
        <v/>
      </c>
      <c r="M520" s="94" t="str">
        <f>Техлист!AB491</f>
        <v/>
      </c>
      <c r="N520" s="92"/>
      <c r="O520" s="19"/>
      <c r="Q520" s="20"/>
      <c r="R520" s="20"/>
      <c r="S520" s="20"/>
    </row>
    <row r="521" spans="1:19" s="87" customFormat="1" ht="35.1" customHeight="1" x14ac:dyDescent="0.25">
      <c r="A521" s="37"/>
      <c r="B521" s="35" t="str">
        <f>Техлист!V492</f>
        <v/>
      </c>
      <c r="C521" s="93" t="str">
        <f>Техлист!U492</f>
        <v/>
      </c>
      <c r="D521" s="91"/>
      <c r="E521" s="91"/>
      <c r="F521" s="91"/>
      <c r="G521" s="90" t="str">
        <f>Техлист!Z492</f>
        <v/>
      </c>
      <c r="H521" s="91"/>
      <c r="I521" s="91"/>
      <c r="J521" s="91"/>
      <c r="K521" s="92"/>
      <c r="L521" s="42" t="str">
        <f>Техлист!AA492</f>
        <v/>
      </c>
      <c r="M521" s="94" t="str">
        <f>Техлист!AB492</f>
        <v/>
      </c>
      <c r="N521" s="92"/>
      <c r="O521" s="19"/>
      <c r="Q521" s="20"/>
      <c r="R521" s="20"/>
      <c r="S521" s="20"/>
    </row>
    <row r="522" spans="1:19" s="87" customFormat="1" ht="35.1" customHeight="1" x14ac:dyDescent="0.25">
      <c r="A522" s="37"/>
      <c r="B522" s="35" t="str">
        <f>Техлист!V493</f>
        <v/>
      </c>
      <c r="C522" s="93" t="str">
        <f>Техлист!U493</f>
        <v/>
      </c>
      <c r="D522" s="91"/>
      <c r="E522" s="91"/>
      <c r="F522" s="91"/>
      <c r="G522" s="90" t="str">
        <f>Техлист!Z493</f>
        <v/>
      </c>
      <c r="H522" s="91"/>
      <c r="I522" s="91"/>
      <c r="J522" s="91"/>
      <c r="K522" s="92"/>
      <c r="L522" s="42" t="str">
        <f>Техлист!AA493</f>
        <v/>
      </c>
      <c r="M522" s="94" t="str">
        <f>Техлист!AB493</f>
        <v/>
      </c>
      <c r="N522" s="92"/>
      <c r="O522" s="19"/>
      <c r="Q522" s="20"/>
      <c r="R522" s="20"/>
      <c r="S522" s="20"/>
    </row>
    <row r="523" spans="1:19" s="87" customFormat="1" ht="35.1" customHeight="1" x14ac:dyDescent="0.25">
      <c r="A523" s="37"/>
      <c r="B523" s="35" t="str">
        <f>Техлист!V494</f>
        <v/>
      </c>
      <c r="C523" s="93" t="str">
        <f>Техлист!U494</f>
        <v/>
      </c>
      <c r="D523" s="91"/>
      <c r="E523" s="91"/>
      <c r="F523" s="91"/>
      <c r="G523" s="90" t="str">
        <f>Техлист!Z494</f>
        <v/>
      </c>
      <c r="H523" s="91"/>
      <c r="I523" s="91"/>
      <c r="J523" s="91"/>
      <c r="K523" s="92"/>
      <c r="L523" s="42" t="str">
        <f>Техлист!AA494</f>
        <v/>
      </c>
      <c r="M523" s="94" t="str">
        <f>Техлист!AB494</f>
        <v/>
      </c>
      <c r="N523" s="92"/>
      <c r="O523" s="19"/>
      <c r="Q523" s="20"/>
      <c r="R523" s="20"/>
      <c r="S523" s="20"/>
    </row>
    <row r="524" spans="1:19" s="87" customFormat="1" ht="35.1" customHeight="1" x14ac:dyDescent="0.25">
      <c r="A524" s="37"/>
      <c r="B524" s="35" t="str">
        <f>Техлист!V495</f>
        <v/>
      </c>
      <c r="C524" s="93" t="str">
        <f>Техлист!U495</f>
        <v/>
      </c>
      <c r="D524" s="91"/>
      <c r="E524" s="91"/>
      <c r="F524" s="91"/>
      <c r="G524" s="90" t="str">
        <f>Техлист!Z495</f>
        <v/>
      </c>
      <c r="H524" s="91"/>
      <c r="I524" s="91"/>
      <c r="J524" s="91"/>
      <c r="K524" s="92"/>
      <c r="L524" s="42" t="str">
        <f>Техлист!AA495</f>
        <v/>
      </c>
      <c r="M524" s="94" t="str">
        <f>Техлист!AB495</f>
        <v/>
      </c>
      <c r="N524" s="92"/>
      <c r="O524" s="19"/>
      <c r="Q524" s="20"/>
      <c r="R524" s="20"/>
      <c r="S524" s="20"/>
    </row>
    <row r="525" spans="1:19" s="87" customFormat="1" ht="35.1" customHeight="1" x14ac:dyDescent="0.25">
      <c r="A525" s="37"/>
      <c r="B525" s="35" t="str">
        <f>Техлист!V496</f>
        <v/>
      </c>
      <c r="C525" s="93" t="str">
        <f>Техлист!U496</f>
        <v/>
      </c>
      <c r="D525" s="91"/>
      <c r="E525" s="91"/>
      <c r="F525" s="91"/>
      <c r="G525" s="90" t="str">
        <f>Техлист!Z496</f>
        <v/>
      </c>
      <c r="H525" s="91"/>
      <c r="I525" s="91"/>
      <c r="J525" s="91"/>
      <c r="K525" s="92"/>
      <c r="L525" s="42" t="str">
        <f>Техлист!AA496</f>
        <v/>
      </c>
      <c r="M525" s="94" t="str">
        <f>Техлист!AB496</f>
        <v/>
      </c>
      <c r="N525" s="92"/>
      <c r="O525" s="19"/>
      <c r="Q525" s="20"/>
      <c r="R525" s="20"/>
      <c r="S525" s="20"/>
    </row>
    <row r="526" spans="1:19" s="87" customFormat="1" ht="35.1" customHeight="1" x14ac:dyDescent="0.25">
      <c r="A526" s="37"/>
      <c r="B526" s="35" t="str">
        <f>Техлист!V497</f>
        <v/>
      </c>
      <c r="C526" s="93" t="str">
        <f>Техлист!U497</f>
        <v/>
      </c>
      <c r="D526" s="91"/>
      <c r="E526" s="91"/>
      <c r="F526" s="91"/>
      <c r="G526" s="90" t="str">
        <f>Техлист!Z497</f>
        <v/>
      </c>
      <c r="H526" s="91"/>
      <c r="I526" s="91"/>
      <c r="J526" s="91"/>
      <c r="K526" s="92"/>
      <c r="L526" s="42" t="str">
        <f>Техлист!AA497</f>
        <v/>
      </c>
      <c r="M526" s="94" t="str">
        <f>Техлист!AB497</f>
        <v/>
      </c>
      <c r="N526" s="92"/>
      <c r="O526" s="19"/>
      <c r="Q526" s="20"/>
      <c r="R526" s="20"/>
      <c r="S526" s="20"/>
    </row>
    <row r="527" spans="1:19" s="87" customFormat="1" ht="35.1" customHeight="1" x14ac:dyDescent="0.25">
      <c r="A527" s="37"/>
      <c r="B527" s="35" t="str">
        <f>Техлист!V498</f>
        <v/>
      </c>
      <c r="C527" s="93" t="str">
        <f>Техлист!U498</f>
        <v/>
      </c>
      <c r="D527" s="91"/>
      <c r="E527" s="91"/>
      <c r="F527" s="91"/>
      <c r="G527" s="90" t="str">
        <f>Техлист!Z498</f>
        <v/>
      </c>
      <c r="H527" s="91"/>
      <c r="I527" s="91"/>
      <c r="J527" s="91"/>
      <c r="K527" s="92"/>
      <c r="L527" s="42" t="str">
        <f>Техлист!AA498</f>
        <v/>
      </c>
      <c r="M527" s="94" t="str">
        <f>Техлист!AB498</f>
        <v/>
      </c>
      <c r="N527" s="92"/>
      <c r="O527" s="19"/>
      <c r="Q527" s="20"/>
      <c r="R527" s="20"/>
      <c r="S527" s="20"/>
    </row>
    <row r="528" spans="1:19" s="87" customFormat="1" ht="35.1" customHeight="1" x14ac:dyDescent="0.25">
      <c r="A528" s="37"/>
      <c r="B528" s="35" t="str">
        <f>Техлист!V499</f>
        <v/>
      </c>
      <c r="C528" s="93" t="str">
        <f>Техлист!U499</f>
        <v/>
      </c>
      <c r="D528" s="91"/>
      <c r="E528" s="91"/>
      <c r="F528" s="91"/>
      <c r="G528" s="90" t="str">
        <f>Техлист!Z499</f>
        <v/>
      </c>
      <c r="H528" s="91"/>
      <c r="I528" s="91"/>
      <c r="J528" s="91"/>
      <c r="K528" s="92"/>
      <c r="L528" s="42" t="str">
        <f>Техлист!AA499</f>
        <v/>
      </c>
      <c r="M528" s="94" t="str">
        <f>Техлист!AB499</f>
        <v/>
      </c>
      <c r="N528" s="92"/>
      <c r="O528" s="19"/>
      <c r="Q528" s="20"/>
      <c r="R528" s="20"/>
      <c r="S528" s="20"/>
    </row>
    <row r="529" spans="1:19" s="87" customFormat="1" ht="35.1" customHeight="1" x14ac:dyDescent="0.25">
      <c r="A529" s="37"/>
      <c r="B529" s="35" t="str">
        <f>Техлист!V500</f>
        <v/>
      </c>
      <c r="C529" s="93" t="str">
        <f>Техлист!U500</f>
        <v/>
      </c>
      <c r="D529" s="91"/>
      <c r="E529" s="91"/>
      <c r="F529" s="91"/>
      <c r="G529" s="90" t="str">
        <f>Техлист!Z500</f>
        <v/>
      </c>
      <c r="H529" s="91"/>
      <c r="I529" s="91"/>
      <c r="J529" s="91"/>
      <c r="K529" s="92"/>
      <c r="L529" s="42" t="str">
        <f>Техлист!AA500</f>
        <v/>
      </c>
      <c r="M529" s="94" t="str">
        <f>Техлист!AB500</f>
        <v/>
      </c>
      <c r="N529" s="92"/>
      <c r="O529" s="19"/>
      <c r="Q529" s="20"/>
      <c r="R529" s="20"/>
      <c r="S529" s="20"/>
    </row>
    <row r="530" spans="1:19" s="87" customFormat="1" ht="35.1" customHeight="1" x14ac:dyDescent="0.25">
      <c r="A530" s="37"/>
      <c r="B530" s="35" t="str">
        <f>Техлист!V501</f>
        <v/>
      </c>
      <c r="C530" s="93" t="str">
        <f>Техлист!U501</f>
        <v/>
      </c>
      <c r="D530" s="91"/>
      <c r="E530" s="91"/>
      <c r="F530" s="91"/>
      <c r="G530" s="90" t="str">
        <f>Техлист!Z501</f>
        <v/>
      </c>
      <c r="H530" s="91"/>
      <c r="I530" s="91"/>
      <c r="J530" s="91"/>
      <c r="K530" s="92"/>
      <c r="L530" s="42" t="str">
        <f>Техлист!AA501</f>
        <v/>
      </c>
      <c r="M530" s="94" t="str">
        <f>Техлист!AB501</f>
        <v/>
      </c>
      <c r="N530" s="92"/>
      <c r="O530" s="19"/>
      <c r="Q530" s="20"/>
      <c r="R530" s="20"/>
      <c r="S530" s="20"/>
    </row>
    <row r="531" spans="1:19" s="87" customFormat="1" ht="35.1" customHeight="1" x14ac:dyDescent="0.25">
      <c r="A531" s="37"/>
      <c r="B531" s="35" t="str">
        <f>Техлист!V502</f>
        <v/>
      </c>
      <c r="C531" s="93" t="str">
        <f>Техлист!U502</f>
        <v/>
      </c>
      <c r="D531" s="91"/>
      <c r="E531" s="91"/>
      <c r="F531" s="91"/>
      <c r="G531" s="90" t="str">
        <f>Техлист!Z502</f>
        <v/>
      </c>
      <c r="H531" s="91"/>
      <c r="I531" s="91"/>
      <c r="J531" s="91"/>
      <c r="K531" s="92"/>
      <c r="L531" s="42" t="str">
        <f>Техлист!AA502</f>
        <v/>
      </c>
      <c r="M531" s="94" t="str">
        <f>Техлист!AB502</f>
        <v/>
      </c>
      <c r="N531" s="92"/>
      <c r="O531" s="19"/>
      <c r="Q531" s="20"/>
      <c r="R531" s="20"/>
      <c r="S531" s="20"/>
    </row>
    <row r="532" spans="1:19" s="87" customFormat="1" ht="35.1" customHeight="1" x14ac:dyDescent="0.25">
      <c r="A532" s="37"/>
      <c r="B532" s="35" t="str">
        <f>Техлист!V503</f>
        <v/>
      </c>
      <c r="C532" s="93" t="str">
        <f>Техлист!U503</f>
        <v/>
      </c>
      <c r="D532" s="91"/>
      <c r="E532" s="91"/>
      <c r="F532" s="91"/>
      <c r="G532" s="90" t="str">
        <f>Техлист!Z503</f>
        <v/>
      </c>
      <c r="H532" s="91"/>
      <c r="I532" s="91"/>
      <c r="J532" s="91"/>
      <c r="K532" s="92"/>
      <c r="L532" s="42" t="str">
        <f>Техлист!AA503</f>
        <v/>
      </c>
      <c r="M532" s="94" t="str">
        <f>Техлист!AB503</f>
        <v/>
      </c>
      <c r="N532" s="92"/>
      <c r="O532" s="19"/>
      <c r="Q532" s="20"/>
      <c r="R532" s="20"/>
      <c r="S532" s="20"/>
    </row>
    <row r="533" spans="1:19" s="87" customFormat="1" ht="35.1" customHeight="1" x14ac:dyDescent="0.25">
      <c r="A533" s="37"/>
      <c r="B533" s="35" t="str">
        <f>Техлист!V504</f>
        <v/>
      </c>
      <c r="C533" s="93" t="str">
        <f>Техлист!U504</f>
        <v/>
      </c>
      <c r="D533" s="91"/>
      <c r="E533" s="91"/>
      <c r="F533" s="91"/>
      <c r="G533" s="90" t="str">
        <f>Техлист!Z504</f>
        <v/>
      </c>
      <c r="H533" s="91"/>
      <c r="I533" s="91"/>
      <c r="J533" s="91"/>
      <c r="K533" s="92"/>
      <c r="L533" s="42" t="str">
        <f>Техлист!AA504</f>
        <v/>
      </c>
      <c r="M533" s="94" t="str">
        <f>Техлист!AB504</f>
        <v/>
      </c>
      <c r="N533" s="92"/>
      <c r="O533" s="19"/>
      <c r="Q533" s="20"/>
      <c r="R533" s="20"/>
      <c r="S533" s="20"/>
    </row>
    <row r="534" spans="1:19" s="87" customFormat="1" ht="35.1" customHeight="1" x14ac:dyDescent="0.25">
      <c r="A534" s="37"/>
      <c r="B534" s="35" t="str">
        <f>Техлист!V505</f>
        <v/>
      </c>
      <c r="C534" s="93" t="str">
        <f>Техлист!U505</f>
        <v/>
      </c>
      <c r="D534" s="91"/>
      <c r="E534" s="91"/>
      <c r="F534" s="91"/>
      <c r="G534" s="90" t="str">
        <f>Техлист!Z505</f>
        <v/>
      </c>
      <c r="H534" s="91"/>
      <c r="I534" s="91"/>
      <c r="J534" s="91"/>
      <c r="K534" s="92"/>
      <c r="L534" s="42" t="str">
        <f>Техлист!AA505</f>
        <v/>
      </c>
      <c r="M534" s="94" t="str">
        <f>Техлист!AB505</f>
        <v/>
      </c>
      <c r="N534" s="92"/>
      <c r="O534" s="19"/>
      <c r="Q534" s="20"/>
      <c r="R534" s="20"/>
      <c r="S534" s="20"/>
    </row>
    <row r="535" spans="1:19" s="87" customFormat="1" ht="35.1" customHeight="1" x14ac:dyDescent="0.25">
      <c r="A535" s="37"/>
      <c r="B535" s="35" t="str">
        <f>Техлист!V506</f>
        <v/>
      </c>
      <c r="C535" s="93" t="str">
        <f>Техлист!U506</f>
        <v/>
      </c>
      <c r="D535" s="91"/>
      <c r="E535" s="91"/>
      <c r="F535" s="91"/>
      <c r="G535" s="90" t="str">
        <f>Техлист!Z506</f>
        <v/>
      </c>
      <c r="H535" s="91"/>
      <c r="I535" s="91"/>
      <c r="J535" s="91"/>
      <c r="K535" s="92"/>
      <c r="L535" s="42" t="str">
        <f>Техлист!AA506</f>
        <v/>
      </c>
      <c r="M535" s="94" t="str">
        <f>Техлист!AB506</f>
        <v/>
      </c>
      <c r="N535" s="92"/>
      <c r="O535" s="19"/>
      <c r="Q535" s="20"/>
      <c r="R535" s="20"/>
      <c r="S535" s="20"/>
    </row>
    <row r="536" spans="1:19" s="87" customFormat="1" ht="35.1" customHeight="1" x14ac:dyDescent="0.25">
      <c r="A536" s="37"/>
      <c r="B536" s="35" t="str">
        <f>Техлист!V507</f>
        <v/>
      </c>
      <c r="C536" s="93" t="str">
        <f>Техлист!U507</f>
        <v/>
      </c>
      <c r="D536" s="91"/>
      <c r="E536" s="91"/>
      <c r="F536" s="91"/>
      <c r="G536" s="90" t="str">
        <f>Техлист!Z507</f>
        <v/>
      </c>
      <c r="H536" s="91"/>
      <c r="I536" s="91"/>
      <c r="J536" s="91"/>
      <c r="K536" s="92"/>
      <c r="L536" s="42" t="str">
        <f>Техлист!AA507</f>
        <v/>
      </c>
      <c r="M536" s="94" t="str">
        <f>Техлист!AB507</f>
        <v/>
      </c>
      <c r="N536" s="92"/>
      <c r="O536" s="19"/>
      <c r="Q536" s="20"/>
      <c r="R536" s="20"/>
      <c r="S536" s="20"/>
    </row>
    <row r="537" spans="1:19" s="87" customFormat="1" ht="35.1" customHeight="1" x14ac:dyDescent="0.25">
      <c r="A537" s="37"/>
      <c r="B537" s="35" t="str">
        <f>Техлист!V508</f>
        <v/>
      </c>
      <c r="C537" s="93" t="str">
        <f>Техлист!U508</f>
        <v/>
      </c>
      <c r="D537" s="91"/>
      <c r="E537" s="91"/>
      <c r="F537" s="91"/>
      <c r="G537" s="90" t="str">
        <f>Техлист!Z508</f>
        <v/>
      </c>
      <c r="H537" s="91"/>
      <c r="I537" s="91"/>
      <c r="J537" s="91"/>
      <c r="K537" s="92"/>
      <c r="L537" s="42" t="str">
        <f>Техлист!AA508</f>
        <v/>
      </c>
      <c r="M537" s="94" t="str">
        <f>Техлист!AB508</f>
        <v/>
      </c>
      <c r="N537" s="92"/>
      <c r="O537" s="19"/>
      <c r="Q537" s="20"/>
      <c r="R537" s="20"/>
      <c r="S537" s="20"/>
    </row>
    <row r="538" spans="1:19" s="87" customFormat="1" ht="35.1" customHeight="1" x14ac:dyDescent="0.25">
      <c r="A538" s="37"/>
      <c r="B538" s="35" t="str">
        <f>Техлист!V509</f>
        <v/>
      </c>
      <c r="C538" s="93" t="str">
        <f>Техлист!U509</f>
        <v/>
      </c>
      <c r="D538" s="91"/>
      <c r="E538" s="91"/>
      <c r="F538" s="91"/>
      <c r="G538" s="90" t="str">
        <f>Техлист!Z509</f>
        <v/>
      </c>
      <c r="H538" s="91"/>
      <c r="I538" s="91"/>
      <c r="J538" s="91"/>
      <c r="K538" s="92"/>
      <c r="L538" s="42" t="str">
        <f>Техлист!AA509</f>
        <v/>
      </c>
      <c r="M538" s="94" t="str">
        <f>Техлист!AB509</f>
        <v/>
      </c>
      <c r="N538" s="92"/>
      <c r="O538" s="19"/>
      <c r="Q538" s="20"/>
      <c r="R538" s="20"/>
      <c r="S538" s="20"/>
    </row>
    <row r="539" spans="1:19" s="87" customFormat="1" ht="35.1" customHeight="1" x14ac:dyDescent="0.25">
      <c r="A539" s="37"/>
      <c r="B539" s="35" t="str">
        <f>Техлист!V510</f>
        <v/>
      </c>
      <c r="C539" s="93" t="str">
        <f>Техлист!U510</f>
        <v/>
      </c>
      <c r="D539" s="91"/>
      <c r="E539" s="91"/>
      <c r="F539" s="91"/>
      <c r="G539" s="90" t="str">
        <f>Техлист!Z510</f>
        <v/>
      </c>
      <c r="H539" s="91"/>
      <c r="I539" s="91"/>
      <c r="J539" s="91"/>
      <c r="K539" s="92"/>
      <c r="L539" s="42" t="str">
        <f>Техлист!AA510</f>
        <v/>
      </c>
      <c r="M539" s="94" t="str">
        <f>Техлист!AB510</f>
        <v/>
      </c>
      <c r="N539" s="92"/>
      <c r="O539" s="19"/>
      <c r="Q539" s="20"/>
      <c r="R539" s="20"/>
      <c r="S539" s="20"/>
    </row>
    <row r="540" spans="1:19" s="87" customFormat="1" ht="35.1" customHeight="1" x14ac:dyDescent="0.25">
      <c r="A540" s="37"/>
      <c r="B540" s="35" t="str">
        <f>Техлист!V511</f>
        <v/>
      </c>
      <c r="C540" s="93" t="str">
        <f>Техлист!U511</f>
        <v/>
      </c>
      <c r="D540" s="91"/>
      <c r="E540" s="91"/>
      <c r="F540" s="91"/>
      <c r="G540" s="90" t="str">
        <f>Техлист!Z511</f>
        <v/>
      </c>
      <c r="H540" s="91"/>
      <c r="I540" s="91"/>
      <c r="J540" s="91"/>
      <c r="K540" s="92"/>
      <c r="L540" s="42" t="str">
        <f>Техлист!AA511</f>
        <v/>
      </c>
      <c r="M540" s="94" t="str">
        <f>Техлист!AB511</f>
        <v/>
      </c>
      <c r="N540" s="92"/>
      <c r="O540" s="19"/>
      <c r="Q540" s="20"/>
      <c r="R540" s="20"/>
      <c r="S540" s="20"/>
    </row>
    <row r="541" spans="1:19" s="87" customFormat="1" ht="35.1" customHeight="1" x14ac:dyDescent="0.25">
      <c r="A541" s="37"/>
      <c r="B541" s="35" t="str">
        <f>Техлист!V512</f>
        <v/>
      </c>
      <c r="C541" s="93" t="str">
        <f>Техлист!U512</f>
        <v/>
      </c>
      <c r="D541" s="91"/>
      <c r="E541" s="91"/>
      <c r="F541" s="91"/>
      <c r="G541" s="90" t="str">
        <f>Техлист!Z512</f>
        <v/>
      </c>
      <c r="H541" s="91"/>
      <c r="I541" s="91"/>
      <c r="J541" s="91"/>
      <c r="K541" s="92"/>
      <c r="L541" s="42" t="str">
        <f>Техлист!AA512</f>
        <v/>
      </c>
      <c r="M541" s="94" t="str">
        <f>Техлист!AB512</f>
        <v/>
      </c>
      <c r="N541" s="92"/>
      <c r="O541" s="19"/>
      <c r="Q541" s="20"/>
      <c r="R541" s="20"/>
      <c r="S541" s="20"/>
    </row>
    <row r="542" spans="1:19" s="87" customFormat="1" ht="35.1" customHeight="1" x14ac:dyDescent="0.25">
      <c r="A542" s="37"/>
      <c r="B542" s="35" t="str">
        <f>Техлист!V513</f>
        <v/>
      </c>
      <c r="C542" s="93" t="str">
        <f>Техлист!U513</f>
        <v/>
      </c>
      <c r="D542" s="91"/>
      <c r="E542" s="91"/>
      <c r="F542" s="91"/>
      <c r="G542" s="90" t="str">
        <f>Техлист!Z513</f>
        <v/>
      </c>
      <c r="H542" s="91"/>
      <c r="I542" s="91"/>
      <c r="J542" s="91"/>
      <c r="K542" s="92"/>
      <c r="L542" s="42" t="str">
        <f>Техлист!AA513</f>
        <v/>
      </c>
      <c r="M542" s="94" t="str">
        <f>Техлист!AB513</f>
        <v/>
      </c>
      <c r="N542" s="92"/>
      <c r="O542" s="19"/>
      <c r="Q542" s="20"/>
      <c r="R542" s="20"/>
      <c r="S542" s="20"/>
    </row>
    <row r="543" spans="1:19" s="87" customFormat="1" ht="35.1" customHeight="1" x14ac:dyDescent="0.25">
      <c r="A543" s="37"/>
      <c r="B543" s="35" t="str">
        <f>Техлист!V514</f>
        <v/>
      </c>
      <c r="C543" s="93" t="str">
        <f>Техлист!U514</f>
        <v/>
      </c>
      <c r="D543" s="91"/>
      <c r="E543" s="91"/>
      <c r="F543" s="91"/>
      <c r="G543" s="90" t="str">
        <f>Техлист!Z514</f>
        <v/>
      </c>
      <c r="H543" s="91"/>
      <c r="I543" s="91"/>
      <c r="J543" s="91"/>
      <c r="K543" s="92"/>
      <c r="L543" s="42" t="str">
        <f>Техлист!AA514</f>
        <v/>
      </c>
      <c r="M543" s="94" t="str">
        <f>Техлист!AB514</f>
        <v/>
      </c>
      <c r="N543" s="92"/>
      <c r="O543" s="19"/>
      <c r="Q543" s="20"/>
      <c r="R543" s="20"/>
      <c r="S543" s="20"/>
    </row>
    <row r="544" spans="1:19" s="87" customFormat="1" ht="35.1" customHeight="1" x14ac:dyDescent="0.25">
      <c r="A544" s="37"/>
      <c r="B544" s="35" t="str">
        <f>Техлист!V515</f>
        <v/>
      </c>
      <c r="C544" s="93" t="str">
        <f>Техлист!U515</f>
        <v/>
      </c>
      <c r="D544" s="91"/>
      <c r="E544" s="91"/>
      <c r="F544" s="91"/>
      <c r="G544" s="90" t="str">
        <f>Техлист!Z515</f>
        <v/>
      </c>
      <c r="H544" s="91"/>
      <c r="I544" s="91"/>
      <c r="J544" s="91"/>
      <c r="K544" s="92"/>
      <c r="L544" s="42" t="str">
        <f>Техлист!AA515</f>
        <v/>
      </c>
      <c r="M544" s="94" t="str">
        <f>Техлист!AB515</f>
        <v/>
      </c>
      <c r="N544" s="92"/>
      <c r="O544" s="19"/>
      <c r="Q544" s="20"/>
      <c r="R544" s="20"/>
      <c r="S544" s="20"/>
    </row>
    <row r="545" spans="1:19" s="87" customFormat="1" ht="35.1" customHeight="1" x14ac:dyDescent="0.25">
      <c r="A545" s="37"/>
      <c r="B545" s="35" t="str">
        <f>Техлист!V516</f>
        <v/>
      </c>
      <c r="C545" s="93" t="str">
        <f>Техлист!U516</f>
        <v/>
      </c>
      <c r="D545" s="91"/>
      <c r="E545" s="91"/>
      <c r="F545" s="91"/>
      <c r="G545" s="90" t="str">
        <f>Техлист!Z516</f>
        <v/>
      </c>
      <c r="H545" s="91"/>
      <c r="I545" s="91"/>
      <c r="J545" s="91"/>
      <c r="K545" s="92"/>
      <c r="L545" s="42" t="str">
        <f>Техлист!AA516</f>
        <v/>
      </c>
      <c r="M545" s="94" t="str">
        <f>Техлист!AB516</f>
        <v/>
      </c>
      <c r="N545" s="92"/>
      <c r="O545" s="19"/>
      <c r="Q545" s="20"/>
      <c r="R545" s="20"/>
      <c r="S545" s="20"/>
    </row>
    <row r="546" spans="1:19" s="87" customFormat="1" ht="35.1" customHeight="1" x14ac:dyDescent="0.25">
      <c r="A546" s="37"/>
      <c r="B546" s="35" t="str">
        <f>Техлист!V517</f>
        <v/>
      </c>
      <c r="C546" s="93" t="str">
        <f>Техлист!U517</f>
        <v/>
      </c>
      <c r="D546" s="91"/>
      <c r="E546" s="91"/>
      <c r="F546" s="91"/>
      <c r="G546" s="90" t="str">
        <f>Техлист!Z517</f>
        <v/>
      </c>
      <c r="H546" s="91"/>
      <c r="I546" s="91"/>
      <c r="J546" s="91"/>
      <c r="K546" s="92"/>
      <c r="L546" s="42" t="str">
        <f>Техлист!AA517</f>
        <v/>
      </c>
      <c r="M546" s="94" t="str">
        <f>Техлист!AB517</f>
        <v/>
      </c>
      <c r="N546" s="92"/>
      <c r="O546" s="19"/>
      <c r="Q546" s="20"/>
      <c r="R546" s="20"/>
      <c r="S546" s="20"/>
    </row>
    <row r="547" spans="1:19" s="87" customFormat="1" ht="35.1" customHeight="1" x14ac:dyDescent="0.25">
      <c r="A547" s="37"/>
      <c r="B547" s="35" t="str">
        <f>Техлист!V518</f>
        <v/>
      </c>
      <c r="C547" s="93" t="str">
        <f>Техлист!U518</f>
        <v/>
      </c>
      <c r="D547" s="91"/>
      <c r="E547" s="91"/>
      <c r="F547" s="91"/>
      <c r="G547" s="90" t="str">
        <f>Техлист!Z518</f>
        <v/>
      </c>
      <c r="H547" s="91"/>
      <c r="I547" s="91"/>
      <c r="J547" s="91"/>
      <c r="K547" s="92"/>
      <c r="L547" s="42" t="str">
        <f>Техлист!AA518</f>
        <v/>
      </c>
      <c r="M547" s="94" t="str">
        <f>Техлист!AB518</f>
        <v/>
      </c>
      <c r="N547" s="92"/>
      <c r="O547" s="19"/>
      <c r="Q547" s="20"/>
      <c r="R547" s="20"/>
      <c r="S547" s="20"/>
    </row>
    <row r="548" spans="1:19" s="87" customFormat="1" ht="35.1" customHeight="1" x14ac:dyDescent="0.25">
      <c r="A548" s="37"/>
      <c r="B548" s="35" t="str">
        <f>Техлист!V519</f>
        <v/>
      </c>
      <c r="C548" s="93" t="str">
        <f>Техлист!U519</f>
        <v/>
      </c>
      <c r="D548" s="91"/>
      <c r="E548" s="91"/>
      <c r="F548" s="91"/>
      <c r="G548" s="90" t="str">
        <f>Техлист!Z519</f>
        <v/>
      </c>
      <c r="H548" s="91"/>
      <c r="I548" s="91"/>
      <c r="J548" s="91"/>
      <c r="K548" s="92"/>
      <c r="L548" s="42" t="str">
        <f>Техлист!AA519</f>
        <v/>
      </c>
      <c r="M548" s="94" t="str">
        <f>Техлист!AB519</f>
        <v/>
      </c>
      <c r="N548" s="92"/>
      <c r="O548" s="19"/>
      <c r="Q548" s="20"/>
      <c r="R548" s="20"/>
      <c r="S548" s="20"/>
    </row>
    <row r="549" spans="1:19" s="87" customFormat="1" ht="35.1" customHeight="1" x14ac:dyDescent="0.25">
      <c r="A549" s="37"/>
      <c r="B549" s="35" t="str">
        <f>Техлист!V520</f>
        <v/>
      </c>
      <c r="C549" s="93" t="str">
        <f>Техлист!U520</f>
        <v/>
      </c>
      <c r="D549" s="91"/>
      <c r="E549" s="91"/>
      <c r="F549" s="91"/>
      <c r="G549" s="90" t="str">
        <f>Техлист!Z520</f>
        <v/>
      </c>
      <c r="H549" s="91"/>
      <c r="I549" s="91"/>
      <c r="J549" s="91"/>
      <c r="K549" s="92"/>
      <c r="L549" s="42" t="str">
        <f>Техлист!AA520</f>
        <v/>
      </c>
      <c r="M549" s="94" t="str">
        <f>Техлист!AB520</f>
        <v/>
      </c>
      <c r="N549" s="92"/>
      <c r="O549" s="19"/>
      <c r="Q549" s="20"/>
      <c r="R549" s="20"/>
      <c r="S549" s="20"/>
    </row>
    <row r="550" spans="1:19" s="87" customFormat="1" ht="35.1" customHeight="1" x14ac:dyDescent="0.25">
      <c r="A550" s="37"/>
      <c r="B550" s="35" t="str">
        <f>Техлист!V521</f>
        <v/>
      </c>
      <c r="C550" s="93" t="str">
        <f>Техлист!U521</f>
        <v/>
      </c>
      <c r="D550" s="91"/>
      <c r="E550" s="91"/>
      <c r="F550" s="91"/>
      <c r="G550" s="90" t="str">
        <f>Техлист!Z521</f>
        <v/>
      </c>
      <c r="H550" s="91"/>
      <c r="I550" s="91"/>
      <c r="J550" s="91"/>
      <c r="K550" s="92"/>
      <c r="L550" s="42" t="str">
        <f>Техлист!AA521</f>
        <v/>
      </c>
      <c r="M550" s="94" t="str">
        <f>Техлист!AB521</f>
        <v/>
      </c>
      <c r="N550" s="92"/>
      <c r="O550" s="19"/>
      <c r="Q550" s="20"/>
      <c r="R550" s="20"/>
      <c r="S550" s="20"/>
    </row>
    <row r="551" spans="1:19" s="87" customFormat="1" ht="35.1" customHeight="1" x14ac:dyDescent="0.25">
      <c r="A551" s="37"/>
      <c r="B551" s="35" t="str">
        <f>Техлист!V522</f>
        <v/>
      </c>
      <c r="C551" s="93" t="str">
        <f>Техлист!U522</f>
        <v/>
      </c>
      <c r="D551" s="91"/>
      <c r="E551" s="91"/>
      <c r="F551" s="91"/>
      <c r="G551" s="90" t="str">
        <f>Техлист!Z522</f>
        <v/>
      </c>
      <c r="H551" s="91"/>
      <c r="I551" s="91"/>
      <c r="J551" s="91"/>
      <c r="K551" s="92"/>
      <c r="L551" s="42" t="str">
        <f>Техлист!AA522</f>
        <v/>
      </c>
      <c r="M551" s="94" t="str">
        <f>Техлист!AB522</f>
        <v/>
      </c>
      <c r="N551" s="92"/>
      <c r="O551" s="19"/>
      <c r="Q551" s="20"/>
      <c r="R551" s="20"/>
      <c r="S551" s="20"/>
    </row>
    <row r="552" spans="1:19" s="87" customFormat="1" ht="35.1" customHeight="1" x14ac:dyDescent="0.25">
      <c r="A552" s="37"/>
      <c r="B552" s="35" t="str">
        <f>Техлист!V523</f>
        <v/>
      </c>
      <c r="C552" s="93" t="str">
        <f>Техлист!U523</f>
        <v/>
      </c>
      <c r="D552" s="91"/>
      <c r="E552" s="91"/>
      <c r="F552" s="91"/>
      <c r="G552" s="90" t="str">
        <f>Техлист!Z523</f>
        <v/>
      </c>
      <c r="H552" s="91"/>
      <c r="I552" s="91"/>
      <c r="J552" s="91"/>
      <c r="K552" s="92"/>
      <c r="L552" s="42" t="str">
        <f>Техлист!AA523</f>
        <v/>
      </c>
      <c r="M552" s="94" t="str">
        <f>Техлист!AB523</f>
        <v/>
      </c>
      <c r="N552" s="92"/>
      <c r="O552" s="19"/>
      <c r="Q552" s="20"/>
      <c r="R552" s="20"/>
      <c r="S552" s="20"/>
    </row>
    <row r="553" spans="1:19" s="87" customFormat="1" ht="35.1" customHeight="1" x14ac:dyDescent="0.25">
      <c r="A553" s="37"/>
      <c r="B553" s="35" t="str">
        <f>Техлист!V524</f>
        <v/>
      </c>
      <c r="C553" s="93" t="str">
        <f>Техлист!U524</f>
        <v/>
      </c>
      <c r="D553" s="91"/>
      <c r="E553" s="91"/>
      <c r="F553" s="91"/>
      <c r="G553" s="90" t="str">
        <f>Техлист!Z524</f>
        <v/>
      </c>
      <c r="H553" s="91"/>
      <c r="I553" s="91"/>
      <c r="J553" s="91"/>
      <c r="K553" s="92"/>
      <c r="L553" s="42" t="str">
        <f>Техлист!AA524</f>
        <v/>
      </c>
      <c r="M553" s="94" t="str">
        <f>Техлист!AB524</f>
        <v/>
      </c>
      <c r="N553" s="92"/>
      <c r="O553" s="19"/>
      <c r="Q553" s="20"/>
      <c r="R553" s="20"/>
      <c r="S553" s="20"/>
    </row>
    <row r="554" spans="1:19" s="87" customFormat="1" ht="35.1" customHeight="1" x14ac:dyDescent="0.25">
      <c r="A554" s="37"/>
      <c r="B554" s="35" t="str">
        <f>Техлист!V525</f>
        <v/>
      </c>
      <c r="C554" s="93" t="str">
        <f>Техлист!U525</f>
        <v/>
      </c>
      <c r="D554" s="91"/>
      <c r="E554" s="91"/>
      <c r="F554" s="91"/>
      <c r="G554" s="90" t="str">
        <f>Техлист!Z525</f>
        <v/>
      </c>
      <c r="H554" s="91"/>
      <c r="I554" s="91"/>
      <c r="J554" s="91"/>
      <c r="K554" s="92"/>
      <c r="L554" s="42" t="str">
        <f>Техлист!AA525</f>
        <v/>
      </c>
      <c r="M554" s="94" t="str">
        <f>Техлист!AB525</f>
        <v/>
      </c>
      <c r="N554" s="92"/>
      <c r="O554" s="19"/>
      <c r="Q554" s="20"/>
      <c r="R554" s="20"/>
      <c r="S554" s="20"/>
    </row>
    <row r="555" spans="1:19" s="87" customFormat="1" ht="35.1" customHeight="1" x14ac:dyDescent="0.25">
      <c r="A555" s="37"/>
      <c r="B555" s="35" t="str">
        <f>Техлист!V526</f>
        <v/>
      </c>
      <c r="C555" s="93" t="str">
        <f>Техлист!U526</f>
        <v/>
      </c>
      <c r="D555" s="91"/>
      <c r="E555" s="91"/>
      <c r="F555" s="91"/>
      <c r="G555" s="90" t="str">
        <f>Техлист!Z526</f>
        <v/>
      </c>
      <c r="H555" s="91"/>
      <c r="I555" s="91"/>
      <c r="J555" s="91"/>
      <c r="K555" s="92"/>
      <c r="L555" s="42" t="str">
        <f>Техлист!AA526</f>
        <v/>
      </c>
      <c r="M555" s="94" t="str">
        <f>Техлист!AB526</f>
        <v/>
      </c>
      <c r="N555" s="92"/>
      <c r="O555" s="19"/>
      <c r="Q555" s="20"/>
      <c r="R555" s="20"/>
      <c r="S555" s="20"/>
    </row>
    <row r="556" spans="1:19" s="87" customFormat="1" ht="35.1" customHeight="1" x14ac:dyDescent="0.25">
      <c r="A556" s="37"/>
      <c r="B556" s="35" t="str">
        <f>Техлист!V527</f>
        <v/>
      </c>
      <c r="C556" s="93" t="str">
        <f>Техлист!U527</f>
        <v/>
      </c>
      <c r="D556" s="91"/>
      <c r="E556" s="91"/>
      <c r="F556" s="91"/>
      <c r="G556" s="90" t="str">
        <f>Техлист!Z527</f>
        <v/>
      </c>
      <c r="H556" s="91"/>
      <c r="I556" s="91"/>
      <c r="J556" s="91"/>
      <c r="K556" s="92"/>
      <c r="L556" s="42" t="str">
        <f>Техлист!AA527</f>
        <v/>
      </c>
      <c r="M556" s="94" t="str">
        <f>Техлист!AB527</f>
        <v/>
      </c>
      <c r="N556" s="92"/>
      <c r="O556" s="19"/>
      <c r="Q556" s="20"/>
      <c r="R556" s="20"/>
      <c r="S556" s="20"/>
    </row>
    <row r="557" spans="1:19" s="87" customFormat="1" ht="35.1" customHeight="1" x14ac:dyDescent="0.25">
      <c r="A557" s="37"/>
      <c r="B557" s="35" t="str">
        <f>Техлист!V528</f>
        <v/>
      </c>
      <c r="C557" s="93" t="str">
        <f>Техлист!U528</f>
        <v/>
      </c>
      <c r="D557" s="91"/>
      <c r="E557" s="91"/>
      <c r="F557" s="91"/>
      <c r="G557" s="90" t="str">
        <f>Техлист!Z528</f>
        <v/>
      </c>
      <c r="H557" s="91"/>
      <c r="I557" s="91"/>
      <c r="J557" s="91"/>
      <c r="K557" s="92"/>
      <c r="L557" s="42" t="str">
        <f>Техлист!AA528</f>
        <v/>
      </c>
      <c r="M557" s="94" t="str">
        <f>Техлист!AB528</f>
        <v/>
      </c>
      <c r="N557" s="92"/>
      <c r="O557" s="19"/>
      <c r="Q557" s="20"/>
      <c r="R557" s="20"/>
      <c r="S557" s="20"/>
    </row>
    <row r="558" spans="1:19" s="87" customFormat="1" ht="35.1" customHeight="1" x14ac:dyDescent="0.25">
      <c r="A558" s="37"/>
      <c r="B558" s="35" t="str">
        <f>Техлист!V529</f>
        <v/>
      </c>
      <c r="C558" s="93" t="str">
        <f>Техлист!U529</f>
        <v/>
      </c>
      <c r="D558" s="91"/>
      <c r="E558" s="91"/>
      <c r="F558" s="91"/>
      <c r="G558" s="90" t="str">
        <f>Техлист!Z529</f>
        <v/>
      </c>
      <c r="H558" s="91"/>
      <c r="I558" s="91"/>
      <c r="J558" s="91"/>
      <c r="K558" s="92"/>
      <c r="L558" s="42" t="str">
        <f>Техлист!AA529</f>
        <v/>
      </c>
      <c r="M558" s="94" t="str">
        <f>Техлист!AB529</f>
        <v/>
      </c>
      <c r="N558" s="92"/>
      <c r="O558" s="19"/>
      <c r="Q558" s="20"/>
      <c r="R558" s="20"/>
      <c r="S558" s="20"/>
    </row>
    <row r="559" spans="1:19" s="87" customFormat="1" ht="35.1" customHeight="1" x14ac:dyDescent="0.25">
      <c r="A559" s="37"/>
      <c r="B559" s="35" t="str">
        <f>Техлист!V530</f>
        <v/>
      </c>
      <c r="C559" s="93" t="str">
        <f>Техлист!U530</f>
        <v/>
      </c>
      <c r="D559" s="91"/>
      <c r="E559" s="91"/>
      <c r="F559" s="91"/>
      <c r="G559" s="90" t="str">
        <f>Техлист!Z530</f>
        <v/>
      </c>
      <c r="H559" s="91"/>
      <c r="I559" s="91"/>
      <c r="J559" s="91"/>
      <c r="K559" s="92"/>
      <c r="L559" s="42" t="str">
        <f>Техлист!AA530</f>
        <v/>
      </c>
      <c r="M559" s="94" t="str">
        <f>Техлист!AB530</f>
        <v/>
      </c>
      <c r="N559" s="92"/>
      <c r="O559" s="19"/>
      <c r="Q559" s="20"/>
      <c r="R559" s="20"/>
      <c r="S559" s="20"/>
    </row>
    <row r="560" spans="1:19" s="87" customFormat="1" ht="35.1" customHeight="1" x14ac:dyDescent="0.25">
      <c r="A560" s="37"/>
      <c r="B560" s="35" t="str">
        <f>Техлист!V531</f>
        <v/>
      </c>
      <c r="C560" s="93" t="str">
        <f>Техлист!U531</f>
        <v/>
      </c>
      <c r="D560" s="91"/>
      <c r="E560" s="91"/>
      <c r="F560" s="91"/>
      <c r="G560" s="90" t="str">
        <f>Техлист!Z531</f>
        <v/>
      </c>
      <c r="H560" s="91"/>
      <c r="I560" s="91"/>
      <c r="J560" s="91"/>
      <c r="K560" s="92"/>
      <c r="L560" s="42" t="str">
        <f>Техлист!AA531</f>
        <v/>
      </c>
      <c r="M560" s="94" t="str">
        <f>Техлист!AB531</f>
        <v/>
      </c>
      <c r="N560" s="92"/>
      <c r="O560" s="19"/>
      <c r="Q560" s="20"/>
      <c r="R560" s="20"/>
      <c r="S560" s="20"/>
    </row>
    <row r="561" spans="1:19" s="87" customFormat="1" ht="35.1" customHeight="1" x14ac:dyDescent="0.25">
      <c r="A561" s="37"/>
      <c r="B561" s="35" t="str">
        <f>Техлист!V532</f>
        <v/>
      </c>
      <c r="C561" s="93" t="str">
        <f>Техлист!U532</f>
        <v/>
      </c>
      <c r="D561" s="91"/>
      <c r="E561" s="91"/>
      <c r="F561" s="91"/>
      <c r="G561" s="90" t="str">
        <f>Техлист!Z532</f>
        <v/>
      </c>
      <c r="H561" s="91"/>
      <c r="I561" s="91"/>
      <c r="J561" s="91"/>
      <c r="K561" s="92"/>
      <c r="L561" s="42" t="str">
        <f>Техлист!AA532</f>
        <v/>
      </c>
      <c r="M561" s="94" t="str">
        <f>Техлист!AB532</f>
        <v/>
      </c>
      <c r="N561" s="92"/>
      <c r="O561" s="19"/>
      <c r="Q561" s="20"/>
      <c r="R561" s="20"/>
      <c r="S561" s="20"/>
    </row>
    <row r="562" spans="1:19" s="87" customFormat="1" ht="35.1" customHeight="1" x14ac:dyDescent="0.25">
      <c r="A562" s="37"/>
      <c r="B562" s="35" t="str">
        <f>Техлист!V533</f>
        <v/>
      </c>
      <c r="C562" s="93" t="str">
        <f>Техлист!U533</f>
        <v/>
      </c>
      <c r="D562" s="91"/>
      <c r="E562" s="91"/>
      <c r="F562" s="91"/>
      <c r="G562" s="90" t="str">
        <f>Техлист!Z533</f>
        <v/>
      </c>
      <c r="H562" s="91"/>
      <c r="I562" s="91"/>
      <c r="J562" s="91"/>
      <c r="K562" s="92"/>
      <c r="L562" s="42" t="str">
        <f>Техлист!AA533</f>
        <v/>
      </c>
      <c r="M562" s="94" t="str">
        <f>Техлист!AB533</f>
        <v/>
      </c>
      <c r="N562" s="92"/>
      <c r="O562" s="19"/>
      <c r="Q562" s="20"/>
      <c r="R562" s="20"/>
      <c r="S562" s="20"/>
    </row>
    <row r="563" spans="1:19" s="87" customFormat="1" ht="35.1" customHeight="1" x14ac:dyDescent="0.25">
      <c r="A563" s="37"/>
      <c r="B563" s="35" t="str">
        <f>Техлист!V534</f>
        <v/>
      </c>
      <c r="C563" s="93" t="str">
        <f>Техлист!U534</f>
        <v/>
      </c>
      <c r="D563" s="91"/>
      <c r="E563" s="91"/>
      <c r="F563" s="91"/>
      <c r="G563" s="90" t="str">
        <f>Техлист!Z534</f>
        <v/>
      </c>
      <c r="H563" s="91"/>
      <c r="I563" s="91"/>
      <c r="J563" s="91"/>
      <c r="K563" s="92"/>
      <c r="L563" s="42" t="str">
        <f>Техлист!AA534</f>
        <v/>
      </c>
      <c r="M563" s="94" t="str">
        <f>Техлист!AB534</f>
        <v/>
      </c>
      <c r="N563" s="92"/>
      <c r="O563" s="19"/>
      <c r="Q563" s="20"/>
      <c r="R563" s="20"/>
      <c r="S563" s="20"/>
    </row>
    <row r="564" spans="1:19" s="87" customFormat="1" ht="35.1" customHeight="1" x14ac:dyDescent="0.25">
      <c r="A564" s="37"/>
      <c r="B564" s="35" t="str">
        <f>Техлист!V535</f>
        <v/>
      </c>
      <c r="C564" s="93" t="str">
        <f>Техлист!U535</f>
        <v/>
      </c>
      <c r="D564" s="91"/>
      <c r="E564" s="91"/>
      <c r="F564" s="91"/>
      <c r="G564" s="90" t="str">
        <f>Техлист!Z535</f>
        <v/>
      </c>
      <c r="H564" s="91"/>
      <c r="I564" s="91"/>
      <c r="J564" s="91"/>
      <c r="K564" s="92"/>
      <c r="L564" s="42" t="str">
        <f>Техлист!AA535</f>
        <v/>
      </c>
      <c r="M564" s="94" t="str">
        <f>Техлист!AB535</f>
        <v/>
      </c>
      <c r="N564" s="92"/>
      <c r="O564" s="19"/>
      <c r="Q564" s="20"/>
      <c r="R564" s="20"/>
      <c r="S564" s="20"/>
    </row>
    <row r="565" spans="1:19" s="87" customFormat="1" ht="35.1" customHeight="1" x14ac:dyDescent="0.25">
      <c r="A565" s="37"/>
      <c r="B565" s="35" t="str">
        <f>Техлист!V536</f>
        <v/>
      </c>
      <c r="C565" s="93" t="str">
        <f>Техлист!U536</f>
        <v/>
      </c>
      <c r="D565" s="91"/>
      <c r="E565" s="91"/>
      <c r="F565" s="91"/>
      <c r="G565" s="90" t="str">
        <f>Техлист!Z536</f>
        <v/>
      </c>
      <c r="H565" s="91"/>
      <c r="I565" s="91"/>
      <c r="J565" s="91"/>
      <c r="K565" s="92"/>
      <c r="L565" s="42" t="str">
        <f>Техлист!AA536</f>
        <v/>
      </c>
      <c r="M565" s="94" t="str">
        <f>Техлист!AB536</f>
        <v/>
      </c>
      <c r="N565" s="92"/>
      <c r="O565" s="19"/>
      <c r="Q565" s="20"/>
      <c r="R565" s="20"/>
      <c r="S565" s="20"/>
    </row>
    <row r="566" spans="1:19" s="87" customFormat="1" ht="35.1" customHeight="1" x14ac:dyDescent="0.25">
      <c r="A566" s="37"/>
      <c r="B566" s="35" t="str">
        <f>Техлист!V537</f>
        <v/>
      </c>
      <c r="C566" s="93" t="str">
        <f>Техлист!U537</f>
        <v/>
      </c>
      <c r="D566" s="91"/>
      <c r="E566" s="91"/>
      <c r="F566" s="91"/>
      <c r="G566" s="90" t="str">
        <f>Техлист!Z537</f>
        <v/>
      </c>
      <c r="H566" s="91"/>
      <c r="I566" s="91"/>
      <c r="J566" s="91"/>
      <c r="K566" s="92"/>
      <c r="L566" s="42" t="str">
        <f>Техлист!AA537</f>
        <v/>
      </c>
      <c r="M566" s="94" t="str">
        <f>Техлист!AB537</f>
        <v/>
      </c>
      <c r="N566" s="92"/>
      <c r="O566" s="19"/>
      <c r="Q566" s="20"/>
      <c r="R566" s="20"/>
      <c r="S566" s="20"/>
    </row>
    <row r="567" spans="1:19" s="87" customFormat="1" ht="35.1" customHeight="1" x14ac:dyDescent="0.25">
      <c r="A567" s="37"/>
      <c r="B567" s="35" t="str">
        <f>Техлист!V538</f>
        <v/>
      </c>
      <c r="C567" s="93" t="str">
        <f>Техлист!U538</f>
        <v/>
      </c>
      <c r="D567" s="91"/>
      <c r="E567" s="91"/>
      <c r="F567" s="91"/>
      <c r="G567" s="90" t="str">
        <f>Техлист!Z538</f>
        <v/>
      </c>
      <c r="H567" s="91"/>
      <c r="I567" s="91"/>
      <c r="J567" s="91"/>
      <c r="K567" s="92"/>
      <c r="L567" s="42" t="str">
        <f>Техлист!AA538</f>
        <v/>
      </c>
      <c r="M567" s="94" t="str">
        <f>Техлист!AB538</f>
        <v/>
      </c>
      <c r="N567" s="92"/>
      <c r="O567" s="19"/>
      <c r="Q567" s="20"/>
      <c r="R567" s="20"/>
      <c r="S567" s="20"/>
    </row>
    <row r="568" spans="1:19" s="87" customFormat="1" ht="35.1" customHeight="1" x14ac:dyDescent="0.25">
      <c r="A568" s="37"/>
      <c r="B568" s="35" t="str">
        <f>Техлист!V539</f>
        <v/>
      </c>
      <c r="C568" s="93" t="str">
        <f>Техлист!U539</f>
        <v/>
      </c>
      <c r="D568" s="91"/>
      <c r="E568" s="91"/>
      <c r="F568" s="91"/>
      <c r="G568" s="90" t="str">
        <f>Техлист!Z539</f>
        <v/>
      </c>
      <c r="H568" s="91"/>
      <c r="I568" s="91"/>
      <c r="J568" s="91"/>
      <c r="K568" s="92"/>
      <c r="L568" s="42" t="str">
        <f>Техлист!AA539</f>
        <v/>
      </c>
      <c r="M568" s="94" t="str">
        <f>Техлист!AB539</f>
        <v/>
      </c>
      <c r="N568" s="92"/>
      <c r="O568" s="19"/>
      <c r="Q568" s="20"/>
      <c r="R568" s="20"/>
      <c r="S568" s="20"/>
    </row>
    <row r="569" spans="1:19" s="87" customFormat="1" ht="35.1" customHeight="1" x14ac:dyDescent="0.25">
      <c r="A569" s="37"/>
      <c r="B569" s="35" t="str">
        <f>Техлист!V540</f>
        <v/>
      </c>
      <c r="C569" s="93" t="str">
        <f>Техлист!U540</f>
        <v/>
      </c>
      <c r="D569" s="91"/>
      <c r="E569" s="91"/>
      <c r="F569" s="91"/>
      <c r="G569" s="90" t="str">
        <f>Техлист!Z540</f>
        <v/>
      </c>
      <c r="H569" s="91"/>
      <c r="I569" s="91"/>
      <c r="J569" s="91"/>
      <c r="K569" s="92"/>
      <c r="L569" s="42" t="str">
        <f>Техлист!AA540</f>
        <v/>
      </c>
      <c r="M569" s="94" t="str">
        <f>Техлист!AB540</f>
        <v/>
      </c>
      <c r="N569" s="92"/>
      <c r="O569" s="19"/>
      <c r="Q569" s="20"/>
      <c r="R569" s="20"/>
      <c r="S569" s="20"/>
    </row>
    <row r="570" spans="1:19" s="87" customFormat="1" ht="35.1" customHeight="1" x14ac:dyDescent="0.25">
      <c r="A570" s="37"/>
      <c r="B570" s="35" t="str">
        <f>Техлист!V541</f>
        <v/>
      </c>
      <c r="C570" s="93" t="str">
        <f>Техлист!U541</f>
        <v/>
      </c>
      <c r="D570" s="91"/>
      <c r="E570" s="91"/>
      <c r="F570" s="91"/>
      <c r="G570" s="90" t="str">
        <f>Техлист!Z541</f>
        <v/>
      </c>
      <c r="H570" s="91"/>
      <c r="I570" s="91"/>
      <c r="J570" s="91"/>
      <c r="K570" s="92"/>
      <c r="L570" s="42" t="str">
        <f>Техлист!AA541</f>
        <v/>
      </c>
      <c r="M570" s="94" t="str">
        <f>Техлист!AB541</f>
        <v/>
      </c>
      <c r="N570" s="92"/>
      <c r="O570" s="19"/>
      <c r="Q570" s="20"/>
      <c r="R570" s="20"/>
      <c r="S570" s="20"/>
    </row>
    <row r="571" spans="1:19" s="87" customFormat="1" ht="35.1" customHeight="1" x14ac:dyDescent="0.25">
      <c r="A571" s="37"/>
      <c r="B571" s="35" t="str">
        <f>Техлист!V542</f>
        <v/>
      </c>
      <c r="C571" s="93" t="str">
        <f>Техлист!U542</f>
        <v/>
      </c>
      <c r="D571" s="91"/>
      <c r="E571" s="91"/>
      <c r="F571" s="91"/>
      <c r="G571" s="90" t="str">
        <f>Техлист!Z542</f>
        <v/>
      </c>
      <c r="H571" s="91"/>
      <c r="I571" s="91"/>
      <c r="J571" s="91"/>
      <c r="K571" s="92"/>
      <c r="L571" s="42" t="str">
        <f>Техлист!AA542</f>
        <v/>
      </c>
      <c r="M571" s="94" t="str">
        <f>Техлист!AB542</f>
        <v/>
      </c>
      <c r="N571" s="92"/>
      <c r="O571" s="19"/>
      <c r="Q571" s="20"/>
      <c r="R571" s="20"/>
      <c r="S571" s="20"/>
    </row>
    <row r="572" spans="1:19" s="87" customFormat="1" ht="35.1" customHeight="1" x14ac:dyDescent="0.25">
      <c r="A572" s="37"/>
      <c r="B572" s="35" t="str">
        <f>Техлист!V543</f>
        <v/>
      </c>
      <c r="C572" s="93" t="str">
        <f>Техлист!U543</f>
        <v/>
      </c>
      <c r="D572" s="91"/>
      <c r="E572" s="91"/>
      <c r="F572" s="91"/>
      <c r="G572" s="90" t="str">
        <f>Техлист!Z543</f>
        <v/>
      </c>
      <c r="H572" s="91"/>
      <c r="I572" s="91"/>
      <c r="J572" s="91"/>
      <c r="K572" s="92"/>
      <c r="L572" s="42" t="str">
        <f>Техлист!AA543</f>
        <v/>
      </c>
      <c r="M572" s="94" t="str">
        <f>Техлист!AB543</f>
        <v/>
      </c>
      <c r="N572" s="92"/>
      <c r="O572" s="19"/>
      <c r="Q572" s="20"/>
      <c r="R572" s="20"/>
      <c r="S572" s="20"/>
    </row>
    <row r="573" spans="1:19" s="87" customFormat="1" ht="35.1" customHeight="1" x14ac:dyDescent="0.25">
      <c r="A573" s="37"/>
      <c r="B573" s="35" t="str">
        <f>Техлист!V544</f>
        <v/>
      </c>
      <c r="C573" s="93" t="str">
        <f>Техлист!U544</f>
        <v/>
      </c>
      <c r="D573" s="91"/>
      <c r="E573" s="91"/>
      <c r="F573" s="91"/>
      <c r="G573" s="90" t="str">
        <f>Техлист!Z544</f>
        <v/>
      </c>
      <c r="H573" s="91"/>
      <c r="I573" s="91"/>
      <c r="J573" s="91"/>
      <c r="K573" s="92"/>
      <c r="L573" s="42" t="str">
        <f>Техлист!AA544</f>
        <v/>
      </c>
      <c r="M573" s="94" t="str">
        <f>Техлист!AB544</f>
        <v/>
      </c>
      <c r="N573" s="92"/>
      <c r="O573" s="19"/>
      <c r="Q573" s="20"/>
      <c r="R573" s="20"/>
      <c r="S573" s="20"/>
    </row>
    <row r="574" spans="1:19" s="87" customFormat="1" ht="35.1" customHeight="1" x14ac:dyDescent="0.25">
      <c r="A574" s="37"/>
      <c r="B574" s="35" t="str">
        <f>Техлист!V545</f>
        <v/>
      </c>
      <c r="C574" s="93" t="str">
        <f>Техлист!U545</f>
        <v/>
      </c>
      <c r="D574" s="91"/>
      <c r="E574" s="91"/>
      <c r="F574" s="91"/>
      <c r="G574" s="90" t="str">
        <f>Техлист!Z545</f>
        <v/>
      </c>
      <c r="H574" s="91"/>
      <c r="I574" s="91"/>
      <c r="J574" s="91"/>
      <c r="K574" s="92"/>
      <c r="L574" s="42" t="str">
        <f>Техлист!AA545</f>
        <v/>
      </c>
      <c r="M574" s="94" t="str">
        <f>Техлист!AB545</f>
        <v/>
      </c>
      <c r="N574" s="92"/>
      <c r="O574" s="19"/>
      <c r="Q574" s="20"/>
      <c r="R574" s="20"/>
      <c r="S574" s="20"/>
    </row>
    <row r="575" spans="1:19" s="87" customFormat="1" ht="35.1" customHeight="1" x14ac:dyDescent="0.25">
      <c r="A575" s="37"/>
      <c r="B575" s="35" t="str">
        <f>Техлист!V546</f>
        <v/>
      </c>
      <c r="C575" s="93" t="str">
        <f>Техлист!U546</f>
        <v/>
      </c>
      <c r="D575" s="91"/>
      <c r="E575" s="91"/>
      <c r="F575" s="91"/>
      <c r="G575" s="90" t="str">
        <f>Техлист!Z546</f>
        <v/>
      </c>
      <c r="H575" s="91"/>
      <c r="I575" s="91"/>
      <c r="J575" s="91"/>
      <c r="K575" s="92"/>
      <c r="L575" s="42" t="str">
        <f>Техлист!AA546</f>
        <v/>
      </c>
      <c r="M575" s="94" t="str">
        <f>Техлист!AB546</f>
        <v/>
      </c>
      <c r="N575" s="92"/>
      <c r="O575" s="19"/>
      <c r="Q575" s="20"/>
      <c r="R575" s="20"/>
      <c r="S575" s="20"/>
    </row>
    <row r="576" spans="1:19" s="87" customFormat="1" ht="35.1" customHeight="1" x14ac:dyDescent="0.25">
      <c r="A576" s="37"/>
      <c r="B576" s="35" t="str">
        <f>Техлист!V547</f>
        <v/>
      </c>
      <c r="C576" s="93" t="str">
        <f>Техлист!U547</f>
        <v/>
      </c>
      <c r="D576" s="91"/>
      <c r="E576" s="91"/>
      <c r="F576" s="91"/>
      <c r="G576" s="90" t="str">
        <f>Техлист!Z547</f>
        <v/>
      </c>
      <c r="H576" s="91"/>
      <c r="I576" s="91"/>
      <c r="J576" s="91"/>
      <c r="K576" s="92"/>
      <c r="L576" s="42" t="str">
        <f>Техлист!AA547</f>
        <v/>
      </c>
      <c r="M576" s="94" t="str">
        <f>Техлист!AB547</f>
        <v/>
      </c>
      <c r="N576" s="92"/>
      <c r="O576" s="19"/>
      <c r="Q576" s="20"/>
      <c r="R576" s="20"/>
      <c r="S576" s="20"/>
    </row>
    <row r="577" spans="1:19" s="87" customFormat="1" ht="35.1" customHeight="1" x14ac:dyDescent="0.25">
      <c r="A577" s="37"/>
      <c r="B577" s="35" t="str">
        <f>Техлист!V548</f>
        <v/>
      </c>
      <c r="C577" s="93" t="str">
        <f>Техлист!U548</f>
        <v/>
      </c>
      <c r="D577" s="91"/>
      <c r="E577" s="91"/>
      <c r="F577" s="91"/>
      <c r="G577" s="90" t="str">
        <f>Техлист!Z548</f>
        <v/>
      </c>
      <c r="H577" s="91"/>
      <c r="I577" s="91"/>
      <c r="J577" s="91"/>
      <c r="K577" s="92"/>
      <c r="L577" s="42" t="str">
        <f>Техлист!AA548</f>
        <v/>
      </c>
      <c r="M577" s="94" t="str">
        <f>Техлист!AB548</f>
        <v/>
      </c>
      <c r="N577" s="92"/>
      <c r="O577" s="19"/>
      <c r="Q577" s="20"/>
      <c r="R577" s="20"/>
      <c r="S577" s="20"/>
    </row>
    <row r="578" spans="1:19" s="87" customFormat="1" ht="35.1" customHeight="1" x14ac:dyDescent="0.25">
      <c r="A578" s="37"/>
      <c r="B578" s="35" t="str">
        <f>Техлист!V549</f>
        <v/>
      </c>
      <c r="C578" s="93" t="str">
        <f>Техлист!U549</f>
        <v/>
      </c>
      <c r="D578" s="91"/>
      <c r="E578" s="91"/>
      <c r="F578" s="91"/>
      <c r="G578" s="90" t="str">
        <f>Техлист!Z549</f>
        <v/>
      </c>
      <c r="H578" s="91"/>
      <c r="I578" s="91"/>
      <c r="J578" s="91"/>
      <c r="K578" s="92"/>
      <c r="L578" s="42" t="str">
        <f>Техлист!AA549</f>
        <v/>
      </c>
      <c r="M578" s="94" t="str">
        <f>Техлист!AB549</f>
        <v/>
      </c>
      <c r="N578" s="92"/>
      <c r="O578" s="19"/>
      <c r="Q578" s="20"/>
      <c r="R578" s="20"/>
      <c r="S578" s="20"/>
    </row>
    <row r="579" spans="1:19" s="87" customFormat="1" ht="35.1" customHeight="1" x14ac:dyDescent="0.25">
      <c r="A579" s="37"/>
      <c r="B579" s="35" t="str">
        <f>Техлист!V550</f>
        <v/>
      </c>
      <c r="C579" s="93" t="str">
        <f>Техлист!U550</f>
        <v/>
      </c>
      <c r="D579" s="91"/>
      <c r="E579" s="91"/>
      <c r="F579" s="91"/>
      <c r="G579" s="90" t="str">
        <f>Техлист!Z550</f>
        <v/>
      </c>
      <c r="H579" s="91"/>
      <c r="I579" s="91"/>
      <c r="J579" s="91"/>
      <c r="K579" s="92"/>
      <c r="L579" s="42" t="str">
        <f>Техлист!AA550</f>
        <v/>
      </c>
      <c r="M579" s="94" t="str">
        <f>Техлист!AB550</f>
        <v/>
      </c>
      <c r="N579" s="92"/>
      <c r="O579" s="19"/>
      <c r="Q579" s="20"/>
      <c r="R579" s="20"/>
      <c r="S579" s="20"/>
    </row>
    <row r="580" spans="1:19" s="87" customFormat="1" ht="35.1" customHeight="1" x14ac:dyDescent="0.25">
      <c r="A580" s="37"/>
      <c r="B580" s="35" t="str">
        <f>Техлист!V551</f>
        <v/>
      </c>
      <c r="C580" s="93" t="str">
        <f>Техлист!U551</f>
        <v/>
      </c>
      <c r="D580" s="91"/>
      <c r="E580" s="91"/>
      <c r="F580" s="91"/>
      <c r="G580" s="90" t="str">
        <f>Техлист!Z551</f>
        <v/>
      </c>
      <c r="H580" s="91"/>
      <c r="I580" s="91"/>
      <c r="J580" s="91"/>
      <c r="K580" s="92"/>
      <c r="L580" s="42" t="str">
        <f>Техлист!AA551</f>
        <v/>
      </c>
      <c r="M580" s="94" t="str">
        <f>Техлист!AB551</f>
        <v/>
      </c>
      <c r="N580" s="92"/>
      <c r="O580" s="19"/>
      <c r="Q580" s="20"/>
      <c r="R580" s="20"/>
      <c r="S580" s="20"/>
    </row>
    <row r="581" spans="1:19" s="87" customFormat="1" ht="35.1" customHeight="1" x14ac:dyDescent="0.25">
      <c r="A581" s="37"/>
      <c r="B581" s="35" t="str">
        <f>Техлист!V552</f>
        <v/>
      </c>
      <c r="C581" s="93" t="str">
        <f>Техлист!U552</f>
        <v/>
      </c>
      <c r="D581" s="91"/>
      <c r="E581" s="91"/>
      <c r="F581" s="91"/>
      <c r="G581" s="90" t="str">
        <f>Техлист!Z552</f>
        <v/>
      </c>
      <c r="H581" s="91"/>
      <c r="I581" s="91"/>
      <c r="J581" s="91"/>
      <c r="K581" s="92"/>
      <c r="L581" s="42" t="str">
        <f>Техлист!AA552</f>
        <v/>
      </c>
      <c r="M581" s="94" t="str">
        <f>Техлист!AB552</f>
        <v/>
      </c>
      <c r="N581" s="92"/>
      <c r="O581" s="19"/>
      <c r="Q581" s="20"/>
      <c r="R581" s="20"/>
      <c r="S581" s="20"/>
    </row>
    <row r="582" spans="1:19" s="87" customFormat="1" ht="35.1" customHeight="1" x14ac:dyDescent="0.25">
      <c r="A582" s="37"/>
      <c r="B582" s="35" t="str">
        <f>Техлист!V553</f>
        <v/>
      </c>
      <c r="C582" s="93" t="str">
        <f>Техлист!U553</f>
        <v/>
      </c>
      <c r="D582" s="91"/>
      <c r="E582" s="91"/>
      <c r="F582" s="91"/>
      <c r="G582" s="90" t="str">
        <f>Техлист!Z553</f>
        <v/>
      </c>
      <c r="H582" s="91"/>
      <c r="I582" s="91"/>
      <c r="J582" s="91"/>
      <c r="K582" s="92"/>
      <c r="L582" s="42" t="str">
        <f>Техлист!AA553</f>
        <v/>
      </c>
      <c r="M582" s="94" t="str">
        <f>Техлист!AB553</f>
        <v/>
      </c>
      <c r="N582" s="92"/>
      <c r="O582" s="19"/>
      <c r="Q582" s="20"/>
      <c r="R582" s="20"/>
      <c r="S582" s="20"/>
    </row>
    <row r="583" spans="1:19" s="87" customFormat="1" ht="35.1" customHeight="1" x14ac:dyDescent="0.25">
      <c r="A583" s="37"/>
      <c r="B583" s="35" t="str">
        <f>Техлист!V554</f>
        <v/>
      </c>
      <c r="C583" s="93" t="str">
        <f>Техлист!U554</f>
        <v/>
      </c>
      <c r="D583" s="91"/>
      <c r="E583" s="91"/>
      <c r="F583" s="91"/>
      <c r="G583" s="90" t="str">
        <f>Техлист!Z554</f>
        <v/>
      </c>
      <c r="H583" s="91"/>
      <c r="I583" s="91"/>
      <c r="J583" s="91"/>
      <c r="K583" s="92"/>
      <c r="L583" s="42" t="str">
        <f>Техлист!AA554</f>
        <v/>
      </c>
      <c r="M583" s="94" t="str">
        <f>Техлист!AB554</f>
        <v/>
      </c>
      <c r="N583" s="92"/>
      <c r="O583" s="19"/>
      <c r="Q583" s="20"/>
      <c r="R583" s="20"/>
      <c r="S583" s="20"/>
    </row>
    <row r="584" spans="1:19" s="87" customFormat="1" ht="35.1" customHeight="1" x14ac:dyDescent="0.25">
      <c r="A584" s="37"/>
      <c r="B584" s="35" t="str">
        <f>Техлист!V555</f>
        <v/>
      </c>
      <c r="C584" s="93" t="str">
        <f>Техлист!U555</f>
        <v/>
      </c>
      <c r="D584" s="91"/>
      <c r="E584" s="91"/>
      <c r="F584" s="91"/>
      <c r="G584" s="90" t="str">
        <f>Техлист!Z555</f>
        <v/>
      </c>
      <c r="H584" s="91"/>
      <c r="I584" s="91"/>
      <c r="J584" s="91"/>
      <c r="K584" s="92"/>
      <c r="L584" s="42" t="str">
        <f>Техлист!AA555</f>
        <v/>
      </c>
      <c r="M584" s="94" t="str">
        <f>Техлист!AB555</f>
        <v/>
      </c>
      <c r="N584" s="92"/>
      <c r="O584" s="19"/>
      <c r="Q584" s="20"/>
      <c r="R584" s="20"/>
      <c r="S584" s="20"/>
    </row>
    <row r="585" spans="1:19" s="87" customFormat="1" ht="35.1" customHeight="1" x14ac:dyDescent="0.25">
      <c r="A585" s="37"/>
      <c r="B585" s="35" t="str">
        <f>Техлист!V556</f>
        <v/>
      </c>
      <c r="C585" s="93" t="str">
        <f>Техлист!U556</f>
        <v/>
      </c>
      <c r="D585" s="91"/>
      <c r="E585" s="91"/>
      <c r="F585" s="91"/>
      <c r="G585" s="90" t="str">
        <f>Техлист!Z556</f>
        <v/>
      </c>
      <c r="H585" s="91"/>
      <c r="I585" s="91"/>
      <c r="J585" s="91"/>
      <c r="K585" s="92"/>
      <c r="L585" s="42" t="str">
        <f>Техлист!AA556</f>
        <v/>
      </c>
      <c r="M585" s="94" t="str">
        <f>Техлист!AB556</f>
        <v/>
      </c>
      <c r="N585" s="92"/>
      <c r="O585" s="19"/>
      <c r="Q585" s="20"/>
      <c r="R585" s="20"/>
      <c r="S585" s="20"/>
    </row>
    <row r="586" spans="1:19" s="87" customFormat="1" ht="35.1" customHeight="1" x14ac:dyDescent="0.25">
      <c r="A586" s="37"/>
      <c r="B586" s="35" t="str">
        <f>Техлист!V557</f>
        <v/>
      </c>
      <c r="C586" s="93" t="str">
        <f>Техлист!U557</f>
        <v/>
      </c>
      <c r="D586" s="91"/>
      <c r="E586" s="91"/>
      <c r="F586" s="91"/>
      <c r="G586" s="90" t="str">
        <f>Техлист!Z557</f>
        <v/>
      </c>
      <c r="H586" s="91"/>
      <c r="I586" s="91"/>
      <c r="J586" s="91"/>
      <c r="K586" s="92"/>
      <c r="L586" s="42" t="str">
        <f>Техлист!AA557</f>
        <v/>
      </c>
      <c r="M586" s="94" t="str">
        <f>Техлист!AB557</f>
        <v/>
      </c>
      <c r="N586" s="92"/>
      <c r="O586" s="19"/>
      <c r="Q586" s="20"/>
      <c r="R586" s="20"/>
      <c r="S586" s="20"/>
    </row>
    <row r="587" spans="1:19" s="87" customFormat="1" ht="35.1" customHeight="1" x14ac:dyDescent="0.25">
      <c r="A587" s="37"/>
      <c r="B587" s="35" t="str">
        <f>Техлист!V558</f>
        <v/>
      </c>
      <c r="C587" s="93" t="str">
        <f>Техлист!U558</f>
        <v/>
      </c>
      <c r="D587" s="91"/>
      <c r="E587" s="91"/>
      <c r="F587" s="91"/>
      <c r="G587" s="90" t="str">
        <f>Техлист!Z558</f>
        <v/>
      </c>
      <c r="H587" s="91"/>
      <c r="I587" s="91"/>
      <c r="J587" s="91"/>
      <c r="K587" s="92"/>
      <c r="L587" s="42" t="str">
        <f>Техлист!AA558</f>
        <v/>
      </c>
      <c r="M587" s="94" t="str">
        <f>Техлист!AB558</f>
        <v/>
      </c>
      <c r="N587" s="92"/>
      <c r="O587" s="19"/>
      <c r="Q587" s="20"/>
      <c r="R587" s="20"/>
      <c r="S587" s="20"/>
    </row>
    <row r="588" spans="1:19" s="87" customFormat="1" ht="35.1" customHeight="1" x14ac:dyDescent="0.25">
      <c r="A588" s="37"/>
      <c r="B588" s="35" t="str">
        <f>Техлист!V559</f>
        <v/>
      </c>
      <c r="C588" s="93" t="str">
        <f>Техлист!U559</f>
        <v/>
      </c>
      <c r="D588" s="91"/>
      <c r="E588" s="91"/>
      <c r="F588" s="91"/>
      <c r="G588" s="90" t="str">
        <f>Техлист!Z559</f>
        <v/>
      </c>
      <c r="H588" s="91"/>
      <c r="I588" s="91"/>
      <c r="J588" s="91"/>
      <c r="K588" s="92"/>
      <c r="L588" s="42" t="str">
        <f>Техлист!AA559</f>
        <v/>
      </c>
      <c r="M588" s="94" t="str">
        <f>Техлист!AB559</f>
        <v/>
      </c>
      <c r="N588" s="92"/>
      <c r="O588" s="19"/>
      <c r="Q588" s="20"/>
      <c r="R588" s="20"/>
      <c r="S588" s="20"/>
    </row>
    <row r="589" spans="1:19" s="87" customFormat="1" ht="35.1" customHeight="1" x14ac:dyDescent="0.25">
      <c r="A589" s="37"/>
      <c r="B589" s="35" t="str">
        <f>Техлист!V560</f>
        <v/>
      </c>
      <c r="C589" s="93" t="str">
        <f>Техлист!U560</f>
        <v/>
      </c>
      <c r="D589" s="91"/>
      <c r="E589" s="91"/>
      <c r="F589" s="91"/>
      <c r="G589" s="90" t="str">
        <f>Техлист!Z560</f>
        <v/>
      </c>
      <c r="H589" s="91"/>
      <c r="I589" s="91"/>
      <c r="J589" s="91"/>
      <c r="K589" s="92"/>
      <c r="L589" s="42" t="str">
        <f>Техлист!AA560</f>
        <v/>
      </c>
      <c r="M589" s="94" t="str">
        <f>Техлист!AB560</f>
        <v/>
      </c>
      <c r="N589" s="92"/>
      <c r="O589" s="19"/>
      <c r="Q589" s="20"/>
      <c r="R589" s="20"/>
      <c r="S589" s="20"/>
    </row>
    <row r="590" spans="1:19" s="87" customFormat="1" ht="35.1" customHeight="1" x14ac:dyDescent="0.25">
      <c r="A590" s="37"/>
      <c r="B590" s="35" t="str">
        <f>Техлист!V561</f>
        <v/>
      </c>
      <c r="C590" s="93" t="str">
        <f>Техлист!U561</f>
        <v/>
      </c>
      <c r="D590" s="91"/>
      <c r="E590" s="91"/>
      <c r="F590" s="91"/>
      <c r="G590" s="90" t="str">
        <f>Техлист!Z561</f>
        <v/>
      </c>
      <c r="H590" s="91"/>
      <c r="I590" s="91"/>
      <c r="J590" s="91"/>
      <c r="K590" s="92"/>
      <c r="L590" s="42" t="str">
        <f>Техлист!AA561</f>
        <v/>
      </c>
      <c r="M590" s="94" t="str">
        <f>Техлист!AB561</f>
        <v/>
      </c>
      <c r="N590" s="92"/>
      <c r="O590" s="19"/>
      <c r="Q590" s="20"/>
      <c r="R590" s="20"/>
      <c r="S590" s="20"/>
    </row>
    <row r="591" spans="1:19" s="87" customFormat="1" ht="35.1" customHeight="1" x14ac:dyDescent="0.25">
      <c r="A591" s="37"/>
      <c r="B591" s="35" t="str">
        <f>Техлист!V562</f>
        <v/>
      </c>
      <c r="C591" s="93" t="str">
        <f>Техлист!U562</f>
        <v/>
      </c>
      <c r="D591" s="91"/>
      <c r="E591" s="91"/>
      <c r="F591" s="91"/>
      <c r="G591" s="90" t="str">
        <f>Техлист!Z562</f>
        <v/>
      </c>
      <c r="H591" s="91"/>
      <c r="I591" s="91"/>
      <c r="J591" s="91"/>
      <c r="K591" s="92"/>
      <c r="L591" s="42" t="str">
        <f>Техлист!AA562</f>
        <v/>
      </c>
      <c r="M591" s="94" t="str">
        <f>Техлист!AB562</f>
        <v/>
      </c>
      <c r="N591" s="92"/>
      <c r="O591" s="19"/>
      <c r="Q591" s="20"/>
      <c r="R591" s="20"/>
      <c r="S591" s="20"/>
    </row>
    <row r="592" spans="1:19" s="87" customFormat="1" ht="35.1" customHeight="1" x14ac:dyDescent="0.25">
      <c r="A592" s="37"/>
      <c r="B592" s="35" t="str">
        <f>Техлист!V563</f>
        <v/>
      </c>
      <c r="C592" s="93" t="str">
        <f>Техлист!U563</f>
        <v/>
      </c>
      <c r="D592" s="91"/>
      <c r="E592" s="91"/>
      <c r="F592" s="91"/>
      <c r="G592" s="90" t="str">
        <f>Техлист!Z563</f>
        <v/>
      </c>
      <c r="H592" s="91"/>
      <c r="I592" s="91"/>
      <c r="J592" s="91"/>
      <c r="K592" s="92"/>
      <c r="L592" s="42" t="str">
        <f>Техлист!AA563</f>
        <v/>
      </c>
      <c r="M592" s="94" t="str">
        <f>Техлист!AB563</f>
        <v/>
      </c>
      <c r="N592" s="92"/>
      <c r="O592" s="19"/>
      <c r="Q592" s="20"/>
      <c r="R592" s="20"/>
      <c r="S592" s="20"/>
    </row>
    <row r="593" spans="1:19" s="87" customFormat="1" ht="35.1" customHeight="1" x14ac:dyDescent="0.25">
      <c r="A593" s="37"/>
      <c r="B593" s="35" t="str">
        <f>Техлист!V564</f>
        <v/>
      </c>
      <c r="C593" s="93" t="str">
        <f>Техлист!U564</f>
        <v/>
      </c>
      <c r="D593" s="91"/>
      <c r="E593" s="91"/>
      <c r="F593" s="91"/>
      <c r="G593" s="90" t="str">
        <f>Техлист!Z564</f>
        <v/>
      </c>
      <c r="H593" s="91"/>
      <c r="I593" s="91"/>
      <c r="J593" s="91"/>
      <c r="K593" s="92"/>
      <c r="L593" s="42" t="str">
        <f>Техлист!AA564</f>
        <v/>
      </c>
      <c r="M593" s="94" t="str">
        <f>Техлист!AB564</f>
        <v/>
      </c>
      <c r="N593" s="92"/>
      <c r="O593" s="19"/>
      <c r="Q593" s="20"/>
      <c r="R593" s="20"/>
      <c r="S593" s="20"/>
    </row>
    <row r="594" spans="1:19" s="87" customFormat="1" ht="35.1" customHeight="1" x14ac:dyDescent="0.25">
      <c r="A594" s="37"/>
      <c r="B594" s="35" t="str">
        <f>Техлист!V565</f>
        <v/>
      </c>
      <c r="C594" s="93" t="str">
        <f>Техлист!U565</f>
        <v/>
      </c>
      <c r="D594" s="91"/>
      <c r="E594" s="91"/>
      <c r="F594" s="91"/>
      <c r="G594" s="90" t="str">
        <f>Техлист!Z565</f>
        <v/>
      </c>
      <c r="H594" s="91"/>
      <c r="I594" s="91"/>
      <c r="J594" s="91"/>
      <c r="K594" s="92"/>
      <c r="L594" s="42" t="str">
        <f>Техлист!AA565</f>
        <v/>
      </c>
      <c r="M594" s="94" t="str">
        <f>Техлист!AB565</f>
        <v/>
      </c>
      <c r="N594" s="92"/>
      <c r="O594" s="19"/>
      <c r="Q594" s="20"/>
      <c r="R594" s="20"/>
      <c r="S594" s="20"/>
    </row>
    <row r="595" spans="1:19" s="87" customFormat="1" ht="35.1" customHeight="1" x14ac:dyDescent="0.25">
      <c r="A595" s="37"/>
      <c r="B595" s="35" t="str">
        <f>Техлист!V566</f>
        <v/>
      </c>
      <c r="C595" s="93" t="str">
        <f>Техлист!U566</f>
        <v/>
      </c>
      <c r="D595" s="91"/>
      <c r="E595" s="91"/>
      <c r="F595" s="91"/>
      <c r="G595" s="90" t="str">
        <f>Техлист!Z566</f>
        <v/>
      </c>
      <c r="H595" s="91"/>
      <c r="I595" s="91"/>
      <c r="J595" s="91"/>
      <c r="K595" s="92"/>
      <c r="L595" s="42" t="str">
        <f>Техлист!AA566</f>
        <v/>
      </c>
      <c r="M595" s="94" t="str">
        <f>Техлист!AB566</f>
        <v/>
      </c>
      <c r="N595" s="92"/>
      <c r="O595" s="19"/>
      <c r="Q595" s="20"/>
      <c r="R595" s="20"/>
      <c r="S595" s="20"/>
    </row>
    <row r="596" spans="1:19" s="87" customFormat="1" ht="35.1" customHeight="1" x14ac:dyDescent="0.25">
      <c r="A596" s="37"/>
      <c r="B596" s="35" t="str">
        <f>Техлист!V567</f>
        <v/>
      </c>
      <c r="C596" s="93" t="str">
        <f>Техлист!U567</f>
        <v/>
      </c>
      <c r="D596" s="91"/>
      <c r="E596" s="91"/>
      <c r="F596" s="91"/>
      <c r="G596" s="90" t="str">
        <f>Техлист!Z567</f>
        <v/>
      </c>
      <c r="H596" s="91"/>
      <c r="I596" s="91"/>
      <c r="J596" s="91"/>
      <c r="K596" s="92"/>
      <c r="L596" s="42" t="str">
        <f>Техлист!AA567</f>
        <v/>
      </c>
      <c r="M596" s="94" t="str">
        <f>Техлист!AB567</f>
        <v/>
      </c>
      <c r="N596" s="92"/>
      <c r="O596" s="19"/>
      <c r="Q596" s="20"/>
      <c r="R596" s="20"/>
      <c r="S596" s="20"/>
    </row>
    <row r="597" spans="1:19" s="87" customFormat="1" ht="35.1" customHeight="1" x14ac:dyDescent="0.25">
      <c r="A597" s="37"/>
      <c r="B597" s="35" t="str">
        <f>Техлист!V568</f>
        <v/>
      </c>
      <c r="C597" s="93" t="str">
        <f>Техлист!U568</f>
        <v/>
      </c>
      <c r="D597" s="91"/>
      <c r="E597" s="91"/>
      <c r="F597" s="91"/>
      <c r="G597" s="90" t="str">
        <f>Техлист!Z568</f>
        <v/>
      </c>
      <c r="H597" s="91"/>
      <c r="I597" s="91"/>
      <c r="J597" s="91"/>
      <c r="K597" s="92"/>
      <c r="L597" s="42" t="str">
        <f>Техлист!AA568</f>
        <v/>
      </c>
      <c r="M597" s="94" t="str">
        <f>Техлист!AB568</f>
        <v/>
      </c>
      <c r="N597" s="92"/>
      <c r="O597" s="19"/>
      <c r="Q597" s="20"/>
      <c r="R597" s="20"/>
      <c r="S597" s="20"/>
    </row>
    <row r="598" spans="1:19" s="87" customFormat="1" ht="35.1" customHeight="1" x14ac:dyDescent="0.25">
      <c r="A598" s="37"/>
      <c r="B598" s="35" t="str">
        <f>Техлист!V569</f>
        <v/>
      </c>
      <c r="C598" s="93" t="str">
        <f>Техлист!U569</f>
        <v/>
      </c>
      <c r="D598" s="91"/>
      <c r="E598" s="91"/>
      <c r="F598" s="91"/>
      <c r="G598" s="90" t="str">
        <f>Техлист!Z569</f>
        <v/>
      </c>
      <c r="H598" s="91"/>
      <c r="I598" s="91"/>
      <c r="J598" s="91"/>
      <c r="K598" s="92"/>
      <c r="L598" s="42" t="str">
        <f>Техлист!AA569</f>
        <v/>
      </c>
      <c r="M598" s="94" t="str">
        <f>Техлист!AB569</f>
        <v/>
      </c>
      <c r="N598" s="92"/>
      <c r="O598" s="19"/>
      <c r="Q598" s="20"/>
      <c r="R598" s="20"/>
      <c r="S598" s="20"/>
    </row>
    <row r="599" spans="1:19" s="87" customFormat="1" ht="35.1" customHeight="1" x14ac:dyDescent="0.25">
      <c r="A599" s="37"/>
      <c r="B599" s="35" t="str">
        <f>Техлист!V570</f>
        <v/>
      </c>
      <c r="C599" s="93" t="str">
        <f>Техлист!U570</f>
        <v/>
      </c>
      <c r="D599" s="91"/>
      <c r="E599" s="91"/>
      <c r="F599" s="91"/>
      <c r="G599" s="90" t="str">
        <f>Техлист!Z570</f>
        <v/>
      </c>
      <c r="H599" s="91"/>
      <c r="I599" s="91"/>
      <c r="J599" s="91"/>
      <c r="K599" s="92"/>
      <c r="L599" s="42" t="str">
        <f>Техлист!AA570</f>
        <v/>
      </c>
      <c r="M599" s="94" t="str">
        <f>Техлист!AB570</f>
        <v/>
      </c>
      <c r="N599" s="92"/>
      <c r="O599" s="19"/>
      <c r="Q599" s="20"/>
      <c r="R599" s="20"/>
      <c r="S599" s="20"/>
    </row>
    <row r="600" spans="1:19" s="87" customFormat="1" ht="35.1" customHeight="1" x14ac:dyDescent="0.25">
      <c r="A600" s="37"/>
      <c r="B600" s="35" t="str">
        <f>Техлист!V571</f>
        <v/>
      </c>
      <c r="C600" s="93" t="str">
        <f>Техлист!U571</f>
        <v/>
      </c>
      <c r="D600" s="91"/>
      <c r="E600" s="91"/>
      <c r="F600" s="91"/>
      <c r="G600" s="90" t="str">
        <f>Техлист!Z571</f>
        <v/>
      </c>
      <c r="H600" s="91"/>
      <c r="I600" s="91"/>
      <c r="J600" s="91"/>
      <c r="K600" s="92"/>
      <c r="L600" s="42" t="str">
        <f>Техлист!AA571</f>
        <v/>
      </c>
      <c r="M600" s="94" t="str">
        <f>Техлист!AB571</f>
        <v/>
      </c>
      <c r="N600" s="92"/>
      <c r="O600" s="19"/>
      <c r="Q600" s="20"/>
      <c r="R600" s="20"/>
      <c r="S600" s="20"/>
    </row>
    <row r="601" spans="1:19" s="87" customFormat="1" ht="35.1" customHeight="1" x14ac:dyDescent="0.25">
      <c r="A601" s="37"/>
      <c r="B601" s="35" t="str">
        <f>Техлист!V572</f>
        <v/>
      </c>
      <c r="C601" s="93" t="str">
        <f>Техлист!U572</f>
        <v/>
      </c>
      <c r="D601" s="91"/>
      <c r="E601" s="91"/>
      <c r="F601" s="91"/>
      <c r="G601" s="90" t="str">
        <f>Техлист!Z572</f>
        <v/>
      </c>
      <c r="H601" s="91"/>
      <c r="I601" s="91"/>
      <c r="J601" s="91"/>
      <c r="K601" s="92"/>
      <c r="L601" s="42" t="str">
        <f>Техлист!AA572</f>
        <v/>
      </c>
      <c r="M601" s="94" t="str">
        <f>Техлист!AB572</f>
        <v/>
      </c>
      <c r="N601" s="92"/>
      <c r="O601" s="19"/>
      <c r="Q601" s="20"/>
      <c r="R601" s="20"/>
      <c r="S601" s="20"/>
    </row>
    <row r="602" spans="1:19" s="87" customFormat="1" ht="35.1" customHeight="1" x14ac:dyDescent="0.25">
      <c r="A602" s="37"/>
      <c r="B602" s="35" t="str">
        <f>Техлист!V573</f>
        <v/>
      </c>
      <c r="C602" s="93" t="str">
        <f>Техлист!U573</f>
        <v/>
      </c>
      <c r="D602" s="91"/>
      <c r="E602" s="91"/>
      <c r="F602" s="91"/>
      <c r="G602" s="90" t="str">
        <f>Техлист!Z573</f>
        <v/>
      </c>
      <c r="H602" s="91"/>
      <c r="I602" s="91"/>
      <c r="J602" s="91"/>
      <c r="K602" s="92"/>
      <c r="L602" s="42" t="str">
        <f>Техлист!AA573</f>
        <v/>
      </c>
      <c r="M602" s="94" t="str">
        <f>Техлист!AB573</f>
        <v/>
      </c>
      <c r="N602" s="92"/>
      <c r="O602" s="19"/>
      <c r="Q602" s="20"/>
      <c r="R602" s="20"/>
      <c r="S602" s="20"/>
    </row>
    <row r="603" spans="1:19" s="87" customFormat="1" ht="35.1" customHeight="1" x14ac:dyDescent="0.25">
      <c r="A603" s="37"/>
      <c r="B603" s="35" t="str">
        <f>Техлист!V574</f>
        <v/>
      </c>
      <c r="C603" s="93" t="str">
        <f>Техлист!U574</f>
        <v/>
      </c>
      <c r="D603" s="91"/>
      <c r="E603" s="91"/>
      <c r="F603" s="91"/>
      <c r="G603" s="90" t="str">
        <f>Техлист!Z574</f>
        <v/>
      </c>
      <c r="H603" s="91"/>
      <c r="I603" s="91"/>
      <c r="J603" s="91"/>
      <c r="K603" s="92"/>
      <c r="L603" s="42" t="str">
        <f>Техлист!AA574</f>
        <v/>
      </c>
      <c r="M603" s="94" t="str">
        <f>Техлист!AB574</f>
        <v/>
      </c>
      <c r="N603" s="92"/>
      <c r="O603" s="19"/>
      <c r="Q603" s="20"/>
      <c r="R603" s="20"/>
      <c r="S603" s="20"/>
    </row>
    <row r="604" spans="1:19" s="87" customFormat="1" ht="35.1" customHeight="1" x14ac:dyDescent="0.25">
      <c r="A604" s="37"/>
      <c r="B604" s="35" t="str">
        <f>Техлист!V575</f>
        <v/>
      </c>
      <c r="C604" s="93" t="str">
        <f>Техлист!U575</f>
        <v/>
      </c>
      <c r="D604" s="91"/>
      <c r="E604" s="91"/>
      <c r="F604" s="91"/>
      <c r="G604" s="90" t="str">
        <f>Техлист!Z575</f>
        <v/>
      </c>
      <c r="H604" s="91"/>
      <c r="I604" s="91"/>
      <c r="J604" s="91"/>
      <c r="K604" s="92"/>
      <c r="L604" s="42" t="str">
        <f>Техлист!AA575</f>
        <v/>
      </c>
      <c r="M604" s="94" t="str">
        <f>Техлист!AB575</f>
        <v/>
      </c>
      <c r="N604" s="92"/>
      <c r="O604" s="19"/>
      <c r="Q604" s="20"/>
      <c r="R604" s="20"/>
      <c r="S604" s="20"/>
    </row>
    <row r="605" spans="1:19" s="87" customFormat="1" ht="35.1" customHeight="1" x14ac:dyDescent="0.25">
      <c r="A605" s="37"/>
      <c r="B605" s="35" t="str">
        <f>Техлист!V576</f>
        <v/>
      </c>
      <c r="C605" s="93" t="str">
        <f>Техлист!U576</f>
        <v/>
      </c>
      <c r="D605" s="91"/>
      <c r="E605" s="91"/>
      <c r="F605" s="91"/>
      <c r="G605" s="90" t="str">
        <f>Техлист!Z576</f>
        <v/>
      </c>
      <c r="H605" s="91"/>
      <c r="I605" s="91"/>
      <c r="J605" s="91"/>
      <c r="K605" s="92"/>
      <c r="L605" s="42" t="str">
        <f>Техлист!AA576</f>
        <v/>
      </c>
      <c r="M605" s="94" t="str">
        <f>Техлист!AB576</f>
        <v/>
      </c>
      <c r="N605" s="92"/>
      <c r="O605" s="19"/>
      <c r="Q605" s="20"/>
      <c r="R605" s="20"/>
      <c r="S605" s="20"/>
    </row>
    <row r="606" spans="1:19" s="87" customFormat="1" ht="35.1" customHeight="1" x14ac:dyDescent="0.25">
      <c r="A606" s="37"/>
      <c r="B606" s="35" t="str">
        <f>Техлист!V577</f>
        <v/>
      </c>
      <c r="C606" s="93" t="str">
        <f>Техлист!U577</f>
        <v/>
      </c>
      <c r="D606" s="91"/>
      <c r="E606" s="91"/>
      <c r="F606" s="91"/>
      <c r="G606" s="90" t="str">
        <f>Техлист!Z577</f>
        <v/>
      </c>
      <c r="H606" s="91"/>
      <c r="I606" s="91"/>
      <c r="J606" s="91"/>
      <c r="K606" s="92"/>
      <c r="L606" s="42" t="str">
        <f>Техлист!AA577</f>
        <v/>
      </c>
      <c r="M606" s="94" t="str">
        <f>Техлист!AB577</f>
        <v/>
      </c>
      <c r="N606" s="92"/>
      <c r="O606" s="19"/>
      <c r="Q606" s="20"/>
      <c r="R606" s="20"/>
      <c r="S606" s="20"/>
    </row>
    <row r="607" spans="1:19" s="87" customFormat="1" ht="35.1" customHeight="1" x14ac:dyDescent="0.25">
      <c r="A607" s="37"/>
      <c r="B607" s="35" t="str">
        <f>Техлист!V578</f>
        <v/>
      </c>
      <c r="C607" s="93" t="str">
        <f>Техлист!U578</f>
        <v/>
      </c>
      <c r="D607" s="91"/>
      <c r="E607" s="91"/>
      <c r="F607" s="91"/>
      <c r="G607" s="90" t="str">
        <f>Техлист!Z578</f>
        <v/>
      </c>
      <c r="H607" s="91"/>
      <c r="I607" s="91"/>
      <c r="J607" s="91"/>
      <c r="K607" s="92"/>
      <c r="L607" s="42" t="str">
        <f>Техлист!AA578</f>
        <v/>
      </c>
      <c r="M607" s="94" t="str">
        <f>Техлист!AB578</f>
        <v/>
      </c>
      <c r="N607" s="92"/>
      <c r="O607" s="19"/>
      <c r="Q607" s="20"/>
      <c r="R607" s="20"/>
      <c r="S607" s="20"/>
    </row>
    <row r="608" spans="1:19" s="87" customFormat="1" ht="35.1" customHeight="1" x14ac:dyDescent="0.25">
      <c r="A608" s="37"/>
      <c r="B608" s="35" t="str">
        <f>Техлист!V579</f>
        <v/>
      </c>
      <c r="C608" s="93" t="str">
        <f>Техлист!U579</f>
        <v/>
      </c>
      <c r="D608" s="91"/>
      <c r="E608" s="91"/>
      <c r="F608" s="91"/>
      <c r="G608" s="90" t="str">
        <f>Техлист!Z579</f>
        <v/>
      </c>
      <c r="H608" s="91"/>
      <c r="I608" s="91"/>
      <c r="J608" s="91"/>
      <c r="K608" s="92"/>
      <c r="L608" s="42" t="str">
        <f>Техлист!AA579</f>
        <v/>
      </c>
      <c r="M608" s="94" t="str">
        <f>Техлист!AB579</f>
        <v/>
      </c>
      <c r="N608" s="92"/>
      <c r="O608" s="19"/>
      <c r="Q608" s="20"/>
      <c r="R608" s="20"/>
      <c r="S608" s="20"/>
    </row>
    <row r="609" spans="1:19" s="87" customFormat="1" ht="35.1" customHeight="1" x14ac:dyDescent="0.25">
      <c r="A609" s="37"/>
      <c r="B609" s="35" t="str">
        <f>Техлист!V580</f>
        <v/>
      </c>
      <c r="C609" s="93" t="str">
        <f>Техлист!U580</f>
        <v/>
      </c>
      <c r="D609" s="91"/>
      <c r="E609" s="91"/>
      <c r="F609" s="91"/>
      <c r="G609" s="90" t="str">
        <f>Техлист!Z580</f>
        <v/>
      </c>
      <c r="H609" s="91"/>
      <c r="I609" s="91"/>
      <c r="J609" s="91"/>
      <c r="K609" s="92"/>
      <c r="L609" s="42" t="str">
        <f>Техлист!AA580</f>
        <v/>
      </c>
      <c r="M609" s="94" t="str">
        <f>Техлист!AB580</f>
        <v/>
      </c>
      <c r="N609" s="92"/>
      <c r="O609" s="19"/>
      <c r="Q609" s="20"/>
      <c r="R609" s="20"/>
      <c r="S609" s="20"/>
    </row>
    <row r="610" spans="1:19" s="87" customFormat="1" ht="35.1" customHeight="1" x14ac:dyDescent="0.25">
      <c r="A610" s="37"/>
      <c r="B610" s="35" t="str">
        <f>Техлист!V581</f>
        <v/>
      </c>
      <c r="C610" s="93" t="str">
        <f>Техлист!U581</f>
        <v/>
      </c>
      <c r="D610" s="91"/>
      <c r="E610" s="91"/>
      <c r="F610" s="91"/>
      <c r="G610" s="90" t="str">
        <f>Техлист!Z581</f>
        <v/>
      </c>
      <c r="H610" s="91"/>
      <c r="I610" s="91"/>
      <c r="J610" s="91"/>
      <c r="K610" s="92"/>
      <c r="L610" s="42" t="str">
        <f>Техлист!AA581</f>
        <v/>
      </c>
      <c r="M610" s="94" t="str">
        <f>Техлист!AB581</f>
        <v/>
      </c>
      <c r="N610" s="92"/>
      <c r="O610" s="19"/>
      <c r="Q610" s="20"/>
      <c r="R610" s="20"/>
      <c r="S610" s="20"/>
    </row>
    <row r="611" spans="1:19" s="87" customFormat="1" ht="35.1" customHeight="1" x14ac:dyDescent="0.25">
      <c r="A611" s="37"/>
      <c r="B611" s="35" t="str">
        <f>Техлист!V582</f>
        <v/>
      </c>
      <c r="C611" s="93" t="str">
        <f>Техлист!U582</f>
        <v/>
      </c>
      <c r="D611" s="91"/>
      <c r="E611" s="91"/>
      <c r="F611" s="91"/>
      <c r="G611" s="90" t="str">
        <f>Техлист!Z582</f>
        <v/>
      </c>
      <c r="H611" s="91"/>
      <c r="I611" s="91"/>
      <c r="J611" s="91"/>
      <c r="K611" s="92"/>
      <c r="L611" s="42" t="str">
        <f>Техлист!AA582</f>
        <v/>
      </c>
      <c r="M611" s="94" t="str">
        <f>Техлист!AB582</f>
        <v/>
      </c>
      <c r="N611" s="92"/>
      <c r="O611" s="19"/>
      <c r="Q611" s="20"/>
      <c r="R611" s="20"/>
      <c r="S611" s="20"/>
    </row>
    <row r="612" spans="1:19" s="87" customFormat="1" ht="35.1" customHeight="1" x14ac:dyDescent="0.25">
      <c r="A612" s="37"/>
      <c r="B612" s="35" t="str">
        <f>Техлист!V583</f>
        <v/>
      </c>
      <c r="C612" s="93" t="str">
        <f>Техлист!U583</f>
        <v/>
      </c>
      <c r="D612" s="91"/>
      <c r="E612" s="91"/>
      <c r="F612" s="91"/>
      <c r="G612" s="90" t="str">
        <f>Техлист!Z583</f>
        <v/>
      </c>
      <c r="H612" s="91"/>
      <c r="I612" s="91"/>
      <c r="J612" s="91"/>
      <c r="K612" s="92"/>
      <c r="L612" s="42" t="str">
        <f>Техлист!AA583</f>
        <v/>
      </c>
      <c r="M612" s="94" t="str">
        <f>Техлист!AB583</f>
        <v/>
      </c>
      <c r="N612" s="92"/>
      <c r="O612" s="19"/>
      <c r="Q612" s="20"/>
      <c r="R612" s="20"/>
      <c r="S612" s="20"/>
    </row>
    <row r="613" spans="1:19" s="87" customFormat="1" ht="35.1" customHeight="1" x14ac:dyDescent="0.25">
      <c r="A613" s="37"/>
      <c r="B613" s="35" t="str">
        <f>Техлист!V584</f>
        <v/>
      </c>
      <c r="C613" s="93" t="str">
        <f>Техлист!U584</f>
        <v/>
      </c>
      <c r="D613" s="91"/>
      <c r="E613" s="91"/>
      <c r="F613" s="91"/>
      <c r="G613" s="90" t="str">
        <f>Техлист!Z584</f>
        <v/>
      </c>
      <c r="H613" s="91"/>
      <c r="I613" s="91"/>
      <c r="J613" s="91"/>
      <c r="K613" s="92"/>
      <c r="L613" s="42" t="str">
        <f>Техлист!AA584</f>
        <v/>
      </c>
      <c r="M613" s="94" t="str">
        <f>Техлист!AB584</f>
        <v/>
      </c>
      <c r="N613" s="92"/>
      <c r="O613" s="19"/>
      <c r="Q613" s="20"/>
      <c r="R613" s="20"/>
      <c r="S613" s="20"/>
    </row>
    <row r="614" spans="1:19" s="87" customFormat="1" ht="35.1" customHeight="1" x14ac:dyDescent="0.25">
      <c r="A614" s="37"/>
      <c r="B614" s="35" t="str">
        <f>Техлист!V585</f>
        <v/>
      </c>
      <c r="C614" s="93" t="str">
        <f>Техлист!U585</f>
        <v/>
      </c>
      <c r="D614" s="91"/>
      <c r="E614" s="91"/>
      <c r="F614" s="91"/>
      <c r="G614" s="90" t="str">
        <f>Техлист!Z585</f>
        <v/>
      </c>
      <c r="H614" s="91"/>
      <c r="I614" s="91"/>
      <c r="J614" s="91"/>
      <c r="K614" s="92"/>
      <c r="L614" s="42" t="str">
        <f>Техлист!AA585</f>
        <v/>
      </c>
      <c r="M614" s="94" t="str">
        <f>Техлист!AB585</f>
        <v/>
      </c>
      <c r="N614" s="92"/>
      <c r="O614" s="19"/>
      <c r="Q614" s="20"/>
      <c r="R614" s="20"/>
      <c r="S614" s="20"/>
    </row>
    <row r="615" spans="1:19" s="87" customFormat="1" ht="35.1" customHeight="1" x14ac:dyDescent="0.25">
      <c r="A615" s="37"/>
      <c r="B615" s="35" t="str">
        <f>Техлист!V586</f>
        <v/>
      </c>
      <c r="C615" s="93" t="str">
        <f>Техлист!U586</f>
        <v/>
      </c>
      <c r="D615" s="91"/>
      <c r="E615" s="91"/>
      <c r="F615" s="91"/>
      <c r="G615" s="90" t="str">
        <f>Техлист!Z586</f>
        <v/>
      </c>
      <c r="H615" s="91"/>
      <c r="I615" s="91"/>
      <c r="J615" s="91"/>
      <c r="K615" s="92"/>
      <c r="L615" s="42" t="str">
        <f>Техлист!AA586</f>
        <v/>
      </c>
      <c r="M615" s="94" t="str">
        <f>Техлист!AB586</f>
        <v/>
      </c>
      <c r="N615" s="92"/>
      <c r="O615" s="19"/>
      <c r="Q615" s="20"/>
      <c r="R615" s="20"/>
      <c r="S615" s="20"/>
    </row>
    <row r="616" spans="1:19" s="87" customFormat="1" ht="35.1" customHeight="1" x14ac:dyDescent="0.25">
      <c r="A616" s="37"/>
      <c r="B616" s="35" t="str">
        <f>Техлист!V587</f>
        <v/>
      </c>
      <c r="C616" s="93" t="str">
        <f>Техлист!U587</f>
        <v/>
      </c>
      <c r="D616" s="91"/>
      <c r="E616" s="91"/>
      <c r="F616" s="91"/>
      <c r="G616" s="90" t="str">
        <f>Техлист!Z587</f>
        <v/>
      </c>
      <c r="H616" s="91"/>
      <c r="I616" s="91"/>
      <c r="J616" s="91"/>
      <c r="K616" s="92"/>
      <c r="L616" s="42" t="str">
        <f>Техлист!AA587</f>
        <v/>
      </c>
      <c r="M616" s="94" t="str">
        <f>Техлист!AB587</f>
        <v/>
      </c>
      <c r="N616" s="92"/>
      <c r="O616" s="19"/>
      <c r="Q616" s="20"/>
      <c r="R616" s="20"/>
      <c r="S616" s="20"/>
    </row>
    <row r="617" spans="1:19" s="87" customFormat="1" ht="35.1" customHeight="1" x14ac:dyDescent="0.25">
      <c r="A617" s="37"/>
      <c r="B617" s="35" t="str">
        <f>Техлист!V588</f>
        <v/>
      </c>
      <c r="C617" s="93" t="str">
        <f>Техлист!U588</f>
        <v/>
      </c>
      <c r="D617" s="91"/>
      <c r="E617" s="91"/>
      <c r="F617" s="91"/>
      <c r="G617" s="90" t="str">
        <f>Техлист!Z588</f>
        <v/>
      </c>
      <c r="H617" s="91"/>
      <c r="I617" s="91"/>
      <c r="J617" s="91"/>
      <c r="K617" s="92"/>
      <c r="L617" s="42" t="str">
        <f>Техлист!AA588</f>
        <v/>
      </c>
      <c r="M617" s="94" t="str">
        <f>Техлист!AB588</f>
        <v/>
      </c>
      <c r="N617" s="92"/>
      <c r="O617" s="19"/>
      <c r="Q617" s="20"/>
      <c r="R617" s="20"/>
      <c r="S617" s="20"/>
    </row>
    <row r="618" spans="1:19" s="87" customFormat="1" ht="35.1" customHeight="1" x14ac:dyDescent="0.25">
      <c r="A618" s="37"/>
      <c r="B618" s="35" t="str">
        <f>Техлист!V589</f>
        <v/>
      </c>
      <c r="C618" s="93" t="str">
        <f>Техлист!U589</f>
        <v/>
      </c>
      <c r="D618" s="91"/>
      <c r="E618" s="91"/>
      <c r="F618" s="91"/>
      <c r="G618" s="90" t="str">
        <f>Техлист!Z589</f>
        <v/>
      </c>
      <c r="H618" s="91"/>
      <c r="I618" s="91"/>
      <c r="J618" s="91"/>
      <c r="K618" s="92"/>
      <c r="L618" s="42" t="str">
        <f>Техлист!AA589</f>
        <v/>
      </c>
      <c r="M618" s="94" t="str">
        <f>Техлист!AB589</f>
        <v/>
      </c>
      <c r="N618" s="92"/>
      <c r="O618" s="19"/>
      <c r="Q618" s="20"/>
      <c r="R618" s="20"/>
      <c r="S618" s="20"/>
    </row>
    <row r="619" spans="1:19" s="87" customFormat="1" ht="35.1" customHeight="1" x14ac:dyDescent="0.25">
      <c r="A619" s="37"/>
      <c r="B619" s="35" t="str">
        <f>Техлист!V590</f>
        <v/>
      </c>
      <c r="C619" s="93" t="str">
        <f>Техлист!U590</f>
        <v/>
      </c>
      <c r="D619" s="91"/>
      <c r="E619" s="91"/>
      <c r="F619" s="91"/>
      <c r="G619" s="90" t="str">
        <f>Техлист!Z590</f>
        <v/>
      </c>
      <c r="H619" s="91"/>
      <c r="I619" s="91"/>
      <c r="J619" s="91"/>
      <c r="K619" s="92"/>
      <c r="L619" s="42" t="str">
        <f>Техлист!AA590</f>
        <v/>
      </c>
      <c r="M619" s="94" t="str">
        <f>Техлист!AB590</f>
        <v/>
      </c>
      <c r="N619" s="92"/>
      <c r="O619" s="19"/>
      <c r="Q619" s="20"/>
      <c r="R619" s="20"/>
      <c r="S619" s="20"/>
    </row>
    <row r="620" spans="1:19" s="87" customFormat="1" ht="35.1" customHeight="1" x14ac:dyDescent="0.25">
      <c r="A620" s="37"/>
      <c r="B620" s="35" t="str">
        <f>Техлист!V591</f>
        <v/>
      </c>
      <c r="C620" s="93" t="str">
        <f>Техлист!U591</f>
        <v/>
      </c>
      <c r="D620" s="91"/>
      <c r="E620" s="91"/>
      <c r="F620" s="91"/>
      <c r="G620" s="90" t="str">
        <f>Техлист!Z591</f>
        <v/>
      </c>
      <c r="H620" s="91"/>
      <c r="I620" s="91"/>
      <c r="J620" s="91"/>
      <c r="K620" s="92"/>
      <c r="L620" s="42" t="str">
        <f>Техлист!AA591</f>
        <v/>
      </c>
      <c r="M620" s="94" t="str">
        <f>Техлист!AB591</f>
        <v/>
      </c>
      <c r="N620" s="92"/>
      <c r="O620" s="19"/>
      <c r="Q620" s="20"/>
      <c r="R620" s="20"/>
      <c r="S620" s="20"/>
    </row>
    <row r="621" spans="1:19" s="87" customFormat="1" ht="35.1" customHeight="1" x14ac:dyDescent="0.25">
      <c r="A621" s="37"/>
      <c r="B621" s="35" t="str">
        <f>Техлист!V592</f>
        <v/>
      </c>
      <c r="C621" s="93" t="str">
        <f>Техлист!U592</f>
        <v/>
      </c>
      <c r="D621" s="91"/>
      <c r="E621" s="91"/>
      <c r="F621" s="91"/>
      <c r="G621" s="90" t="str">
        <f>Техлист!Z592</f>
        <v/>
      </c>
      <c r="H621" s="91"/>
      <c r="I621" s="91"/>
      <c r="J621" s="91"/>
      <c r="K621" s="92"/>
      <c r="L621" s="42" t="str">
        <f>Техлист!AA592</f>
        <v/>
      </c>
      <c r="M621" s="94" t="str">
        <f>Техлист!AB592</f>
        <v/>
      </c>
      <c r="N621" s="92"/>
      <c r="O621" s="19"/>
      <c r="Q621" s="20"/>
      <c r="R621" s="20"/>
      <c r="S621" s="20"/>
    </row>
    <row r="622" spans="1:19" s="87" customFormat="1" ht="35.1" customHeight="1" x14ac:dyDescent="0.25">
      <c r="A622" s="37"/>
      <c r="B622" s="35" t="str">
        <f>Техлист!V593</f>
        <v/>
      </c>
      <c r="C622" s="93" t="str">
        <f>Техлист!U593</f>
        <v/>
      </c>
      <c r="D622" s="91"/>
      <c r="E622" s="91"/>
      <c r="F622" s="91"/>
      <c r="G622" s="90" t="str">
        <f>Техлист!Z593</f>
        <v/>
      </c>
      <c r="H622" s="91"/>
      <c r="I622" s="91"/>
      <c r="J622" s="91"/>
      <c r="K622" s="92"/>
      <c r="L622" s="42" t="str">
        <f>Техлист!AA593</f>
        <v/>
      </c>
      <c r="M622" s="94" t="str">
        <f>Техлист!AB593</f>
        <v/>
      </c>
      <c r="N622" s="92"/>
      <c r="O622" s="19"/>
      <c r="Q622" s="20"/>
      <c r="R622" s="20"/>
      <c r="S622" s="20"/>
    </row>
    <row r="623" spans="1:19" s="87" customFormat="1" ht="35.1" customHeight="1" x14ac:dyDescent="0.25">
      <c r="A623" s="37"/>
      <c r="B623" s="35" t="str">
        <f>Техлист!V594</f>
        <v/>
      </c>
      <c r="C623" s="93" t="str">
        <f>Техлист!U594</f>
        <v/>
      </c>
      <c r="D623" s="91"/>
      <c r="E623" s="91"/>
      <c r="F623" s="91"/>
      <c r="G623" s="90" t="str">
        <f>Техлист!Z594</f>
        <v/>
      </c>
      <c r="H623" s="91"/>
      <c r="I623" s="91"/>
      <c r="J623" s="91"/>
      <c r="K623" s="92"/>
      <c r="L623" s="42" t="str">
        <f>Техлист!AA594</f>
        <v/>
      </c>
      <c r="M623" s="94" t="str">
        <f>Техлист!AB594</f>
        <v/>
      </c>
      <c r="N623" s="92"/>
      <c r="O623" s="19"/>
      <c r="Q623" s="20"/>
      <c r="R623" s="20"/>
      <c r="S623" s="20"/>
    </row>
    <row r="624" spans="1:19" s="87" customFormat="1" ht="35.1" customHeight="1" x14ac:dyDescent="0.25">
      <c r="A624" s="37"/>
      <c r="B624" s="35" t="str">
        <f>Техлист!V595</f>
        <v/>
      </c>
      <c r="C624" s="93" t="str">
        <f>Техлист!U595</f>
        <v/>
      </c>
      <c r="D624" s="91"/>
      <c r="E624" s="91"/>
      <c r="F624" s="91"/>
      <c r="G624" s="90" t="str">
        <f>Техлист!Z595</f>
        <v/>
      </c>
      <c r="H624" s="91"/>
      <c r="I624" s="91"/>
      <c r="J624" s="91"/>
      <c r="K624" s="92"/>
      <c r="L624" s="42" t="str">
        <f>Техлист!AA595</f>
        <v/>
      </c>
      <c r="M624" s="94" t="str">
        <f>Техлист!AB595</f>
        <v/>
      </c>
      <c r="N624" s="92"/>
      <c r="O624" s="19"/>
      <c r="Q624" s="20"/>
      <c r="R624" s="20"/>
      <c r="S624" s="20"/>
    </row>
    <row r="625" spans="1:19" s="87" customFormat="1" ht="35.1" customHeight="1" x14ac:dyDescent="0.25">
      <c r="A625" s="37"/>
      <c r="B625" s="35" t="str">
        <f>Техлист!V596</f>
        <v/>
      </c>
      <c r="C625" s="93" t="str">
        <f>Техлист!U596</f>
        <v/>
      </c>
      <c r="D625" s="91"/>
      <c r="E625" s="91"/>
      <c r="F625" s="91"/>
      <c r="G625" s="90" t="str">
        <f>Техлист!Z596</f>
        <v/>
      </c>
      <c r="H625" s="91"/>
      <c r="I625" s="91"/>
      <c r="J625" s="91"/>
      <c r="K625" s="92"/>
      <c r="L625" s="42" t="str">
        <f>Техлист!AA596</f>
        <v/>
      </c>
      <c r="M625" s="94" t="str">
        <f>Техлист!AB596</f>
        <v/>
      </c>
      <c r="N625" s="92"/>
      <c r="O625" s="19"/>
      <c r="Q625" s="20"/>
      <c r="R625" s="20"/>
      <c r="S625" s="20"/>
    </row>
    <row r="626" spans="1:19" s="87" customFormat="1" ht="35.1" customHeight="1" x14ac:dyDescent="0.25">
      <c r="A626" s="37"/>
      <c r="B626" s="35" t="str">
        <f>Техлист!V597</f>
        <v/>
      </c>
      <c r="C626" s="93" t="str">
        <f>Техлист!U597</f>
        <v/>
      </c>
      <c r="D626" s="91"/>
      <c r="E626" s="91"/>
      <c r="F626" s="91"/>
      <c r="G626" s="90" t="str">
        <f>Техлист!Z597</f>
        <v/>
      </c>
      <c r="H626" s="91"/>
      <c r="I626" s="91"/>
      <c r="J626" s="91"/>
      <c r="K626" s="92"/>
      <c r="L626" s="42" t="str">
        <f>Техлист!AA597</f>
        <v/>
      </c>
      <c r="M626" s="94" t="str">
        <f>Техлист!AB597</f>
        <v/>
      </c>
      <c r="N626" s="92"/>
      <c r="O626" s="19"/>
      <c r="Q626" s="20"/>
      <c r="R626" s="20"/>
      <c r="S626" s="20"/>
    </row>
    <row r="627" spans="1:19" s="87" customFormat="1" ht="35.1" customHeight="1" x14ac:dyDescent="0.25">
      <c r="A627" s="37"/>
      <c r="B627" s="35" t="str">
        <f>Техлист!V598</f>
        <v/>
      </c>
      <c r="C627" s="93" t="str">
        <f>Техлист!U598</f>
        <v/>
      </c>
      <c r="D627" s="91"/>
      <c r="E627" s="91"/>
      <c r="F627" s="91"/>
      <c r="G627" s="90" t="str">
        <f>Техлист!Z598</f>
        <v/>
      </c>
      <c r="H627" s="91"/>
      <c r="I627" s="91"/>
      <c r="J627" s="91"/>
      <c r="K627" s="92"/>
      <c r="L627" s="42" t="str">
        <f>Техлист!AA598</f>
        <v/>
      </c>
      <c r="M627" s="94" t="str">
        <f>Техлист!AB598</f>
        <v/>
      </c>
      <c r="N627" s="92"/>
      <c r="O627" s="19"/>
      <c r="Q627" s="20"/>
      <c r="R627" s="20"/>
      <c r="S627" s="20"/>
    </row>
    <row r="628" spans="1:19" s="87" customFormat="1" ht="35.1" customHeight="1" x14ac:dyDescent="0.25">
      <c r="A628" s="37"/>
      <c r="B628" s="35" t="str">
        <f>Техлист!V599</f>
        <v/>
      </c>
      <c r="C628" s="93" t="str">
        <f>Техлист!U599</f>
        <v/>
      </c>
      <c r="D628" s="91"/>
      <c r="E628" s="91"/>
      <c r="F628" s="91"/>
      <c r="G628" s="90" t="str">
        <f>Техлист!Z599</f>
        <v/>
      </c>
      <c r="H628" s="91"/>
      <c r="I628" s="91"/>
      <c r="J628" s="91"/>
      <c r="K628" s="92"/>
      <c r="L628" s="42" t="str">
        <f>Техлист!AA599</f>
        <v/>
      </c>
      <c r="M628" s="94" t="str">
        <f>Техлист!AB599</f>
        <v/>
      </c>
      <c r="N628" s="92"/>
      <c r="O628" s="19"/>
      <c r="Q628" s="20"/>
      <c r="R628" s="20"/>
      <c r="S628" s="20"/>
    </row>
    <row r="629" spans="1:19" s="87" customFormat="1" ht="35.1" customHeight="1" x14ac:dyDescent="0.25">
      <c r="A629" s="37"/>
      <c r="B629" s="35" t="str">
        <f>Техлист!V600</f>
        <v/>
      </c>
      <c r="C629" s="93" t="str">
        <f>Техлист!U600</f>
        <v/>
      </c>
      <c r="D629" s="91"/>
      <c r="E629" s="91"/>
      <c r="F629" s="91"/>
      <c r="G629" s="90" t="str">
        <f>Техлист!Z600</f>
        <v/>
      </c>
      <c r="H629" s="91"/>
      <c r="I629" s="91"/>
      <c r="J629" s="91"/>
      <c r="K629" s="92"/>
      <c r="L629" s="42" t="str">
        <f>Техлист!AA600</f>
        <v/>
      </c>
      <c r="M629" s="94" t="str">
        <f>Техлист!AB600</f>
        <v/>
      </c>
      <c r="N629" s="92"/>
      <c r="O629" s="19"/>
      <c r="Q629" s="20"/>
      <c r="R629" s="20"/>
      <c r="S629" s="20"/>
    </row>
    <row r="630" spans="1:19" s="87" customFormat="1" ht="35.1" customHeight="1" x14ac:dyDescent="0.25">
      <c r="A630" s="37"/>
      <c r="B630" s="35" t="str">
        <f>Техлист!V601</f>
        <v/>
      </c>
      <c r="C630" s="93" t="str">
        <f>Техлист!U601</f>
        <v/>
      </c>
      <c r="D630" s="91"/>
      <c r="E630" s="91"/>
      <c r="F630" s="91"/>
      <c r="G630" s="90" t="str">
        <f>Техлист!Z601</f>
        <v/>
      </c>
      <c r="H630" s="91"/>
      <c r="I630" s="91"/>
      <c r="J630" s="91"/>
      <c r="K630" s="92"/>
      <c r="L630" s="42" t="str">
        <f>Техлист!AA601</f>
        <v/>
      </c>
      <c r="M630" s="94" t="str">
        <f>Техлист!AB601</f>
        <v/>
      </c>
      <c r="N630" s="92"/>
      <c r="O630" s="19"/>
      <c r="Q630" s="20"/>
      <c r="R630" s="20"/>
      <c r="S630" s="20"/>
    </row>
    <row r="631" spans="1:19" s="87" customFormat="1" ht="35.1" customHeight="1" x14ac:dyDescent="0.25">
      <c r="A631" s="37"/>
      <c r="B631" s="35" t="str">
        <f>Техлист!V602</f>
        <v/>
      </c>
      <c r="C631" s="93" t="str">
        <f>Техлист!U602</f>
        <v/>
      </c>
      <c r="D631" s="91"/>
      <c r="E631" s="91"/>
      <c r="F631" s="91"/>
      <c r="G631" s="90" t="str">
        <f>Техлист!Z602</f>
        <v/>
      </c>
      <c r="H631" s="91"/>
      <c r="I631" s="91"/>
      <c r="J631" s="91"/>
      <c r="K631" s="92"/>
      <c r="L631" s="42" t="str">
        <f>Техлист!AA602</f>
        <v/>
      </c>
      <c r="M631" s="94" t="str">
        <f>Техлист!AB602</f>
        <v/>
      </c>
      <c r="N631" s="92"/>
      <c r="O631" s="19"/>
      <c r="Q631" s="20"/>
      <c r="R631" s="20"/>
      <c r="S631" s="20"/>
    </row>
    <row r="632" spans="1:19" s="87" customFormat="1" ht="35.1" customHeight="1" x14ac:dyDescent="0.25">
      <c r="A632" s="37"/>
      <c r="B632" s="35" t="str">
        <f>Техлист!V603</f>
        <v/>
      </c>
      <c r="C632" s="93" t="str">
        <f>Техлист!U603</f>
        <v/>
      </c>
      <c r="D632" s="91"/>
      <c r="E632" s="91"/>
      <c r="F632" s="91"/>
      <c r="G632" s="90" t="str">
        <f>Техлист!Z603</f>
        <v/>
      </c>
      <c r="H632" s="91"/>
      <c r="I632" s="91"/>
      <c r="J632" s="91"/>
      <c r="K632" s="92"/>
      <c r="L632" s="42" t="str">
        <f>Техлист!AA603</f>
        <v/>
      </c>
      <c r="M632" s="94" t="str">
        <f>Техлист!AB603</f>
        <v/>
      </c>
      <c r="N632" s="92"/>
      <c r="O632" s="19"/>
      <c r="Q632" s="20"/>
      <c r="R632" s="20"/>
      <c r="S632" s="20"/>
    </row>
    <row r="633" spans="1:19" s="87" customFormat="1" ht="35.1" customHeight="1" x14ac:dyDescent="0.25">
      <c r="A633" s="37"/>
      <c r="B633" s="35" t="str">
        <f>Техлист!V604</f>
        <v/>
      </c>
      <c r="C633" s="93" t="str">
        <f>Техлист!U604</f>
        <v/>
      </c>
      <c r="D633" s="91"/>
      <c r="E633" s="91"/>
      <c r="F633" s="91"/>
      <c r="G633" s="90" t="str">
        <f>Техлист!Z604</f>
        <v/>
      </c>
      <c r="H633" s="91"/>
      <c r="I633" s="91"/>
      <c r="J633" s="91"/>
      <c r="K633" s="92"/>
      <c r="L633" s="42" t="str">
        <f>Техлист!AA604</f>
        <v/>
      </c>
      <c r="M633" s="94" t="str">
        <f>Техлист!AB604</f>
        <v/>
      </c>
      <c r="N633" s="92"/>
      <c r="O633" s="19"/>
      <c r="Q633" s="20"/>
      <c r="R633" s="20"/>
      <c r="S633" s="20"/>
    </row>
    <row r="634" spans="1:19" s="87" customFormat="1" ht="35.1" customHeight="1" x14ac:dyDescent="0.25">
      <c r="A634" s="37"/>
      <c r="B634" s="35" t="str">
        <f>Техлист!V605</f>
        <v/>
      </c>
      <c r="C634" s="93" t="str">
        <f>Техлист!U605</f>
        <v/>
      </c>
      <c r="D634" s="91"/>
      <c r="E634" s="91"/>
      <c r="F634" s="91"/>
      <c r="G634" s="90" t="str">
        <f>Техлист!Z605</f>
        <v/>
      </c>
      <c r="H634" s="91"/>
      <c r="I634" s="91"/>
      <c r="J634" s="91"/>
      <c r="K634" s="92"/>
      <c r="L634" s="42" t="str">
        <f>Техлист!AA605</f>
        <v/>
      </c>
      <c r="M634" s="94" t="str">
        <f>Техлист!AB605</f>
        <v/>
      </c>
      <c r="N634" s="92"/>
      <c r="O634" s="19"/>
      <c r="Q634" s="20"/>
      <c r="R634" s="20"/>
      <c r="S634" s="20"/>
    </row>
    <row r="635" spans="1:19" s="87" customFormat="1" ht="35.1" customHeight="1" x14ac:dyDescent="0.25">
      <c r="A635" s="37"/>
      <c r="B635" s="35" t="str">
        <f>Техлист!V606</f>
        <v/>
      </c>
      <c r="C635" s="93" t="str">
        <f>Техлист!U606</f>
        <v/>
      </c>
      <c r="D635" s="91"/>
      <c r="E635" s="91"/>
      <c r="F635" s="91"/>
      <c r="G635" s="90" t="str">
        <f>Техлист!Z606</f>
        <v/>
      </c>
      <c r="H635" s="91"/>
      <c r="I635" s="91"/>
      <c r="J635" s="91"/>
      <c r="K635" s="92"/>
      <c r="L635" s="42" t="str">
        <f>Техлист!AA606</f>
        <v/>
      </c>
      <c r="M635" s="94" t="str">
        <f>Техлист!AB606</f>
        <v/>
      </c>
      <c r="N635" s="92"/>
      <c r="O635" s="19"/>
      <c r="Q635" s="20"/>
      <c r="R635" s="20"/>
      <c r="S635" s="20"/>
    </row>
    <row r="636" spans="1:19" s="87" customFormat="1" ht="35.1" customHeight="1" x14ac:dyDescent="0.25">
      <c r="A636" s="37"/>
      <c r="B636" s="35" t="str">
        <f>Техлист!V607</f>
        <v/>
      </c>
      <c r="C636" s="93" t="str">
        <f>Техлист!U607</f>
        <v/>
      </c>
      <c r="D636" s="91"/>
      <c r="E636" s="91"/>
      <c r="F636" s="91"/>
      <c r="G636" s="90" t="str">
        <f>Техлист!Z607</f>
        <v/>
      </c>
      <c r="H636" s="91"/>
      <c r="I636" s="91"/>
      <c r="J636" s="91"/>
      <c r="K636" s="92"/>
      <c r="L636" s="42" t="str">
        <f>Техлист!AA607</f>
        <v/>
      </c>
      <c r="M636" s="94" t="str">
        <f>Техлист!AB607</f>
        <v/>
      </c>
      <c r="N636" s="92"/>
      <c r="O636" s="19"/>
      <c r="Q636" s="20"/>
      <c r="R636" s="20"/>
      <c r="S636" s="20"/>
    </row>
    <row r="637" spans="1:19" s="87" customFormat="1" ht="35.1" customHeight="1" x14ac:dyDescent="0.25">
      <c r="A637" s="37"/>
      <c r="B637" s="35" t="str">
        <f>Техлист!V608</f>
        <v/>
      </c>
      <c r="C637" s="93" t="str">
        <f>Техлист!U608</f>
        <v/>
      </c>
      <c r="D637" s="91"/>
      <c r="E637" s="91"/>
      <c r="F637" s="91"/>
      <c r="G637" s="90" t="str">
        <f>Техлист!Z608</f>
        <v/>
      </c>
      <c r="H637" s="91"/>
      <c r="I637" s="91"/>
      <c r="J637" s="91"/>
      <c r="K637" s="92"/>
      <c r="L637" s="42" t="str">
        <f>Техлист!AA608</f>
        <v/>
      </c>
      <c r="M637" s="94" t="str">
        <f>Техлист!AB608</f>
        <v/>
      </c>
      <c r="N637" s="92"/>
      <c r="O637" s="19"/>
      <c r="Q637" s="20"/>
      <c r="R637" s="20"/>
      <c r="S637" s="20"/>
    </row>
    <row r="638" spans="1:19" s="87" customFormat="1" ht="35.1" customHeight="1" x14ac:dyDescent="0.25">
      <c r="A638" s="37"/>
      <c r="B638" s="35" t="str">
        <f>Техлист!V609</f>
        <v/>
      </c>
      <c r="C638" s="93" t="str">
        <f>Техлист!U609</f>
        <v/>
      </c>
      <c r="D638" s="91"/>
      <c r="E638" s="91"/>
      <c r="F638" s="91"/>
      <c r="G638" s="90" t="str">
        <f>Техлист!Z609</f>
        <v/>
      </c>
      <c r="H638" s="91"/>
      <c r="I638" s="91"/>
      <c r="J638" s="91"/>
      <c r="K638" s="92"/>
      <c r="L638" s="42" t="str">
        <f>Техлист!AA609</f>
        <v/>
      </c>
      <c r="M638" s="94" t="str">
        <f>Техлист!AB609</f>
        <v/>
      </c>
      <c r="N638" s="92"/>
      <c r="O638" s="19"/>
      <c r="Q638" s="20"/>
      <c r="R638" s="20"/>
      <c r="S638" s="20"/>
    </row>
    <row r="639" spans="1:19" s="87" customFormat="1" ht="35.1" customHeight="1" x14ac:dyDescent="0.25">
      <c r="A639" s="37"/>
      <c r="B639" s="35" t="str">
        <f>Техлист!V610</f>
        <v/>
      </c>
      <c r="C639" s="93" t="str">
        <f>Техлист!U610</f>
        <v/>
      </c>
      <c r="D639" s="91"/>
      <c r="E639" s="91"/>
      <c r="F639" s="91"/>
      <c r="G639" s="90" t="str">
        <f>Техлист!Z610</f>
        <v/>
      </c>
      <c r="H639" s="91"/>
      <c r="I639" s="91"/>
      <c r="J639" s="91"/>
      <c r="K639" s="92"/>
      <c r="L639" s="42" t="str">
        <f>Техлист!AA610</f>
        <v/>
      </c>
      <c r="M639" s="94" t="str">
        <f>Техлист!AB610</f>
        <v/>
      </c>
      <c r="N639" s="92"/>
      <c r="O639" s="19"/>
      <c r="Q639" s="20"/>
      <c r="R639" s="20"/>
      <c r="S639" s="20"/>
    </row>
    <row r="640" spans="1:19" s="87" customFormat="1" ht="35.1" customHeight="1" x14ac:dyDescent="0.25">
      <c r="A640" s="37"/>
      <c r="B640" s="35" t="str">
        <f>Техлист!V611</f>
        <v/>
      </c>
      <c r="C640" s="93" t="str">
        <f>Техлист!U611</f>
        <v/>
      </c>
      <c r="D640" s="91"/>
      <c r="E640" s="91"/>
      <c r="F640" s="91"/>
      <c r="G640" s="90" t="str">
        <f>Техлист!Z611</f>
        <v/>
      </c>
      <c r="H640" s="91"/>
      <c r="I640" s="91"/>
      <c r="J640" s="91"/>
      <c r="K640" s="92"/>
      <c r="L640" s="42" t="str">
        <f>Техлист!AA611</f>
        <v/>
      </c>
      <c r="M640" s="94" t="str">
        <f>Техлист!AB611</f>
        <v/>
      </c>
      <c r="N640" s="92"/>
      <c r="O640" s="19"/>
      <c r="Q640" s="20"/>
      <c r="R640" s="20"/>
      <c r="S640" s="20"/>
    </row>
    <row r="641" spans="1:19" s="87" customFormat="1" ht="35.1" customHeight="1" x14ac:dyDescent="0.25">
      <c r="A641" s="37"/>
      <c r="B641" s="35" t="str">
        <f>Техлист!V612</f>
        <v/>
      </c>
      <c r="C641" s="93" t="str">
        <f>Техлист!U612</f>
        <v/>
      </c>
      <c r="D641" s="91"/>
      <c r="E641" s="91"/>
      <c r="F641" s="91"/>
      <c r="G641" s="90" t="str">
        <f>Техлист!Z612</f>
        <v/>
      </c>
      <c r="H641" s="91"/>
      <c r="I641" s="91"/>
      <c r="J641" s="91"/>
      <c r="K641" s="92"/>
      <c r="L641" s="42" t="str">
        <f>Техлист!AA612</f>
        <v/>
      </c>
      <c r="M641" s="94" t="str">
        <f>Техлист!AB612</f>
        <v/>
      </c>
      <c r="N641" s="92"/>
      <c r="O641" s="19"/>
      <c r="Q641" s="20"/>
      <c r="R641" s="20"/>
      <c r="S641" s="20"/>
    </row>
    <row r="642" spans="1:19" s="87" customFormat="1" ht="35.1" customHeight="1" x14ac:dyDescent="0.25">
      <c r="A642" s="37"/>
      <c r="B642" s="35" t="str">
        <f>Техлист!V613</f>
        <v/>
      </c>
      <c r="C642" s="93" t="str">
        <f>Техлист!U613</f>
        <v/>
      </c>
      <c r="D642" s="91"/>
      <c r="E642" s="91"/>
      <c r="F642" s="91"/>
      <c r="G642" s="90" t="str">
        <f>Техлист!Z613</f>
        <v/>
      </c>
      <c r="H642" s="91"/>
      <c r="I642" s="91"/>
      <c r="J642" s="91"/>
      <c r="K642" s="92"/>
      <c r="L642" s="42" t="str">
        <f>Техлист!AA613</f>
        <v/>
      </c>
      <c r="M642" s="94" t="str">
        <f>Техлист!AB613</f>
        <v/>
      </c>
      <c r="N642" s="92"/>
      <c r="O642" s="19"/>
      <c r="Q642" s="20"/>
      <c r="R642" s="20"/>
      <c r="S642" s="20"/>
    </row>
    <row r="643" spans="1:19" s="87" customFormat="1" ht="35.1" customHeight="1" x14ac:dyDescent="0.25">
      <c r="A643" s="37"/>
      <c r="B643" s="35" t="str">
        <f>Техлист!V614</f>
        <v/>
      </c>
      <c r="C643" s="93" t="str">
        <f>Техлист!U614</f>
        <v/>
      </c>
      <c r="D643" s="91"/>
      <c r="E643" s="91"/>
      <c r="F643" s="91"/>
      <c r="G643" s="90" t="str">
        <f>Техлист!Z614</f>
        <v/>
      </c>
      <c r="H643" s="91"/>
      <c r="I643" s="91"/>
      <c r="J643" s="91"/>
      <c r="K643" s="92"/>
      <c r="L643" s="42" t="str">
        <f>Техлист!AA614</f>
        <v/>
      </c>
      <c r="M643" s="94" t="str">
        <f>Техлист!AB614</f>
        <v/>
      </c>
      <c r="N643" s="92"/>
      <c r="O643" s="19"/>
      <c r="Q643" s="20"/>
      <c r="R643" s="20"/>
      <c r="S643" s="20"/>
    </row>
    <row r="644" spans="1:19" s="87" customFormat="1" ht="35.1" customHeight="1" x14ac:dyDescent="0.25">
      <c r="A644" s="37"/>
      <c r="B644" s="35" t="str">
        <f>Техлист!V615</f>
        <v/>
      </c>
      <c r="C644" s="93" t="str">
        <f>Техлист!U615</f>
        <v/>
      </c>
      <c r="D644" s="91"/>
      <c r="E644" s="91"/>
      <c r="F644" s="91"/>
      <c r="G644" s="90" t="str">
        <f>Техлист!Z615</f>
        <v/>
      </c>
      <c r="H644" s="91"/>
      <c r="I644" s="91"/>
      <c r="J644" s="91"/>
      <c r="K644" s="92"/>
      <c r="L644" s="42" t="str">
        <f>Техлист!AA615</f>
        <v/>
      </c>
      <c r="M644" s="94" t="str">
        <f>Техлист!AB615</f>
        <v/>
      </c>
      <c r="N644" s="92"/>
      <c r="O644" s="19"/>
      <c r="Q644" s="20"/>
      <c r="R644" s="20"/>
      <c r="S644" s="20"/>
    </row>
    <row r="645" spans="1:19" s="87" customFormat="1" ht="35.1" customHeight="1" x14ac:dyDescent="0.25">
      <c r="A645" s="37"/>
      <c r="B645" s="35" t="str">
        <f>Техлист!V616</f>
        <v/>
      </c>
      <c r="C645" s="93" t="str">
        <f>Техлист!U616</f>
        <v/>
      </c>
      <c r="D645" s="91"/>
      <c r="E645" s="91"/>
      <c r="F645" s="91"/>
      <c r="G645" s="90" t="str">
        <f>Техлист!Z616</f>
        <v/>
      </c>
      <c r="H645" s="91"/>
      <c r="I645" s="91"/>
      <c r="J645" s="91"/>
      <c r="K645" s="92"/>
      <c r="L645" s="42" t="str">
        <f>Техлист!AA616</f>
        <v/>
      </c>
      <c r="M645" s="94" t="str">
        <f>Техлист!AB616</f>
        <v/>
      </c>
      <c r="N645" s="92"/>
      <c r="O645" s="19"/>
      <c r="Q645" s="20"/>
      <c r="R645" s="20"/>
      <c r="S645" s="20"/>
    </row>
    <row r="646" spans="1:19" s="87" customFormat="1" ht="35.1" customHeight="1" x14ac:dyDescent="0.25">
      <c r="A646" s="37"/>
      <c r="B646" s="35" t="str">
        <f>Техлист!V617</f>
        <v/>
      </c>
      <c r="C646" s="93" t="str">
        <f>Техлист!U617</f>
        <v/>
      </c>
      <c r="D646" s="91"/>
      <c r="E646" s="91"/>
      <c r="F646" s="91"/>
      <c r="G646" s="90" t="str">
        <f>Техлист!Z617</f>
        <v/>
      </c>
      <c r="H646" s="91"/>
      <c r="I646" s="91"/>
      <c r="J646" s="91"/>
      <c r="K646" s="92"/>
      <c r="L646" s="42" t="str">
        <f>Техлист!AA617</f>
        <v/>
      </c>
      <c r="M646" s="94" t="str">
        <f>Техлист!AB617</f>
        <v/>
      </c>
      <c r="N646" s="92"/>
      <c r="O646" s="19"/>
      <c r="Q646" s="20"/>
      <c r="R646" s="20"/>
      <c r="S646" s="20"/>
    </row>
    <row r="647" spans="1:19" s="87" customFormat="1" ht="35.1" customHeight="1" x14ac:dyDescent="0.25">
      <c r="A647" s="37"/>
      <c r="B647" s="35" t="str">
        <f>Техлист!V618</f>
        <v/>
      </c>
      <c r="C647" s="93" t="str">
        <f>Техлист!U618</f>
        <v/>
      </c>
      <c r="D647" s="91"/>
      <c r="E647" s="91"/>
      <c r="F647" s="91"/>
      <c r="G647" s="90" t="str">
        <f>Техлист!Z618</f>
        <v/>
      </c>
      <c r="H647" s="91"/>
      <c r="I647" s="91"/>
      <c r="J647" s="91"/>
      <c r="K647" s="92"/>
      <c r="L647" s="42" t="str">
        <f>Техлист!AA618</f>
        <v/>
      </c>
      <c r="M647" s="94" t="str">
        <f>Техлист!AB618</f>
        <v/>
      </c>
      <c r="N647" s="92"/>
      <c r="O647" s="19"/>
      <c r="Q647" s="20"/>
      <c r="R647" s="20"/>
      <c r="S647" s="20"/>
    </row>
    <row r="648" spans="1:19" s="87" customFormat="1" ht="35.1" customHeight="1" x14ac:dyDescent="0.25">
      <c r="A648" s="37"/>
      <c r="B648" s="35" t="str">
        <f>Техлист!V619</f>
        <v/>
      </c>
      <c r="C648" s="93" t="str">
        <f>Техлист!U619</f>
        <v/>
      </c>
      <c r="D648" s="91"/>
      <c r="E648" s="91"/>
      <c r="F648" s="91"/>
      <c r="G648" s="90" t="str">
        <f>Техлист!Z619</f>
        <v/>
      </c>
      <c r="H648" s="91"/>
      <c r="I648" s="91"/>
      <c r="J648" s="91"/>
      <c r="K648" s="92"/>
      <c r="L648" s="42" t="str">
        <f>Техлист!AA619</f>
        <v/>
      </c>
      <c r="M648" s="94" t="str">
        <f>Техлист!AB619</f>
        <v/>
      </c>
      <c r="N648" s="92"/>
      <c r="O648" s="19"/>
      <c r="Q648" s="20"/>
      <c r="R648" s="20"/>
      <c r="S648" s="20"/>
    </row>
    <row r="649" spans="1:19" s="87" customFormat="1" ht="35.1" customHeight="1" x14ac:dyDescent="0.25">
      <c r="A649" s="37"/>
      <c r="B649" s="35" t="str">
        <f>Техлист!V620</f>
        <v/>
      </c>
      <c r="C649" s="93" t="str">
        <f>Техлист!U620</f>
        <v/>
      </c>
      <c r="D649" s="91"/>
      <c r="E649" s="91"/>
      <c r="F649" s="91"/>
      <c r="G649" s="90" t="str">
        <f>Техлист!Z620</f>
        <v/>
      </c>
      <c r="H649" s="91"/>
      <c r="I649" s="91"/>
      <c r="J649" s="91"/>
      <c r="K649" s="92"/>
      <c r="L649" s="42" t="str">
        <f>Техлист!AA620</f>
        <v/>
      </c>
      <c r="M649" s="94" t="str">
        <f>Техлист!AB620</f>
        <v/>
      </c>
      <c r="N649" s="92"/>
      <c r="O649" s="19"/>
      <c r="Q649" s="20"/>
      <c r="R649" s="20"/>
      <c r="S649" s="20"/>
    </row>
    <row r="650" spans="1:19" s="87" customFormat="1" ht="35.1" customHeight="1" x14ac:dyDescent="0.25">
      <c r="A650" s="37"/>
      <c r="B650" s="35" t="str">
        <f>Техлист!V621</f>
        <v/>
      </c>
      <c r="C650" s="93" t="str">
        <f>Техлист!U621</f>
        <v/>
      </c>
      <c r="D650" s="91"/>
      <c r="E650" s="91"/>
      <c r="F650" s="91"/>
      <c r="G650" s="90" t="str">
        <f>Техлист!Z621</f>
        <v/>
      </c>
      <c r="H650" s="91"/>
      <c r="I650" s="91"/>
      <c r="J650" s="91"/>
      <c r="K650" s="92"/>
      <c r="L650" s="42" t="str">
        <f>Техлист!AA621</f>
        <v/>
      </c>
      <c r="M650" s="94" t="str">
        <f>Техлист!AB621</f>
        <v/>
      </c>
      <c r="N650" s="92"/>
      <c r="O650" s="19"/>
      <c r="Q650" s="20"/>
      <c r="R650" s="20"/>
      <c r="S650" s="20"/>
    </row>
    <row r="651" spans="1:19" s="87" customFormat="1" ht="35.1" customHeight="1" x14ac:dyDescent="0.25">
      <c r="A651" s="37"/>
      <c r="B651" s="35" t="str">
        <f>Техлист!V622</f>
        <v/>
      </c>
      <c r="C651" s="93" t="str">
        <f>Техлист!U622</f>
        <v/>
      </c>
      <c r="D651" s="91"/>
      <c r="E651" s="91"/>
      <c r="F651" s="91"/>
      <c r="G651" s="90" t="str">
        <f>Техлист!Z622</f>
        <v/>
      </c>
      <c r="H651" s="91"/>
      <c r="I651" s="91"/>
      <c r="J651" s="91"/>
      <c r="K651" s="92"/>
      <c r="L651" s="42" t="str">
        <f>Техлист!AA622</f>
        <v/>
      </c>
      <c r="M651" s="94" t="str">
        <f>Техлист!AB622</f>
        <v/>
      </c>
      <c r="N651" s="92"/>
      <c r="O651" s="19"/>
      <c r="Q651" s="20"/>
      <c r="R651" s="20"/>
      <c r="S651" s="20"/>
    </row>
    <row r="652" spans="1:19" s="87" customFormat="1" ht="35.1" customHeight="1" x14ac:dyDescent="0.25">
      <c r="A652" s="37"/>
      <c r="B652" s="35" t="str">
        <f>Техлист!V623</f>
        <v/>
      </c>
      <c r="C652" s="93" t="str">
        <f>Техлист!U623</f>
        <v/>
      </c>
      <c r="D652" s="91"/>
      <c r="E652" s="91"/>
      <c r="F652" s="91"/>
      <c r="G652" s="90" t="str">
        <f>Техлист!Z623</f>
        <v/>
      </c>
      <c r="H652" s="91"/>
      <c r="I652" s="91"/>
      <c r="J652" s="91"/>
      <c r="K652" s="92"/>
      <c r="L652" s="42" t="str">
        <f>Техлист!AA623</f>
        <v/>
      </c>
      <c r="M652" s="94" t="str">
        <f>Техлист!AB623</f>
        <v/>
      </c>
      <c r="N652" s="92"/>
      <c r="O652" s="19"/>
      <c r="Q652" s="20"/>
      <c r="R652" s="20"/>
      <c r="S652" s="20"/>
    </row>
    <row r="653" spans="1:19" s="87" customFormat="1" ht="35.1" customHeight="1" x14ac:dyDescent="0.25">
      <c r="A653" s="37"/>
      <c r="B653" s="35" t="str">
        <f>Техлист!V624</f>
        <v/>
      </c>
      <c r="C653" s="93" t="str">
        <f>Техлист!U624</f>
        <v/>
      </c>
      <c r="D653" s="91"/>
      <c r="E653" s="91"/>
      <c r="F653" s="91"/>
      <c r="G653" s="90" t="str">
        <f>Техлист!Z624</f>
        <v/>
      </c>
      <c r="H653" s="91"/>
      <c r="I653" s="91"/>
      <c r="J653" s="91"/>
      <c r="K653" s="92"/>
      <c r="L653" s="42" t="str">
        <f>Техлист!AA624</f>
        <v/>
      </c>
      <c r="M653" s="94" t="str">
        <f>Техлист!AB624</f>
        <v/>
      </c>
      <c r="N653" s="92"/>
      <c r="O653" s="19"/>
      <c r="Q653" s="20"/>
      <c r="R653" s="20"/>
      <c r="S653" s="20"/>
    </row>
    <row r="654" spans="1:19" s="87" customFormat="1" ht="35.1" customHeight="1" x14ac:dyDescent="0.25">
      <c r="A654" s="37"/>
      <c r="B654" s="35" t="str">
        <f>Техлист!V625</f>
        <v/>
      </c>
      <c r="C654" s="93" t="str">
        <f>Техлист!U625</f>
        <v/>
      </c>
      <c r="D654" s="91"/>
      <c r="E654" s="91"/>
      <c r="F654" s="91"/>
      <c r="G654" s="90" t="str">
        <f>Техлист!Z625</f>
        <v/>
      </c>
      <c r="H654" s="91"/>
      <c r="I654" s="91"/>
      <c r="J654" s="91"/>
      <c r="K654" s="92"/>
      <c r="L654" s="42" t="str">
        <f>Техлист!AA625</f>
        <v/>
      </c>
      <c r="M654" s="94" t="str">
        <f>Техлист!AB625</f>
        <v/>
      </c>
      <c r="N654" s="92"/>
      <c r="O654" s="19"/>
      <c r="Q654" s="20"/>
      <c r="R654" s="20"/>
      <c r="S654" s="20"/>
    </row>
    <row r="655" spans="1:19" s="87" customFormat="1" ht="35.1" customHeight="1" x14ac:dyDescent="0.25">
      <c r="A655" s="37"/>
      <c r="B655" s="35" t="str">
        <f>Техлист!V626</f>
        <v/>
      </c>
      <c r="C655" s="93" t="str">
        <f>Техлист!U626</f>
        <v/>
      </c>
      <c r="D655" s="91"/>
      <c r="E655" s="91"/>
      <c r="F655" s="91"/>
      <c r="G655" s="90" t="str">
        <f>Техлист!Z626</f>
        <v/>
      </c>
      <c r="H655" s="91"/>
      <c r="I655" s="91"/>
      <c r="J655" s="91"/>
      <c r="K655" s="92"/>
      <c r="L655" s="42" t="str">
        <f>Техлист!AA626</f>
        <v/>
      </c>
      <c r="M655" s="94" t="str">
        <f>Техлист!AB626</f>
        <v/>
      </c>
      <c r="N655" s="92"/>
      <c r="O655" s="19"/>
      <c r="Q655" s="20"/>
      <c r="R655" s="20"/>
      <c r="S655" s="20"/>
    </row>
    <row r="656" spans="1:19" s="87" customFormat="1" ht="35.1" customHeight="1" x14ac:dyDescent="0.25">
      <c r="A656" s="37"/>
      <c r="B656" s="35" t="str">
        <f>Техлист!V627</f>
        <v/>
      </c>
      <c r="C656" s="93" t="str">
        <f>Техлист!U627</f>
        <v/>
      </c>
      <c r="D656" s="91"/>
      <c r="E656" s="91"/>
      <c r="F656" s="91"/>
      <c r="G656" s="90" t="str">
        <f>Техлист!Z627</f>
        <v/>
      </c>
      <c r="H656" s="91"/>
      <c r="I656" s="91"/>
      <c r="J656" s="91"/>
      <c r="K656" s="92"/>
      <c r="L656" s="42" t="str">
        <f>Техлист!AA627</f>
        <v/>
      </c>
      <c r="M656" s="94" t="str">
        <f>Техлист!AB627</f>
        <v/>
      </c>
      <c r="N656" s="92"/>
      <c r="O656" s="19"/>
      <c r="Q656" s="20"/>
      <c r="R656" s="20"/>
      <c r="S656" s="20"/>
    </row>
    <row r="657" spans="1:19" s="87" customFormat="1" ht="35.1" customHeight="1" x14ac:dyDescent="0.25">
      <c r="A657" s="37"/>
      <c r="B657" s="35" t="str">
        <f>Техлист!V628</f>
        <v/>
      </c>
      <c r="C657" s="93" t="str">
        <f>Техлист!U628</f>
        <v/>
      </c>
      <c r="D657" s="91"/>
      <c r="E657" s="91"/>
      <c r="F657" s="91"/>
      <c r="G657" s="90" t="str">
        <f>Техлист!Z628</f>
        <v/>
      </c>
      <c r="H657" s="91"/>
      <c r="I657" s="91"/>
      <c r="J657" s="91"/>
      <c r="K657" s="92"/>
      <c r="L657" s="42" t="str">
        <f>Техлист!AA628</f>
        <v/>
      </c>
      <c r="M657" s="94" t="str">
        <f>Техлист!AB628</f>
        <v/>
      </c>
      <c r="N657" s="92"/>
      <c r="O657" s="19"/>
      <c r="Q657" s="20"/>
      <c r="R657" s="20"/>
      <c r="S657" s="20"/>
    </row>
    <row r="658" spans="1:19" s="87" customFormat="1" ht="35.1" customHeight="1" x14ac:dyDescent="0.25">
      <c r="A658" s="37"/>
      <c r="B658" s="35" t="str">
        <f>Техлист!V629</f>
        <v/>
      </c>
      <c r="C658" s="93" t="str">
        <f>Техлист!U629</f>
        <v/>
      </c>
      <c r="D658" s="91"/>
      <c r="E658" s="91"/>
      <c r="F658" s="91"/>
      <c r="G658" s="90" t="str">
        <f>Техлист!Z629</f>
        <v/>
      </c>
      <c r="H658" s="91"/>
      <c r="I658" s="91"/>
      <c r="J658" s="91"/>
      <c r="K658" s="92"/>
      <c r="L658" s="42" t="str">
        <f>Техлист!AA629</f>
        <v/>
      </c>
      <c r="M658" s="94" t="str">
        <f>Техлист!AB629</f>
        <v/>
      </c>
      <c r="N658" s="92"/>
      <c r="O658" s="19"/>
      <c r="Q658" s="20"/>
      <c r="R658" s="20"/>
      <c r="S658" s="20"/>
    </row>
    <row r="659" spans="1:19" s="87" customFormat="1" ht="35.1" customHeight="1" x14ac:dyDescent="0.25">
      <c r="A659" s="37"/>
      <c r="B659" s="35" t="str">
        <f>Техлист!V630</f>
        <v/>
      </c>
      <c r="C659" s="93" t="str">
        <f>Техлист!U630</f>
        <v/>
      </c>
      <c r="D659" s="91"/>
      <c r="E659" s="91"/>
      <c r="F659" s="91"/>
      <c r="G659" s="90" t="str">
        <f>Техлист!Z630</f>
        <v/>
      </c>
      <c r="H659" s="91"/>
      <c r="I659" s="91"/>
      <c r="J659" s="91"/>
      <c r="K659" s="92"/>
      <c r="L659" s="42" t="str">
        <f>Техлист!AA630</f>
        <v/>
      </c>
      <c r="M659" s="94" t="str">
        <f>Техлист!AB630</f>
        <v/>
      </c>
      <c r="N659" s="92"/>
      <c r="O659" s="19"/>
      <c r="Q659" s="20"/>
      <c r="R659" s="20"/>
      <c r="S659" s="20"/>
    </row>
    <row r="660" spans="1:19" s="87" customFormat="1" ht="35.1" customHeight="1" x14ac:dyDescent="0.25">
      <c r="A660" s="37"/>
      <c r="B660" s="35" t="str">
        <f>Техлист!V631</f>
        <v/>
      </c>
      <c r="C660" s="93" t="str">
        <f>Техлист!U631</f>
        <v/>
      </c>
      <c r="D660" s="91"/>
      <c r="E660" s="91"/>
      <c r="F660" s="91"/>
      <c r="G660" s="90" t="str">
        <f>Техлист!Z631</f>
        <v/>
      </c>
      <c r="H660" s="91"/>
      <c r="I660" s="91"/>
      <c r="J660" s="91"/>
      <c r="K660" s="92"/>
      <c r="L660" s="42" t="str">
        <f>Техлист!AA631</f>
        <v/>
      </c>
      <c r="M660" s="94" t="str">
        <f>Техлист!AB631</f>
        <v/>
      </c>
      <c r="N660" s="92"/>
      <c r="O660" s="19"/>
      <c r="Q660" s="20"/>
      <c r="R660" s="20"/>
      <c r="S660" s="20"/>
    </row>
    <row r="661" spans="1:19" s="87" customFormat="1" ht="35.1" customHeight="1" x14ac:dyDescent="0.25">
      <c r="A661" s="37"/>
      <c r="B661" s="35" t="str">
        <f>Техлист!V632</f>
        <v/>
      </c>
      <c r="C661" s="93" t="str">
        <f>Техлист!U632</f>
        <v/>
      </c>
      <c r="D661" s="91"/>
      <c r="E661" s="91"/>
      <c r="F661" s="91"/>
      <c r="G661" s="90" t="str">
        <f>Техлист!Z632</f>
        <v/>
      </c>
      <c r="H661" s="91"/>
      <c r="I661" s="91"/>
      <c r="J661" s="91"/>
      <c r="K661" s="92"/>
      <c r="L661" s="42" t="str">
        <f>Техлист!AA632</f>
        <v/>
      </c>
      <c r="M661" s="94" t="str">
        <f>Техлист!AB632</f>
        <v/>
      </c>
      <c r="N661" s="92"/>
      <c r="O661" s="19"/>
      <c r="Q661" s="20"/>
      <c r="R661" s="20"/>
      <c r="S661" s="20"/>
    </row>
    <row r="662" spans="1:19" s="87" customFormat="1" ht="35.1" customHeight="1" x14ac:dyDescent="0.25">
      <c r="A662" s="37"/>
      <c r="B662" s="35" t="str">
        <f>Техлист!V633</f>
        <v/>
      </c>
      <c r="C662" s="93" t="str">
        <f>Техлист!U633</f>
        <v/>
      </c>
      <c r="D662" s="91"/>
      <c r="E662" s="91"/>
      <c r="F662" s="91"/>
      <c r="G662" s="90" t="str">
        <f>Техлист!Z633</f>
        <v/>
      </c>
      <c r="H662" s="91"/>
      <c r="I662" s="91"/>
      <c r="J662" s="91"/>
      <c r="K662" s="92"/>
      <c r="L662" s="42" t="str">
        <f>Техлист!AA633</f>
        <v/>
      </c>
      <c r="M662" s="94" t="str">
        <f>Техлист!AB633</f>
        <v/>
      </c>
      <c r="N662" s="92"/>
      <c r="O662" s="19"/>
      <c r="Q662" s="20"/>
      <c r="R662" s="20"/>
      <c r="S662" s="20"/>
    </row>
    <row r="663" spans="1:19" s="87" customFormat="1" ht="35.1" customHeight="1" x14ac:dyDescent="0.25">
      <c r="A663" s="37"/>
      <c r="B663" s="35" t="str">
        <f>Техлист!V634</f>
        <v/>
      </c>
      <c r="C663" s="93" t="str">
        <f>Техлист!U634</f>
        <v/>
      </c>
      <c r="D663" s="91"/>
      <c r="E663" s="91"/>
      <c r="F663" s="91"/>
      <c r="G663" s="90" t="str">
        <f>Техлист!Z634</f>
        <v/>
      </c>
      <c r="H663" s="91"/>
      <c r="I663" s="91"/>
      <c r="J663" s="91"/>
      <c r="K663" s="92"/>
      <c r="L663" s="42" t="str">
        <f>Техлист!AA634</f>
        <v/>
      </c>
      <c r="M663" s="94" t="str">
        <f>Техлист!AB634</f>
        <v/>
      </c>
      <c r="N663" s="92"/>
      <c r="O663" s="19"/>
      <c r="Q663" s="20"/>
      <c r="R663" s="20"/>
      <c r="S663" s="20"/>
    </row>
    <row r="664" spans="1:19" s="87" customFormat="1" ht="35.1" customHeight="1" x14ac:dyDescent="0.25">
      <c r="A664" s="37"/>
      <c r="B664" s="35" t="str">
        <f>Техлист!V635</f>
        <v/>
      </c>
      <c r="C664" s="93" t="str">
        <f>Техлист!U635</f>
        <v/>
      </c>
      <c r="D664" s="91"/>
      <c r="E664" s="91"/>
      <c r="F664" s="91"/>
      <c r="G664" s="90" t="str">
        <f>Техлист!Z635</f>
        <v/>
      </c>
      <c r="H664" s="91"/>
      <c r="I664" s="91"/>
      <c r="J664" s="91"/>
      <c r="K664" s="92"/>
      <c r="L664" s="42" t="str">
        <f>Техлист!AA635</f>
        <v/>
      </c>
      <c r="M664" s="94" t="str">
        <f>Техлист!AB635</f>
        <v/>
      </c>
      <c r="N664" s="92"/>
      <c r="O664" s="19"/>
      <c r="Q664" s="20"/>
      <c r="R664" s="20"/>
      <c r="S664" s="20"/>
    </row>
    <row r="665" spans="1:19" s="87" customFormat="1" ht="35.1" customHeight="1" x14ac:dyDescent="0.25">
      <c r="A665" s="37"/>
      <c r="B665" s="35" t="str">
        <f>Техлист!V636</f>
        <v/>
      </c>
      <c r="C665" s="93" t="str">
        <f>Техлист!U636</f>
        <v/>
      </c>
      <c r="D665" s="91"/>
      <c r="E665" s="91"/>
      <c r="F665" s="91"/>
      <c r="G665" s="90" t="str">
        <f>Техлист!Z636</f>
        <v/>
      </c>
      <c r="H665" s="91"/>
      <c r="I665" s="91"/>
      <c r="J665" s="91"/>
      <c r="K665" s="92"/>
      <c r="L665" s="42" t="str">
        <f>Техлист!AA636</f>
        <v/>
      </c>
      <c r="M665" s="94" t="str">
        <f>Техлист!AB636</f>
        <v/>
      </c>
      <c r="N665" s="92"/>
      <c r="O665" s="19"/>
      <c r="Q665" s="20"/>
      <c r="R665" s="20"/>
      <c r="S665" s="20"/>
    </row>
    <row r="666" spans="1:19" s="87" customFormat="1" ht="35.1" customHeight="1" x14ac:dyDescent="0.25">
      <c r="A666" s="37"/>
      <c r="B666" s="35" t="str">
        <f>Техлист!V637</f>
        <v/>
      </c>
      <c r="C666" s="93" t="str">
        <f>Техлист!U637</f>
        <v/>
      </c>
      <c r="D666" s="91"/>
      <c r="E666" s="91"/>
      <c r="F666" s="91"/>
      <c r="G666" s="90" t="str">
        <f>Техлист!Z637</f>
        <v/>
      </c>
      <c r="H666" s="91"/>
      <c r="I666" s="91"/>
      <c r="J666" s="91"/>
      <c r="K666" s="92"/>
      <c r="L666" s="42" t="str">
        <f>Техлист!AA637</f>
        <v/>
      </c>
      <c r="M666" s="94" t="str">
        <f>Техлист!AB637</f>
        <v/>
      </c>
      <c r="N666" s="92"/>
      <c r="O666" s="19"/>
      <c r="Q666" s="20"/>
      <c r="R666" s="20"/>
      <c r="S666" s="20"/>
    </row>
    <row r="667" spans="1:19" s="87" customFormat="1" ht="35.1" customHeight="1" x14ac:dyDescent="0.25">
      <c r="A667" s="37"/>
      <c r="B667" s="35" t="str">
        <f>Техлист!V638</f>
        <v/>
      </c>
      <c r="C667" s="93" t="str">
        <f>Техлист!U638</f>
        <v/>
      </c>
      <c r="D667" s="91"/>
      <c r="E667" s="91"/>
      <c r="F667" s="91"/>
      <c r="G667" s="90" t="str">
        <f>Техлист!Z638</f>
        <v/>
      </c>
      <c r="H667" s="91"/>
      <c r="I667" s="91"/>
      <c r="J667" s="91"/>
      <c r="K667" s="92"/>
      <c r="L667" s="42" t="str">
        <f>Техлист!AA638</f>
        <v/>
      </c>
      <c r="M667" s="94" t="str">
        <f>Техлист!AB638</f>
        <v/>
      </c>
      <c r="N667" s="92"/>
      <c r="O667" s="19"/>
      <c r="Q667" s="20"/>
      <c r="R667" s="20"/>
      <c r="S667" s="20"/>
    </row>
    <row r="668" spans="1:19" s="87" customFormat="1" ht="35.1" customHeight="1" x14ac:dyDescent="0.25">
      <c r="A668" s="37"/>
      <c r="B668" s="35" t="str">
        <f>Техлист!V639</f>
        <v/>
      </c>
      <c r="C668" s="93" t="str">
        <f>Техлист!U639</f>
        <v/>
      </c>
      <c r="D668" s="91"/>
      <c r="E668" s="91"/>
      <c r="F668" s="91"/>
      <c r="G668" s="90" t="str">
        <f>Техлист!Z639</f>
        <v/>
      </c>
      <c r="H668" s="91"/>
      <c r="I668" s="91"/>
      <c r="J668" s="91"/>
      <c r="K668" s="92"/>
      <c r="L668" s="42" t="str">
        <f>Техлист!AA639</f>
        <v/>
      </c>
      <c r="M668" s="94" t="str">
        <f>Техлист!AB639</f>
        <v/>
      </c>
      <c r="N668" s="92"/>
      <c r="O668" s="19"/>
      <c r="Q668" s="20"/>
      <c r="R668" s="20"/>
      <c r="S668" s="20"/>
    </row>
    <row r="669" spans="1:19" s="87" customFormat="1" ht="35.1" customHeight="1" x14ac:dyDescent="0.25">
      <c r="A669" s="37"/>
      <c r="B669" s="35" t="str">
        <f>Техлист!V640</f>
        <v/>
      </c>
      <c r="C669" s="93" t="str">
        <f>Техлист!U640</f>
        <v/>
      </c>
      <c r="D669" s="91"/>
      <c r="E669" s="91"/>
      <c r="F669" s="91"/>
      <c r="G669" s="90" t="str">
        <f>Техлист!Z640</f>
        <v/>
      </c>
      <c r="H669" s="91"/>
      <c r="I669" s="91"/>
      <c r="J669" s="91"/>
      <c r="K669" s="92"/>
      <c r="L669" s="42" t="str">
        <f>Техлист!AA640</f>
        <v/>
      </c>
      <c r="M669" s="94" t="str">
        <f>Техлист!AB640</f>
        <v/>
      </c>
      <c r="N669" s="92"/>
      <c r="O669" s="19"/>
      <c r="Q669" s="20"/>
      <c r="R669" s="20"/>
      <c r="S669" s="20"/>
    </row>
    <row r="670" spans="1:19" s="87" customFormat="1" ht="35.1" customHeight="1" x14ac:dyDescent="0.25">
      <c r="A670" s="37"/>
      <c r="B670" s="35" t="str">
        <f>Техлист!V641</f>
        <v/>
      </c>
      <c r="C670" s="93" t="str">
        <f>Техлист!U641</f>
        <v/>
      </c>
      <c r="D670" s="91"/>
      <c r="E670" s="91"/>
      <c r="F670" s="91"/>
      <c r="G670" s="90" t="str">
        <f>Техлист!Z641</f>
        <v/>
      </c>
      <c r="H670" s="91"/>
      <c r="I670" s="91"/>
      <c r="J670" s="91"/>
      <c r="K670" s="92"/>
      <c r="L670" s="42" t="str">
        <f>Техлист!AA641</f>
        <v/>
      </c>
      <c r="M670" s="94" t="str">
        <f>Техлист!AB641</f>
        <v/>
      </c>
      <c r="N670" s="92"/>
      <c r="O670" s="19"/>
      <c r="Q670" s="20"/>
      <c r="R670" s="20"/>
      <c r="S670" s="20"/>
    </row>
    <row r="671" spans="1:19" s="87" customFormat="1" ht="35.1" customHeight="1" x14ac:dyDescent="0.25">
      <c r="A671" s="37"/>
      <c r="B671" s="35" t="str">
        <f>Техлист!V642</f>
        <v/>
      </c>
      <c r="C671" s="93" t="str">
        <f>Техлист!U642</f>
        <v/>
      </c>
      <c r="D671" s="91"/>
      <c r="E671" s="91"/>
      <c r="F671" s="91"/>
      <c r="G671" s="90" t="str">
        <f>Техлист!Z642</f>
        <v/>
      </c>
      <c r="H671" s="91"/>
      <c r="I671" s="91"/>
      <c r="J671" s="91"/>
      <c r="K671" s="92"/>
      <c r="L671" s="42" t="str">
        <f>Техлист!AA642</f>
        <v/>
      </c>
      <c r="M671" s="94" t="str">
        <f>Техлист!AB642</f>
        <v/>
      </c>
      <c r="N671" s="92"/>
      <c r="O671" s="19"/>
      <c r="Q671" s="20"/>
      <c r="R671" s="20"/>
      <c r="S671" s="20"/>
    </row>
    <row r="672" spans="1:19" s="87" customFormat="1" ht="35.1" customHeight="1" x14ac:dyDescent="0.25">
      <c r="A672" s="37"/>
      <c r="B672" s="35" t="str">
        <f>Техлист!V643</f>
        <v/>
      </c>
      <c r="C672" s="93" t="str">
        <f>Техлист!U643</f>
        <v/>
      </c>
      <c r="D672" s="91"/>
      <c r="E672" s="91"/>
      <c r="F672" s="91"/>
      <c r="G672" s="90" t="str">
        <f>Техлист!Z643</f>
        <v/>
      </c>
      <c r="H672" s="91"/>
      <c r="I672" s="91"/>
      <c r="J672" s="91"/>
      <c r="K672" s="92"/>
      <c r="L672" s="42" t="str">
        <f>Техлист!AA643</f>
        <v/>
      </c>
      <c r="M672" s="94" t="str">
        <f>Техлист!AB643</f>
        <v/>
      </c>
      <c r="N672" s="92"/>
      <c r="O672" s="19"/>
      <c r="Q672" s="20"/>
      <c r="R672" s="20"/>
      <c r="S672" s="20"/>
    </row>
    <row r="673" spans="1:19" s="87" customFormat="1" ht="35.1" customHeight="1" x14ac:dyDescent="0.25">
      <c r="A673" s="37"/>
      <c r="B673" s="35" t="str">
        <f>Техлист!V644</f>
        <v/>
      </c>
      <c r="C673" s="93" t="str">
        <f>Техлист!U644</f>
        <v/>
      </c>
      <c r="D673" s="91"/>
      <c r="E673" s="91"/>
      <c r="F673" s="91"/>
      <c r="G673" s="90" t="str">
        <f>Техлист!Z644</f>
        <v/>
      </c>
      <c r="H673" s="91"/>
      <c r="I673" s="91"/>
      <c r="J673" s="91"/>
      <c r="K673" s="92"/>
      <c r="L673" s="42" t="str">
        <f>Техлист!AA644</f>
        <v/>
      </c>
      <c r="M673" s="94" t="str">
        <f>Техлист!AB644</f>
        <v/>
      </c>
      <c r="N673" s="92"/>
      <c r="O673" s="19"/>
      <c r="Q673" s="20"/>
      <c r="R673" s="20"/>
      <c r="S673" s="20"/>
    </row>
    <row r="674" spans="1:19" s="87" customFormat="1" ht="35.1" customHeight="1" x14ac:dyDescent="0.25">
      <c r="A674" s="37"/>
      <c r="B674" s="35" t="str">
        <f>Техлист!V645</f>
        <v/>
      </c>
      <c r="C674" s="93" t="str">
        <f>Техлист!U645</f>
        <v/>
      </c>
      <c r="D674" s="91"/>
      <c r="E674" s="91"/>
      <c r="F674" s="91"/>
      <c r="G674" s="90" t="str">
        <f>Техлист!Z645</f>
        <v/>
      </c>
      <c r="H674" s="91"/>
      <c r="I674" s="91"/>
      <c r="J674" s="91"/>
      <c r="K674" s="92"/>
      <c r="L674" s="42" t="str">
        <f>Техлист!AA645</f>
        <v/>
      </c>
      <c r="M674" s="94" t="str">
        <f>Техлист!AB645</f>
        <v/>
      </c>
      <c r="N674" s="92"/>
      <c r="O674" s="19"/>
      <c r="Q674" s="20"/>
      <c r="R674" s="20"/>
      <c r="S674" s="20"/>
    </row>
    <row r="675" spans="1:19" s="87" customFormat="1" ht="35.1" customHeight="1" x14ac:dyDescent="0.25">
      <c r="A675" s="37"/>
      <c r="B675" s="35" t="str">
        <f>Техлист!V646</f>
        <v/>
      </c>
      <c r="C675" s="93" t="str">
        <f>Техлист!U646</f>
        <v/>
      </c>
      <c r="D675" s="91"/>
      <c r="E675" s="91"/>
      <c r="F675" s="91"/>
      <c r="G675" s="90" t="str">
        <f>Техлист!Z646</f>
        <v/>
      </c>
      <c r="H675" s="91"/>
      <c r="I675" s="91"/>
      <c r="J675" s="91"/>
      <c r="K675" s="92"/>
      <c r="L675" s="42" t="str">
        <f>Техлист!AA646</f>
        <v/>
      </c>
      <c r="M675" s="94" t="str">
        <f>Техлист!AB646</f>
        <v/>
      </c>
      <c r="N675" s="92"/>
      <c r="O675" s="19"/>
      <c r="Q675" s="20"/>
      <c r="R675" s="20"/>
      <c r="S675" s="20"/>
    </row>
    <row r="676" spans="1:19" s="87" customFormat="1" ht="35.1" customHeight="1" x14ac:dyDescent="0.25">
      <c r="A676" s="37"/>
      <c r="B676" s="35" t="str">
        <f>Техлист!V647</f>
        <v/>
      </c>
      <c r="C676" s="93" t="str">
        <f>Техлист!U647</f>
        <v/>
      </c>
      <c r="D676" s="91"/>
      <c r="E676" s="91"/>
      <c r="F676" s="91"/>
      <c r="G676" s="90" t="str">
        <f>Техлист!Z647</f>
        <v/>
      </c>
      <c r="H676" s="91"/>
      <c r="I676" s="91"/>
      <c r="J676" s="91"/>
      <c r="K676" s="92"/>
      <c r="L676" s="42" t="str">
        <f>Техлист!AA647</f>
        <v/>
      </c>
      <c r="M676" s="94" t="str">
        <f>Техлист!AB647</f>
        <v/>
      </c>
      <c r="N676" s="92"/>
      <c r="O676" s="19"/>
      <c r="Q676" s="20"/>
      <c r="R676" s="20"/>
      <c r="S676" s="20"/>
    </row>
    <row r="677" spans="1:19" s="87" customFormat="1" ht="35.1" customHeight="1" x14ac:dyDescent="0.25">
      <c r="A677" s="37"/>
      <c r="B677" s="35" t="str">
        <f>Техлист!V648</f>
        <v/>
      </c>
      <c r="C677" s="93" t="str">
        <f>Техлист!U648</f>
        <v/>
      </c>
      <c r="D677" s="91"/>
      <c r="E677" s="91"/>
      <c r="F677" s="91"/>
      <c r="G677" s="90" t="str">
        <f>Техлист!Z648</f>
        <v/>
      </c>
      <c r="H677" s="91"/>
      <c r="I677" s="91"/>
      <c r="J677" s="91"/>
      <c r="K677" s="92"/>
      <c r="L677" s="42" t="str">
        <f>Техлист!AA648</f>
        <v/>
      </c>
      <c r="M677" s="94" t="str">
        <f>Техлист!AB648</f>
        <v/>
      </c>
      <c r="N677" s="92"/>
      <c r="O677" s="19"/>
      <c r="Q677" s="20"/>
      <c r="R677" s="20"/>
      <c r="S677" s="20"/>
    </row>
    <row r="678" spans="1:19" s="87" customFormat="1" ht="35.1" customHeight="1" x14ac:dyDescent="0.25">
      <c r="A678" s="37"/>
      <c r="B678" s="35" t="str">
        <f>Техлист!V649</f>
        <v/>
      </c>
      <c r="C678" s="93" t="str">
        <f>Техлист!U649</f>
        <v/>
      </c>
      <c r="D678" s="91"/>
      <c r="E678" s="91"/>
      <c r="F678" s="91"/>
      <c r="G678" s="90" t="str">
        <f>Техлист!Z649</f>
        <v/>
      </c>
      <c r="H678" s="91"/>
      <c r="I678" s="91"/>
      <c r="J678" s="91"/>
      <c r="K678" s="92"/>
      <c r="L678" s="42" t="str">
        <f>Техлист!AA649</f>
        <v/>
      </c>
      <c r="M678" s="94" t="str">
        <f>Техлист!AB649</f>
        <v/>
      </c>
      <c r="N678" s="92"/>
      <c r="O678" s="19"/>
      <c r="Q678" s="20"/>
      <c r="R678" s="20"/>
      <c r="S678" s="20"/>
    </row>
    <row r="679" spans="1:19" s="87" customFormat="1" ht="35.1" customHeight="1" x14ac:dyDescent="0.25">
      <c r="A679" s="37"/>
      <c r="B679" s="35" t="str">
        <f>Техлист!V650</f>
        <v/>
      </c>
      <c r="C679" s="93" t="str">
        <f>Техлист!U650</f>
        <v/>
      </c>
      <c r="D679" s="91"/>
      <c r="E679" s="91"/>
      <c r="F679" s="91"/>
      <c r="G679" s="90" t="str">
        <f>Техлист!Z650</f>
        <v/>
      </c>
      <c r="H679" s="91"/>
      <c r="I679" s="91"/>
      <c r="J679" s="91"/>
      <c r="K679" s="92"/>
      <c r="L679" s="42" t="str">
        <f>Техлист!AA650</f>
        <v/>
      </c>
      <c r="M679" s="94" t="str">
        <f>Техлист!AB650</f>
        <v/>
      </c>
      <c r="N679" s="92"/>
      <c r="O679" s="19"/>
      <c r="Q679" s="20"/>
      <c r="R679" s="20"/>
      <c r="S679" s="20"/>
    </row>
    <row r="680" spans="1:19" s="87" customFormat="1" ht="35.1" customHeight="1" x14ac:dyDescent="0.25">
      <c r="A680" s="37"/>
      <c r="B680" s="35" t="str">
        <f>Техлист!V651</f>
        <v/>
      </c>
      <c r="C680" s="93" t="str">
        <f>Техлист!U651</f>
        <v/>
      </c>
      <c r="D680" s="91"/>
      <c r="E680" s="91"/>
      <c r="F680" s="91"/>
      <c r="G680" s="90" t="str">
        <f>Техлист!Z651</f>
        <v/>
      </c>
      <c r="H680" s="91"/>
      <c r="I680" s="91"/>
      <c r="J680" s="91"/>
      <c r="K680" s="92"/>
      <c r="L680" s="42" t="str">
        <f>Техлист!AA651</f>
        <v/>
      </c>
      <c r="M680" s="94" t="str">
        <f>Техлист!AB651</f>
        <v/>
      </c>
      <c r="N680" s="92"/>
      <c r="O680" s="19"/>
      <c r="Q680" s="20"/>
      <c r="R680" s="20"/>
      <c r="S680" s="20"/>
    </row>
    <row r="681" spans="1:19" s="87" customFormat="1" ht="35.1" customHeight="1" x14ac:dyDescent="0.25">
      <c r="A681" s="37"/>
      <c r="B681" s="35" t="str">
        <f>Техлист!V652</f>
        <v/>
      </c>
      <c r="C681" s="93" t="str">
        <f>Техлист!U652</f>
        <v/>
      </c>
      <c r="D681" s="91"/>
      <c r="E681" s="91"/>
      <c r="F681" s="91"/>
      <c r="G681" s="90" t="str">
        <f>Техлист!Z652</f>
        <v/>
      </c>
      <c r="H681" s="91"/>
      <c r="I681" s="91"/>
      <c r="J681" s="91"/>
      <c r="K681" s="92"/>
      <c r="L681" s="42" t="str">
        <f>Техлист!AA652</f>
        <v/>
      </c>
      <c r="M681" s="94" t="str">
        <f>Техлист!AB652</f>
        <v/>
      </c>
      <c r="N681" s="92"/>
      <c r="O681" s="19"/>
      <c r="Q681" s="20"/>
      <c r="R681" s="20"/>
      <c r="S681" s="20"/>
    </row>
    <row r="682" spans="1:19" s="87" customFormat="1" ht="35.1" customHeight="1" x14ac:dyDescent="0.25">
      <c r="A682" s="37"/>
      <c r="B682" s="35" t="str">
        <f>Техлист!V653</f>
        <v/>
      </c>
      <c r="C682" s="93" t="str">
        <f>Техлист!U653</f>
        <v/>
      </c>
      <c r="D682" s="91"/>
      <c r="E682" s="91"/>
      <c r="F682" s="91"/>
      <c r="G682" s="90" t="str">
        <f>Техлист!Z653</f>
        <v/>
      </c>
      <c r="H682" s="91"/>
      <c r="I682" s="91"/>
      <c r="J682" s="91"/>
      <c r="K682" s="92"/>
      <c r="L682" s="42" t="str">
        <f>Техлист!AA653</f>
        <v/>
      </c>
      <c r="M682" s="94" t="str">
        <f>Техлист!AB653</f>
        <v/>
      </c>
      <c r="N682" s="92"/>
      <c r="O682" s="19"/>
      <c r="Q682" s="20"/>
      <c r="R682" s="20"/>
      <c r="S682" s="20"/>
    </row>
    <row r="683" spans="1:19" s="87" customFormat="1" ht="35.1" customHeight="1" x14ac:dyDescent="0.25">
      <c r="A683" s="37"/>
      <c r="B683" s="35" t="str">
        <f>Техлист!V654</f>
        <v/>
      </c>
      <c r="C683" s="93" t="str">
        <f>Техлист!U654</f>
        <v/>
      </c>
      <c r="D683" s="91"/>
      <c r="E683" s="91"/>
      <c r="F683" s="91"/>
      <c r="G683" s="90" t="str">
        <f>Техлист!Z654</f>
        <v/>
      </c>
      <c r="H683" s="91"/>
      <c r="I683" s="91"/>
      <c r="J683" s="91"/>
      <c r="K683" s="92"/>
      <c r="L683" s="42" t="str">
        <f>Техлист!AA654</f>
        <v/>
      </c>
      <c r="M683" s="94" t="str">
        <f>Техлист!AB654</f>
        <v/>
      </c>
      <c r="N683" s="92"/>
      <c r="O683" s="19"/>
      <c r="Q683" s="20"/>
      <c r="R683" s="20"/>
      <c r="S683" s="20"/>
    </row>
    <row r="684" spans="1:19" s="87" customFormat="1" ht="35.1" customHeight="1" x14ac:dyDescent="0.25">
      <c r="A684" s="37"/>
      <c r="B684" s="35" t="str">
        <f>Техлист!V655</f>
        <v/>
      </c>
      <c r="C684" s="93" t="str">
        <f>Техлист!U655</f>
        <v/>
      </c>
      <c r="D684" s="91"/>
      <c r="E684" s="91"/>
      <c r="F684" s="91"/>
      <c r="G684" s="90" t="str">
        <f>Техлист!Z655</f>
        <v/>
      </c>
      <c r="H684" s="91"/>
      <c r="I684" s="91"/>
      <c r="J684" s="91"/>
      <c r="K684" s="92"/>
      <c r="L684" s="42" t="str">
        <f>Техлист!AA655</f>
        <v/>
      </c>
      <c r="M684" s="94" t="str">
        <f>Техлист!AB655</f>
        <v/>
      </c>
      <c r="N684" s="92"/>
      <c r="O684" s="19"/>
      <c r="Q684" s="20"/>
      <c r="R684" s="20"/>
      <c r="S684" s="20"/>
    </row>
    <row r="685" spans="1:19" s="87" customFormat="1" ht="35.1" customHeight="1" x14ac:dyDescent="0.25">
      <c r="A685" s="37"/>
      <c r="B685" s="35" t="str">
        <f>Техлист!V656</f>
        <v/>
      </c>
      <c r="C685" s="93" t="str">
        <f>Техлист!U656</f>
        <v/>
      </c>
      <c r="D685" s="91"/>
      <c r="E685" s="91"/>
      <c r="F685" s="91"/>
      <c r="G685" s="90" t="str">
        <f>Техлист!Z656</f>
        <v/>
      </c>
      <c r="H685" s="91"/>
      <c r="I685" s="91"/>
      <c r="J685" s="91"/>
      <c r="K685" s="92"/>
      <c r="L685" s="42" t="str">
        <f>Техлист!AA656</f>
        <v/>
      </c>
      <c r="M685" s="94" t="str">
        <f>Техлист!AB656</f>
        <v/>
      </c>
      <c r="N685" s="92"/>
      <c r="O685" s="19"/>
      <c r="Q685" s="20"/>
      <c r="R685" s="20"/>
      <c r="S685" s="20"/>
    </row>
    <row r="686" spans="1:19" s="87" customFormat="1" ht="35.1" customHeight="1" x14ac:dyDescent="0.25">
      <c r="A686" s="37"/>
      <c r="B686" s="35" t="str">
        <f>Техлист!V657</f>
        <v/>
      </c>
      <c r="C686" s="93" t="str">
        <f>Техлист!U657</f>
        <v/>
      </c>
      <c r="D686" s="91"/>
      <c r="E686" s="91"/>
      <c r="F686" s="91"/>
      <c r="G686" s="90" t="str">
        <f>Техлист!Z657</f>
        <v/>
      </c>
      <c r="H686" s="91"/>
      <c r="I686" s="91"/>
      <c r="J686" s="91"/>
      <c r="K686" s="92"/>
      <c r="L686" s="42" t="str">
        <f>Техлист!AA657</f>
        <v/>
      </c>
      <c r="M686" s="94" t="str">
        <f>Техлист!AB657</f>
        <v/>
      </c>
      <c r="N686" s="92"/>
      <c r="O686" s="19"/>
      <c r="Q686" s="20"/>
      <c r="R686" s="20"/>
      <c r="S686" s="20"/>
    </row>
    <row r="687" spans="1:19" s="87" customFormat="1" ht="35.1" customHeight="1" x14ac:dyDescent="0.25">
      <c r="A687" s="37"/>
      <c r="B687" s="35" t="str">
        <f>Техлист!V658</f>
        <v/>
      </c>
      <c r="C687" s="93" t="str">
        <f>Техлист!U658</f>
        <v/>
      </c>
      <c r="D687" s="91"/>
      <c r="E687" s="91"/>
      <c r="F687" s="91"/>
      <c r="G687" s="90" t="str">
        <f>Техлист!Z658</f>
        <v/>
      </c>
      <c r="H687" s="91"/>
      <c r="I687" s="91"/>
      <c r="J687" s="91"/>
      <c r="K687" s="92"/>
      <c r="L687" s="42" t="str">
        <f>Техлист!AA658</f>
        <v/>
      </c>
      <c r="M687" s="94" t="str">
        <f>Техлист!AB658</f>
        <v/>
      </c>
      <c r="N687" s="92"/>
      <c r="O687" s="19"/>
      <c r="Q687" s="20"/>
      <c r="R687" s="20"/>
      <c r="S687" s="20"/>
    </row>
    <row r="688" spans="1:19" s="87" customFormat="1" ht="35.1" customHeight="1" x14ac:dyDescent="0.25">
      <c r="A688" s="37"/>
      <c r="B688" s="35" t="str">
        <f>Техлист!V659</f>
        <v/>
      </c>
      <c r="C688" s="93" t="str">
        <f>Техлист!U659</f>
        <v/>
      </c>
      <c r="D688" s="91"/>
      <c r="E688" s="91"/>
      <c r="F688" s="91"/>
      <c r="G688" s="90" t="str">
        <f>Техлист!Z659</f>
        <v/>
      </c>
      <c r="H688" s="91"/>
      <c r="I688" s="91"/>
      <c r="J688" s="91"/>
      <c r="K688" s="92"/>
      <c r="L688" s="42" t="str">
        <f>Техлист!AA659</f>
        <v/>
      </c>
      <c r="M688" s="94" t="str">
        <f>Техлист!AB659</f>
        <v/>
      </c>
      <c r="N688" s="92"/>
      <c r="O688" s="19"/>
      <c r="Q688" s="20"/>
      <c r="R688" s="20"/>
      <c r="S688" s="20"/>
    </row>
    <row r="689" spans="1:19" s="87" customFormat="1" ht="35.1" customHeight="1" x14ac:dyDescent="0.25">
      <c r="A689" s="37"/>
      <c r="B689" s="35" t="str">
        <f>Техлист!V660</f>
        <v/>
      </c>
      <c r="C689" s="93" t="str">
        <f>Техлист!U660</f>
        <v/>
      </c>
      <c r="D689" s="91"/>
      <c r="E689" s="91"/>
      <c r="F689" s="91"/>
      <c r="G689" s="90" t="str">
        <f>Техлист!Z660</f>
        <v/>
      </c>
      <c r="H689" s="91"/>
      <c r="I689" s="91"/>
      <c r="J689" s="91"/>
      <c r="K689" s="92"/>
      <c r="L689" s="42" t="str">
        <f>Техлист!AA660</f>
        <v/>
      </c>
      <c r="M689" s="94" t="str">
        <f>Техлист!AB660</f>
        <v/>
      </c>
      <c r="N689" s="92"/>
      <c r="O689" s="19"/>
      <c r="Q689" s="20"/>
      <c r="R689" s="20"/>
      <c r="S689" s="20"/>
    </row>
    <row r="690" spans="1:19" s="87" customFormat="1" ht="35.1" customHeight="1" x14ac:dyDescent="0.25">
      <c r="A690" s="37"/>
      <c r="B690" s="35" t="str">
        <f>Техлист!V661</f>
        <v/>
      </c>
      <c r="C690" s="93" t="str">
        <f>Техлист!U661</f>
        <v/>
      </c>
      <c r="D690" s="91"/>
      <c r="E690" s="91"/>
      <c r="F690" s="91"/>
      <c r="G690" s="90" t="str">
        <f>Техлист!Z661</f>
        <v/>
      </c>
      <c r="H690" s="91"/>
      <c r="I690" s="91"/>
      <c r="J690" s="91"/>
      <c r="K690" s="92"/>
      <c r="L690" s="42" t="str">
        <f>Техлист!AA661</f>
        <v/>
      </c>
      <c r="M690" s="94" t="str">
        <f>Техлист!AB661</f>
        <v/>
      </c>
      <c r="N690" s="92"/>
      <c r="O690" s="19"/>
      <c r="Q690" s="20"/>
      <c r="R690" s="20"/>
      <c r="S690" s="20"/>
    </row>
    <row r="691" spans="1:19" s="87" customFormat="1" ht="35.1" customHeight="1" x14ac:dyDescent="0.25">
      <c r="A691" s="37"/>
      <c r="B691" s="35" t="str">
        <f>Техлист!V662</f>
        <v/>
      </c>
      <c r="C691" s="93" t="str">
        <f>Техлист!U662</f>
        <v/>
      </c>
      <c r="D691" s="91"/>
      <c r="E691" s="91"/>
      <c r="F691" s="91"/>
      <c r="G691" s="90" t="str">
        <f>Техлист!Z662</f>
        <v/>
      </c>
      <c r="H691" s="91"/>
      <c r="I691" s="91"/>
      <c r="J691" s="91"/>
      <c r="K691" s="92"/>
      <c r="L691" s="42" t="str">
        <f>Техлист!AA662</f>
        <v/>
      </c>
      <c r="M691" s="94" t="str">
        <f>Техлист!AB662</f>
        <v/>
      </c>
      <c r="N691" s="92"/>
      <c r="O691" s="19"/>
      <c r="Q691" s="20"/>
      <c r="R691" s="20"/>
      <c r="S691" s="20"/>
    </row>
    <row r="692" spans="1:19" s="87" customFormat="1" ht="35.1" customHeight="1" x14ac:dyDescent="0.25">
      <c r="A692" s="37"/>
      <c r="B692" s="35" t="str">
        <f>Техлист!V663</f>
        <v/>
      </c>
      <c r="C692" s="93" t="str">
        <f>Техлист!U663</f>
        <v/>
      </c>
      <c r="D692" s="91"/>
      <c r="E692" s="91"/>
      <c r="F692" s="91"/>
      <c r="G692" s="90" t="str">
        <f>Техлист!Z663</f>
        <v/>
      </c>
      <c r="H692" s="91"/>
      <c r="I692" s="91"/>
      <c r="J692" s="91"/>
      <c r="K692" s="92"/>
      <c r="L692" s="42" t="str">
        <f>Техлист!AA663</f>
        <v/>
      </c>
      <c r="M692" s="94" t="str">
        <f>Техлист!AB663</f>
        <v/>
      </c>
      <c r="N692" s="92"/>
      <c r="O692" s="19"/>
      <c r="Q692" s="20"/>
      <c r="R692" s="20"/>
      <c r="S692" s="20"/>
    </row>
    <row r="693" spans="1:19" s="87" customFormat="1" ht="35.1" customHeight="1" x14ac:dyDescent="0.25">
      <c r="A693" s="37"/>
      <c r="B693" s="35" t="str">
        <f>Техлист!V664</f>
        <v/>
      </c>
      <c r="C693" s="93" t="str">
        <f>Техлист!U664</f>
        <v/>
      </c>
      <c r="D693" s="91"/>
      <c r="E693" s="91"/>
      <c r="F693" s="91"/>
      <c r="G693" s="90" t="str">
        <f>Техлист!Z664</f>
        <v/>
      </c>
      <c r="H693" s="91"/>
      <c r="I693" s="91"/>
      <c r="J693" s="91"/>
      <c r="K693" s="92"/>
      <c r="L693" s="42" t="str">
        <f>Техлист!AA664</f>
        <v/>
      </c>
      <c r="M693" s="94" t="str">
        <f>Техлист!AB664</f>
        <v/>
      </c>
      <c r="N693" s="92"/>
      <c r="O693" s="19"/>
      <c r="Q693" s="20"/>
      <c r="R693" s="20"/>
      <c r="S693" s="20"/>
    </row>
    <row r="694" spans="1:19" s="87" customFormat="1" ht="35.1" customHeight="1" x14ac:dyDescent="0.25">
      <c r="A694" s="37"/>
      <c r="B694" s="35" t="str">
        <f>Техлист!V665</f>
        <v/>
      </c>
      <c r="C694" s="93" t="str">
        <f>Техлист!U665</f>
        <v/>
      </c>
      <c r="D694" s="91"/>
      <c r="E694" s="91"/>
      <c r="F694" s="91"/>
      <c r="G694" s="90" t="str">
        <f>Техлист!Z665</f>
        <v/>
      </c>
      <c r="H694" s="91"/>
      <c r="I694" s="91"/>
      <c r="J694" s="91"/>
      <c r="K694" s="92"/>
      <c r="L694" s="42" t="str">
        <f>Техлист!AA665</f>
        <v/>
      </c>
      <c r="M694" s="94" t="str">
        <f>Техлист!AB665</f>
        <v/>
      </c>
      <c r="N694" s="92"/>
      <c r="O694" s="19"/>
      <c r="Q694" s="20"/>
      <c r="R694" s="20"/>
      <c r="S694" s="20"/>
    </row>
    <row r="695" spans="1:19" s="87" customFormat="1" ht="35.1" customHeight="1" x14ac:dyDescent="0.25">
      <c r="A695" s="37"/>
      <c r="B695" s="35" t="str">
        <f>Техлист!V666</f>
        <v/>
      </c>
      <c r="C695" s="93" t="str">
        <f>Техлист!U666</f>
        <v/>
      </c>
      <c r="D695" s="91"/>
      <c r="E695" s="91"/>
      <c r="F695" s="91"/>
      <c r="G695" s="90" t="str">
        <f>Техлист!Z666</f>
        <v/>
      </c>
      <c r="H695" s="91"/>
      <c r="I695" s="91"/>
      <c r="J695" s="91"/>
      <c r="K695" s="92"/>
      <c r="L695" s="42" t="str">
        <f>Техлист!AA666</f>
        <v/>
      </c>
      <c r="M695" s="94" t="str">
        <f>Техлист!AB666</f>
        <v/>
      </c>
      <c r="N695" s="92"/>
      <c r="O695" s="19"/>
      <c r="Q695" s="20"/>
      <c r="R695" s="20"/>
      <c r="S695" s="20"/>
    </row>
    <row r="696" spans="1:19" s="87" customFormat="1" ht="35.1" customHeight="1" x14ac:dyDescent="0.25">
      <c r="A696" s="37"/>
      <c r="B696" s="35" t="str">
        <f>Техлист!V667</f>
        <v/>
      </c>
      <c r="C696" s="93" t="str">
        <f>Техлист!U667</f>
        <v/>
      </c>
      <c r="D696" s="91"/>
      <c r="E696" s="91"/>
      <c r="F696" s="91"/>
      <c r="G696" s="90" t="str">
        <f>Техлист!Z667</f>
        <v/>
      </c>
      <c r="H696" s="91"/>
      <c r="I696" s="91"/>
      <c r="J696" s="91"/>
      <c r="K696" s="92"/>
      <c r="L696" s="42" t="str">
        <f>Техлист!AA667</f>
        <v/>
      </c>
      <c r="M696" s="94" t="str">
        <f>Техлист!AB667</f>
        <v/>
      </c>
      <c r="N696" s="92"/>
      <c r="O696" s="19"/>
      <c r="Q696" s="20"/>
      <c r="R696" s="20"/>
      <c r="S696" s="20"/>
    </row>
    <row r="697" spans="1:19" s="87" customFormat="1" ht="35.1" customHeight="1" x14ac:dyDescent="0.25">
      <c r="A697" s="37"/>
      <c r="B697" s="35" t="str">
        <f>Техлист!V668</f>
        <v/>
      </c>
      <c r="C697" s="93" t="str">
        <f>Техлист!U668</f>
        <v/>
      </c>
      <c r="D697" s="91"/>
      <c r="E697" s="91"/>
      <c r="F697" s="91"/>
      <c r="G697" s="90" t="str">
        <f>Техлист!Z668</f>
        <v/>
      </c>
      <c r="H697" s="91"/>
      <c r="I697" s="91"/>
      <c r="J697" s="91"/>
      <c r="K697" s="92"/>
      <c r="L697" s="42" t="str">
        <f>Техлист!AA668</f>
        <v/>
      </c>
      <c r="M697" s="94" t="str">
        <f>Техлист!AB668</f>
        <v/>
      </c>
      <c r="N697" s="92"/>
      <c r="O697" s="19"/>
      <c r="Q697" s="20"/>
      <c r="R697" s="20"/>
      <c r="S697" s="20"/>
    </row>
    <row r="698" spans="1:19" s="87" customFormat="1" ht="35.1" customHeight="1" x14ac:dyDescent="0.25">
      <c r="A698" s="37"/>
      <c r="B698" s="35" t="str">
        <f>Техлист!V669</f>
        <v/>
      </c>
      <c r="C698" s="93" t="str">
        <f>Техлист!U669</f>
        <v/>
      </c>
      <c r="D698" s="91"/>
      <c r="E698" s="91"/>
      <c r="F698" s="91"/>
      <c r="G698" s="90" t="str">
        <f>Техлист!Z669</f>
        <v/>
      </c>
      <c r="H698" s="91"/>
      <c r="I698" s="91"/>
      <c r="J698" s="91"/>
      <c r="K698" s="92"/>
      <c r="L698" s="42" t="str">
        <f>Техлист!AA669</f>
        <v/>
      </c>
      <c r="M698" s="94" t="str">
        <f>Техлист!AB669</f>
        <v/>
      </c>
      <c r="N698" s="92"/>
      <c r="O698" s="19"/>
      <c r="Q698" s="20"/>
      <c r="R698" s="20"/>
      <c r="S698" s="20"/>
    </row>
    <row r="699" spans="1:19" s="87" customFormat="1" ht="35.1" customHeight="1" x14ac:dyDescent="0.25">
      <c r="A699" s="37"/>
      <c r="B699" s="35" t="str">
        <f>Техлист!V670</f>
        <v/>
      </c>
      <c r="C699" s="93" t="str">
        <f>Техлист!U670</f>
        <v/>
      </c>
      <c r="D699" s="91"/>
      <c r="E699" s="91"/>
      <c r="F699" s="91"/>
      <c r="G699" s="90" t="str">
        <f>Техлист!Z670</f>
        <v/>
      </c>
      <c r="H699" s="91"/>
      <c r="I699" s="91"/>
      <c r="J699" s="91"/>
      <c r="K699" s="92"/>
      <c r="L699" s="42" t="str">
        <f>Техлист!AA670</f>
        <v/>
      </c>
      <c r="M699" s="94" t="str">
        <f>Техлист!AB670</f>
        <v/>
      </c>
      <c r="N699" s="92"/>
      <c r="O699" s="19"/>
      <c r="Q699" s="20"/>
      <c r="R699" s="20"/>
      <c r="S699" s="20"/>
    </row>
    <row r="700" spans="1:19" s="87" customFormat="1" ht="35.1" customHeight="1" x14ac:dyDescent="0.25">
      <c r="A700" s="37"/>
      <c r="B700" s="35" t="str">
        <f>Техлист!V671</f>
        <v/>
      </c>
      <c r="C700" s="93" t="str">
        <f>Техлист!U671</f>
        <v/>
      </c>
      <c r="D700" s="91"/>
      <c r="E700" s="91"/>
      <c r="F700" s="91"/>
      <c r="G700" s="90" t="str">
        <f>Техлист!Z671</f>
        <v/>
      </c>
      <c r="H700" s="91"/>
      <c r="I700" s="91"/>
      <c r="J700" s="91"/>
      <c r="K700" s="92"/>
      <c r="L700" s="42" t="str">
        <f>Техлист!AA671</f>
        <v/>
      </c>
      <c r="M700" s="94" t="str">
        <f>Техлист!AB671</f>
        <v/>
      </c>
      <c r="N700" s="92"/>
      <c r="O700" s="19"/>
      <c r="Q700" s="20"/>
      <c r="R700" s="20"/>
      <c r="S700" s="20"/>
    </row>
    <row r="701" spans="1:19" s="87" customFormat="1" ht="35.1" customHeight="1" x14ac:dyDescent="0.25">
      <c r="A701" s="37"/>
      <c r="B701" s="35" t="str">
        <f>Техлист!V672</f>
        <v/>
      </c>
      <c r="C701" s="93" t="str">
        <f>Техлист!U672</f>
        <v/>
      </c>
      <c r="D701" s="91"/>
      <c r="E701" s="91"/>
      <c r="F701" s="91"/>
      <c r="G701" s="90" t="str">
        <f>Техлист!Z672</f>
        <v/>
      </c>
      <c r="H701" s="91"/>
      <c r="I701" s="91"/>
      <c r="J701" s="91"/>
      <c r="K701" s="92"/>
      <c r="L701" s="42" t="str">
        <f>Техлист!AA672</f>
        <v/>
      </c>
      <c r="M701" s="94" t="str">
        <f>Техлист!AB672</f>
        <v/>
      </c>
      <c r="N701" s="92"/>
      <c r="O701" s="19"/>
      <c r="Q701" s="20"/>
      <c r="R701" s="20"/>
      <c r="S701" s="20"/>
    </row>
    <row r="702" spans="1:19" s="87" customFormat="1" ht="35.1" customHeight="1" x14ac:dyDescent="0.25">
      <c r="A702" s="37"/>
      <c r="B702" s="35" t="str">
        <f>Техлист!V673</f>
        <v/>
      </c>
      <c r="C702" s="93" t="str">
        <f>Техлист!U673</f>
        <v/>
      </c>
      <c r="D702" s="91"/>
      <c r="E702" s="91"/>
      <c r="F702" s="91"/>
      <c r="G702" s="90" t="str">
        <f>Техлист!Z673</f>
        <v/>
      </c>
      <c r="H702" s="91"/>
      <c r="I702" s="91"/>
      <c r="J702" s="91"/>
      <c r="K702" s="92"/>
      <c r="L702" s="42" t="str">
        <f>Техлист!AA673</f>
        <v/>
      </c>
      <c r="M702" s="94" t="str">
        <f>Техлист!AB673</f>
        <v/>
      </c>
      <c r="N702" s="92"/>
      <c r="O702" s="19"/>
      <c r="Q702" s="20"/>
      <c r="R702" s="20"/>
      <c r="S702" s="20"/>
    </row>
    <row r="703" spans="1:19" s="87" customFormat="1" ht="35.1" customHeight="1" x14ac:dyDescent="0.25">
      <c r="A703" s="37"/>
      <c r="B703" s="35" t="str">
        <f>Техлист!V674</f>
        <v/>
      </c>
      <c r="C703" s="93" t="str">
        <f>Техлист!U674</f>
        <v/>
      </c>
      <c r="D703" s="91"/>
      <c r="E703" s="91"/>
      <c r="F703" s="91"/>
      <c r="G703" s="90" t="str">
        <f>Техлист!Z674</f>
        <v/>
      </c>
      <c r="H703" s="91"/>
      <c r="I703" s="91"/>
      <c r="J703" s="91"/>
      <c r="K703" s="92"/>
      <c r="L703" s="42" t="str">
        <f>Техлист!AA674</f>
        <v/>
      </c>
      <c r="M703" s="94" t="str">
        <f>Техлист!AB674</f>
        <v/>
      </c>
      <c r="N703" s="92"/>
      <c r="O703" s="19"/>
      <c r="Q703" s="20"/>
      <c r="R703" s="20"/>
      <c r="S703" s="20"/>
    </row>
    <row r="704" spans="1:19" s="87" customFormat="1" ht="35.1" customHeight="1" x14ac:dyDescent="0.25">
      <c r="A704" s="37"/>
      <c r="B704" s="35" t="str">
        <f>Техлист!V675</f>
        <v/>
      </c>
      <c r="C704" s="93" t="str">
        <f>Техлист!U675</f>
        <v/>
      </c>
      <c r="D704" s="91"/>
      <c r="E704" s="91"/>
      <c r="F704" s="91"/>
      <c r="G704" s="90" t="str">
        <f>Техлист!Z675</f>
        <v/>
      </c>
      <c r="H704" s="91"/>
      <c r="I704" s="91"/>
      <c r="J704" s="91"/>
      <c r="K704" s="92"/>
      <c r="L704" s="42" t="str">
        <f>Техлист!AA675</f>
        <v/>
      </c>
      <c r="M704" s="94" t="str">
        <f>Техлист!AB675</f>
        <v/>
      </c>
      <c r="N704" s="92"/>
      <c r="O704" s="19"/>
      <c r="Q704" s="20"/>
      <c r="R704" s="20"/>
      <c r="S704" s="20"/>
    </row>
    <row r="705" spans="1:19" s="87" customFormat="1" ht="35.1" customHeight="1" x14ac:dyDescent="0.25">
      <c r="A705" s="37"/>
      <c r="B705" s="35" t="str">
        <f>Техлист!V676</f>
        <v/>
      </c>
      <c r="C705" s="93" t="str">
        <f>Техлист!U676</f>
        <v/>
      </c>
      <c r="D705" s="91"/>
      <c r="E705" s="91"/>
      <c r="F705" s="91"/>
      <c r="G705" s="90" t="str">
        <f>Техлист!Z676</f>
        <v/>
      </c>
      <c r="H705" s="91"/>
      <c r="I705" s="91"/>
      <c r="J705" s="91"/>
      <c r="K705" s="92"/>
      <c r="L705" s="42" t="str">
        <f>Техлист!AA676</f>
        <v/>
      </c>
      <c r="M705" s="94" t="str">
        <f>Техлист!AB676</f>
        <v/>
      </c>
      <c r="N705" s="92"/>
      <c r="O705" s="19"/>
      <c r="Q705" s="20"/>
      <c r="R705" s="20"/>
      <c r="S705" s="20"/>
    </row>
    <row r="706" spans="1:19" s="87" customFormat="1" ht="35.1" customHeight="1" x14ac:dyDescent="0.25">
      <c r="A706" s="37"/>
      <c r="B706" s="35" t="str">
        <f>Техлист!V677</f>
        <v/>
      </c>
      <c r="C706" s="93" t="str">
        <f>Техлист!U677</f>
        <v/>
      </c>
      <c r="D706" s="91"/>
      <c r="E706" s="91"/>
      <c r="F706" s="91"/>
      <c r="G706" s="90" t="str">
        <f>Техлист!Z677</f>
        <v/>
      </c>
      <c r="H706" s="91"/>
      <c r="I706" s="91"/>
      <c r="J706" s="91"/>
      <c r="K706" s="92"/>
      <c r="L706" s="42" t="str">
        <f>Техлист!AA677</f>
        <v/>
      </c>
      <c r="M706" s="94" t="str">
        <f>Техлист!AB677</f>
        <v/>
      </c>
      <c r="N706" s="92"/>
      <c r="O706" s="19"/>
      <c r="Q706" s="20"/>
      <c r="R706" s="20"/>
      <c r="S706" s="20"/>
    </row>
    <row r="707" spans="1:19" s="87" customFormat="1" ht="35.1" customHeight="1" x14ac:dyDescent="0.25">
      <c r="A707" s="37"/>
      <c r="B707" s="35" t="str">
        <f>Техлист!V678</f>
        <v/>
      </c>
      <c r="C707" s="93" t="str">
        <f>Техлист!U678</f>
        <v/>
      </c>
      <c r="D707" s="91"/>
      <c r="E707" s="91"/>
      <c r="F707" s="91"/>
      <c r="G707" s="90" t="str">
        <f>Техлист!Z678</f>
        <v/>
      </c>
      <c r="H707" s="91"/>
      <c r="I707" s="91"/>
      <c r="J707" s="91"/>
      <c r="K707" s="92"/>
      <c r="L707" s="42" t="str">
        <f>Техлист!AA678</f>
        <v/>
      </c>
      <c r="M707" s="94" t="str">
        <f>Техлист!AB678</f>
        <v/>
      </c>
      <c r="N707" s="92"/>
      <c r="O707" s="19"/>
      <c r="Q707" s="20"/>
      <c r="R707" s="20"/>
      <c r="S707" s="20"/>
    </row>
    <row r="708" spans="1:19" s="87" customFormat="1" ht="35.1" customHeight="1" x14ac:dyDescent="0.25">
      <c r="A708" s="37"/>
      <c r="B708" s="35" t="str">
        <f>Техлист!V679</f>
        <v/>
      </c>
      <c r="C708" s="93" t="str">
        <f>Техлист!U679</f>
        <v/>
      </c>
      <c r="D708" s="91"/>
      <c r="E708" s="91"/>
      <c r="F708" s="91"/>
      <c r="G708" s="90" t="str">
        <f>Техлист!Z679</f>
        <v/>
      </c>
      <c r="H708" s="91"/>
      <c r="I708" s="91"/>
      <c r="J708" s="91"/>
      <c r="K708" s="92"/>
      <c r="L708" s="42" t="str">
        <f>Техлист!AA679</f>
        <v/>
      </c>
      <c r="M708" s="94" t="str">
        <f>Техлист!AB679</f>
        <v/>
      </c>
      <c r="N708" s="92"/>
      <c r="O708" s="19"/>
      <c r="Q708" s="20"/>
      <c r="R708" s="20"/>
      <c r="S708" s="20"/>
    </row>
    <row r="709" spans="1:19" s="87" customFormat="1" ht="35.1" customHeight="1" x14ac:dyDescent="0.25">
      <c r="A709" s="37"/>
      <c r="B709" s="35" t="str">
        <f>Техлист!V680</f>
        <v/>
      </c>
      <c r="C709" s="93" t="str">
        <f>Техлист!U680</f>
        <v/>
      </c>
      <c r="D709" s="91"/>
      <c r="E709" s="91"/>
      <c r="F709" s="91"/>
      <c r="G709" s="90" t="str">
        <f>Техлист!Z680</f>
        <v/>
      </c>
      <c r="H709" s="91"/>
      <c r="I709" s="91"/>
      <c r="J709" s="91"/>
      <c r="K709" s="92"/>
      <c r="L709" s="42" t="str">
        <f>Техлист!AA680</f>
        <v/>
      </c>
      <c r="M709" s="94" t="str">
        <f>Техлист!AB680</f>
        <v/>
      </c>
      <c r="N709" s="92"/>
      <c r="O709" s="19"/>
      <c r="Q709" s="20"/>
      <c r="R709" s="20"/>
      <c r="S709" s="20"/>
    </row>
    <row r="710" spans="1:19" s="87" customFormat="1" ht="35.1" customHeight="1" x14ac:dyDescent="0.25">
      <c r="A710" s="37"/>
      <c r="B710" s="35" t="str">
        <f>Техлист!V681</f>
        <v/>
      </c>
      <c r="C710" s="93" t="str">
        <f>Техлист!U681</f>
        <v/>
      </c>
      <c r="D710" s="91"/>
      <c r="E710" s="91"/>
      <c r="F710" s="91"/>
      <c r="G710" s="90" t="str">
        <f>Техлист!Z681</f>
        <v/>
      </c>
      <c r="H710" s="91"/>
      <c r="I710" s="91"/>
      <c r="J710" s="91"/>
      <c r="K710" s="92"/>
      <c r="L710" s="42" t="str">
        <f>Техлист!AA681</f>
        <v/>
      </c>
      <c r="M710" s="94" t="str">
        <f>Техлист!AB681</f>
        <v/>
      </c>
      <c r="N710" s="92"/>
      <c r="O710" s="19"/>
      <c r="Q710" s="20"/>
      <c r="R710" s="20"/>
      <c r="S710" s="20"/>
    </row>
    <row r="711" spans="1:19" s="87" customFormat="1" ht="35.1" customHeight="1" x14ac:dyDescent="0.25">
      <c r="A711" s="37"/>
      <c r="B711" s="35" t="str">
        <f>Техлист!V682</f>
        <v/>
      </c>
      <c r="C711" s="93" t="str">
        <f>Техлист!U682</f>
        <v/>
      </c>
      <c r="D711" s="91"/>
      <c r="E711" s="91"/>
      <c r="F711" s="91"/>
      <c r="G711" s="90" t="str">
        <f>Техлист!Z682</f>
        <v/>
      </c>
      <c r="H711" s="91"/>
      <c r="I711" s="91"/>
      <c r="J711" s="91"/>
      <c r="K711" s="92"/>
      <c r="L711" s="42" t="str">
        <f>Техлист!AA682</f>
        <v/>
      </c>
      <c r="M711" s="94" t="str">
        <f>Техлист!AB682</f>
        <v/>
      </c>
      <c r="N711" s="92"/>
      <c r="O711" s="19"/>
      <c r="Q711" s="20"/>
      <c r="R711" s="20"/>
      <c r="S711" s="20"/>
    </row>
    <row r="712" spans="1:19" s="87" customFormat="1" ht="35.1" customHeight="1" x14ac:dyDescent="0.25">
      <c r="A712" s="37"/>
      <c r="B712" s="35" t="str">
        <f>Техлист!V683</f>
        <v/>
      </c>
      <c r="C712" s="93" t="str">
        <f>Техлист!U683</f>
        <v/>
      </c>
      <c r="D712" s="91"/>
      <c r="E712" s="91"/>
      <c r="F712" s="91"/>
      <c r="G712" s="90" t="str">
        <f>Техлист!Z683</f>
        <v/>
      </c>
      <c r="H712" s="91"/>
      <c r="I712" s="91"/>
      <c r="J712" s="91"/>
      <c r="K712" s="92"/>
      <c r="L712" s="42" t="str">
        <f>Техлист!AA683</f>
        <v/>
      </c>
      <c r="M712" s="94" t="str">
        <f>Техлист!AB683</f>
        <v/>
      </c>
      <c r="N712" s="92"/>
      <c r="O712" s="19"/>
      <c r="Q712" s="20"/>
      <c r="R712" s="20"/>
      <c r="S712" s="20"/>
    </row>
    <row r="713" spans="1:19" s="87" customFormat="1" ht="35.1" customHeight="1" x14ac:dyDescent="0.25">
      <c r="A713" s="37"/>
      <c r="B713" s="35" t="str">
        <f>Техлист!V684</f>
        <v/>
      </c>
      <c r="C713" s="93" t="str">
        <f>Техлист!U684</f>
        <v/>
      </c>
      <c r="D713" s="91"/>
      <c r="E713" s="91"/>
      <c r="F713" s="91"/>
      <c r="G713" s="90" t="str">
        <f>Техлист!Z684</f>
        <v/>
      </c>
      <c r="H713" s="91"/>
      <c r="I713" s="91"/>
      <c r="J713" s="91"/>
      <c r="K713" s="92"/>
      <c r="L713" s="42" t="str">
        <f>Техлист!AA684</f>
        <v/>
      </c>
      <c r="M713" s="94" t="str">
        <f>Техлист!AB684</f>
        <v/>
      </c>
      <c r="N713" s="92"/>
      <c r="O713" s="19"/>
      <c r="Q713" s="20"/>
      <c r="R713" s="20"/>
      <c r="S713" s="20"/>
    </row>
    <row r="714" spans="1:19" s="87" customFormat="1" ht="35.1" customHeight="1" x14ac:dyDescent="0.25">
      <c r="A714" s="37"/>
      <c r="B714" s="35" t="str">
        <f>Техлист!V685</f>
        <v/>
      </c>
      <c r="C714" s="93" t="str">
        <f>Техлист!U685</f>
        <v/>
      </c>
      <c r="D714" s="91"/>
      <c r="E714" s="91"/>
      <c r="F714" s="91"/>
      <c r="G714" s="90" t="str">
        <f>Техлист!Z685</f>
        <v/>
      </c>
      <c r="H714" s="91"/>
      <c r="I714" s="91"/>
      <c r="J714" s="91"/>
      <c r="K714" s="92"/>
      <c r="L714" s="42" t="str">
        <f>Техлист!AA685</f>
        <v/>
      </c>
      <c r="M714" s="94" t="str">
        <f>Техлист!AB685</f>
        <v/>
      </c>
      <c r="N714" s="92"/>
      <c r="O714" s="19"/>
      <c r="Q714" s="20"/>
      <c r="R714" s="20"/>
      <c r="S714" s="20"/>
    </row>
    <row r="715" spans="1:19" s="87" customFormat="1" ht="35.1" customHeight="1" x14ac:dyDescent="0.25">
      <c r="A715" s="37"/>
      <c r="B715" s="35" t="str">
        <f>Техлист!V686</f>
        <v/>
      </c>
      <c r="C715" s="93" t="str">
        <f>Техлист!U686</f>
        <v/>
      </c>
      <c r="D715" s="91"/>
      <c r="E715" s="91"/>
      <c r="F715" s="91"/>
      <c r="G715" s="90" t="str">
        <f>Техлист!Z686</f>
        <v/>
      </c>
      <c r="H715" s="91"/>
      <c r="I715" s="91"/>
      <c r="J715" s="91"/>
      <c r="K715" s="92"/>
      <c r="L715" s="42" t="str">
        <f>Техлист!AA686</f>
        <v/>
      </c>
      <c r="M715" s="94" t="str">
        <f>Техлист!AB686</f>
        <v/>
      </c>
      <c r="N715" s="92"/>
      <c r="O715" s="19"/>
      <c r="Q715" s="20"/>
      <c r="R715" s="20"/>
      <c r="S715" s="20"/>
    </row>
    <row r="716" spans="1:19" s="87" customFormat="1" ht="35.1" customHeight="1" x14ac:dyDescent="0.25">
      <c r="A716" s="37"/>
      <c r="B716" s="35" t="str">
        <f>Техлист!V687</f>
        <v/>
      </c>
      <c r="C716" s="93" t="str">
        <f>Техлист!U687</f>
        <v/>
      </c>
      <c r="D716" s="91"/>
      <c r="E716" s="91"/>
      <c r="F716" s="91"/>
      <c r="G716" s="90" t="str">
        <f>Техлист!Z687</f>
        <v/>
      </c>
      <c r="H716" s="91"/>
      <c r="I716" s="91"/>
      <c r="J716" s="91"/>
      <c r="K716" s="92"/>
      <c r="L716" s="42" t="str">
        <f>Техлист!AA687</f>
        <v/>
      </c>
      <c r="M716" s="94" t="str">
        <f>Техлист!AB687</f>
        <v/>
      </c>
      <c r="N716" s="92"/>
      <c r="O716" s="19"/>
      <c r="Q716" s="20"/>
      <c r="R716" s="20"/>
      <c r="S716" s="20"/>
    </row>
    <row r="717" spans="1:19" s="87" customFormat="1" ht="35.1" customHeight="1" x14ac:dyDescent="0.25">
      <c r="A717" s="37"/>
      <c r="B717" s="35" t="str">
        <f>Техлист!V688</f>
        <v/>
      </c>
      <c r="C717" s="93" t="str">
        <f>Техлист!U688</f>
        <v/>
      </c>
      <c r="D717" s="91"/>
      <c r="E717" s="91"/>
      <c r="F717" s="91"/>
      <c r="G717" s="90" t="str">
        <f>Техлист!Z688</f>
        <v/>
      </c>
      <c r="H717" s="91"/>
      <c r="I717" s="91"/>
      <c r="J717" s="91"/>
      <c r="K717" s="92"/>
      <c r="L717" s="42" t="str">
        <f>Техлист!AA688</f>
        <v/>
      </c>
      <c r="M717" s="94" t="str">
        <f>Техлист!AB688</f>
        <v/>
      </c>
      <c r="N717" s="92"/>
      <c r="O717" s="19"/>
      <c r="Q717" s="20"/>
      <c r="R717" s="20"/>
      <c r="S717" s="20"/>
    </row>
    <row r="718" spans="1:19" s="87" customFormat="1" ht="35.1" customHeight="1" x14ac:dyDescent="0.25">
      <c r="A718" s="37"/>
      <c r="B718" s="35" t="str">
        <f>Техлист!V689</f>
        <v/>
      </c>
      <c r="C718" s="93" t="str">
        <f>Техлист!U689</f>
        <v/>
      </c>
      <c r="D718" s="91"/>
      <c r="E718" s="91"/>
      <c r="F718" s="91"/>
      <c r="G718" s="90" t="str">
        <f>Техлист!Z689</f>
        <v/>
      </c>
      <c r="H718" s="91"/>
      <c r="I718" s="91"/>
      <c r="J718" s="91"/>
      <c r="K718" s="92"/>
      <c r="L718" s="42" t="str">
        <f>Техлист!AA689</f>
        <v/>
      </c>
      <c r="M718" s="94" t="str">
        <f>Техлист!AB689</f>
        <v/>
      </c>
      <c r="N718" s="92"/>
      <c r="O718" s="19"/>
      <c r="Q718" s="20"/>
      <c r="R718" s="20"/>
      <c r="S718" s="20"/>
    </row>
    <row r="719" spans="1:19" s="87" customFormat="1" ht="35.1" customHeight="1" x14ac:dyDescent="0.25">
      <c r="A719" s="37"/>
      <c r="B719" s="35" t="str">
        <f>Техлист!V690</f>
        <v/>
      </c>
      <c r="C719" s="93" t="str">
        <f>Техлист!U690</f>
        <v/>
      </c>
      <c r="D719" s="91"/>
      <c r="E719" s="91"/>
      <c r="F719" s="91"/>
      <c r="G719" s="90" t="str">
        <f>Техлист!Z690</f>
        <v/>
      </c>
      <c r="H719" s="91"/>
      <c r="I719" s="91"/>
      <c r="J719" s="91"/>
      <c r="K719" s="92"/>
      <c r="L719" s="42" t="str">
        <f>Техлист!AA690</f>
        <v/>
      </c>
      <c r="M719" s="94" t="str">
        <f>Техлист!AB690</f>
        <v/>
      </c>
      <c r="N719" s="92"/>
      <c r="O719" s="19"/>
      <c r="Q719" s="20"/>
      <c r="R719" s="20"/>
      <c r="S719" s="20"/>
    </row>
    <row r="720" spans="1:19" s="87" customFormat="1" ht="35.1" customHeight="1" x14ac:dyDescent="0.25">
      <c r="A720" s="37"/>
      <c r="B720" s="35" t="str">
        <f>Техлист!V691</f>
        <v/>
      </c>
      <c r="C720" s="93" t="str">
        <f>Техлист!U691</f>
        <v/>
      </c>
      <c r="D720" s="91"/>
      <c r="E720" s="91"/>
      <c r="F720" s="91"/>
      <c r="G720" s="90" t="str">
        <f>Техлист!Z691</f>
        <v/>
      </c>
      <c r="H720" s="91"/>
      <c r="I720" s="91"/>
      <c r="J720" s="91"/>
      <c r="K720" s="92"/>
      <c r="L720" s="42" t="str">
        <f>Техлист!AA691</f>
        <v/>
      </c>
      <c r="M720" s="94" t="str">
        <f>Техлист!AB691</f>
        <v/>
      </c>
      <c r="N720" s="92"/>
      <c r="O720" s="19"/>
      <c r="Q720" s="20"/>
      <c r="R720" s="20"/>
      <c r="S720" s="20"/>
    </row>
    <row r="721" spans="1:19" s="87" customFormat="1" ht="35.1" customHeight="1" x14ac:dyDescent="0.25">
      <c r="A721" s="37"/>
      <c r="B721" s="35" t="str">
        <f>Техлист!V692</f>
        <v/>
      </c>
      <c r="C721" s="93" t="str">
        <f>Техлист!U692</f>
        <v/>
      </c>
      <c r="D721" s="91"/>
      <c r="E721" s="91"/>
      <c r="F721" s="91"/>
      <c r="G721" s="90" t="str">
        <f>Техлист!Z692</f>
        <v/>
      </c>
      <c r="H721" s="91"/>
      <c r="I721" s="91"/>
      <c r="J721" s="91"/>
      <c r="K721" s="92"/>
      <c r="L721" s="42" t="str">
        <f>Техлист!AA692</f>
        <v/>
      </c>
      <c r="M721" s="94" t="str">
        <f>Техлист!AB692</f>
        <v/>
      </c>
      <c r="N721" s="92"/>
      <c r="O721" s="19"/>
      <c r="Q721" s="20"/>
      <c r="R721" s="20"/>
      <c r="S721" s="20"/>
    </row>
    <row r="722" spans="1:19" s="87" customFormat="1" ht="35.1" customHeight="1" x14ac:dyDescent="0.25">
      <c r="A722" s="37"/>
      <c r="B722" s="35" t="str">
        <f>Техлист!V693</f>
        <v/>
      </c>
      <c r="C722" s="93" t="str">
        <f>Техлист!U693</f>
        <v/>
      </c>
      <c r="D722" s="91"/>
      <c r="E722" s="91"/>
      <c r="F722" s="91"/>
      <c r="G722" s="90" t="str">
        <f>Техлист!Z693</f>
        <v/>
      </c>
      <c r="H722" s="91"/>
      <c r="I722" s="91"/>
      <c r="J722" s="91"/>
      <c r="K722" s="92"/>
      <c r="L722" s="42" t="str">
        <f>Техлист!AA693</f>
        <v/>
      </c>
      <c r="M722" s="94" t="str">
        <f>Техлист!AB693</f>
        <v/>
      </c>
      <c r="N722" s="92"/>
      <c r="O722" s="19"/>
      <c r="Q722" s="20"/>
      <c r="R722" s="20"/>
      <c r="S722" s="20"/>
    </row>
    <row r="723" spans="1:19" s="87" customFormat="1" ht="35.1" customHeight="1" x14ac:dyDescent="0.25">
      <c r="A723" s="37"/>
      <c r="B723" s="35" t="str">
        <f>Техлист!V694</f>
        <v/>
      </c>
      <c r="C723" s="93" t="str">
        <f>Техлист!U694</f>
        <v/>
      </c>
      <c r="D723" s="91"/>
      <c r="E723" s="91"/>
      <c r="F723" s="91"/>
      <c r="G723" s="90" t="str">
        <f>Техлист!Z694</f>
        <v/>
      </c>
      <c r="H723" s="91"/>
      <c r="I723" s="91"/>
      <c r="J723" s="91"/>
      <c r="K723" s="92"/>
      <c r="L723" s="42" t="str">
        <f>Техлист!AA694</f>
        <v/>
      </c>
      <c r="M723" s="94" t="str">
        <f>Техлист!AB694</f>
        <v/>
      </c>
      <c r="N723" s="92"/>
      <c r="O723" s="19"/>
      <c r="Q723" s="20"/>
      <c r="R723" s="20"/>
      <c r="S723" s="20"/>
    </row>
    <row r="724" spans="1:19" s="87" customFormat="1" ht="35.1" customHeight="1" x14ac:dyDescent="0.25">
      <c r="A724" s="37"/>
      <c r="B724" s="35" t="str">
        <f>Техлист!V695</f>
        <v/>
      </c>
      <c r="C724" s="93" t="str">
        <f>Техлист!U695</f>
        <v/>
      </c>
      <c r="D724" s="91"/>
      <c r="E724" s="91"/>
      <c r="F724" s="91"/>
      <c r="G724" s="90" t="str">
        <f>Техлист!Z695</f>
        <v/>
      </c>
      <c r="H724" s="91"/>
      <c r="I724" s="91"/>
      <c r="J724" s="91"/>
      <c r="K724" s="92"/>
      <c r="L724" s="42" t="str">
        <f>Техлист!AA695</f>
        <v/>
      </c>
      <c r="M724" s="94" t="str">
        <f>Техлист!AB695</f>
        <v/>
      </c>
      <c r="N724" s="92"/>
      <c r="O724" s="19"/>
      <c r="Q724" s="20"/>
      <c r="R724" s="20"/>
      <c r="S724" s="20"/>
    </row>
    <row r="725" spans="1:19" s="87" customFormat="1" ht="35.1" customHeight="1" x14ac:dyDescent="0.25">
      <c r="A725" s="37"/>
      <c r="B725" s="35" t="str">
        <f>Техлист!V696</f>
        <v/>
      </c>
      <c r="C725" s="93" t="str">
        <f>Техлист!U696</f>
        <v/>
      </c>
      <c r="D725" s="91"/>
      <c r="E725" s="91"/>
      <c r="F725" s="91"/>
      <c r="G725" s="90" t="str">
        <f>Техлист!Z696</f>
        <v/>
      </c>
      <c r="H725" s="91"/>
      <c r="I725" s="91"/>
      <c r="J725" s="91"/>
      <c r="K725" s="92"/>
      <c r="L725" s="42" t="str">
        <f>Техлист!AA696</f>
        <v/>
      </c>
      <c r="M725" s="94" t="str">
        <f>Техлист!AB696</f>
        <v/>
      </c>
      <c r="N725" s="92"/>
      <c r="O725" s="19"/>
      <c r="Q725" s="20"/>
      <c r="R725" s="20"/>
      <c r="S725" s="20"/>
    </row>
    <row r="726" spans="1:19" s="87" customFormat="1" ht="35.1" customHeight="1" x14ac:dyDescent="0.25">
      <c r="A726" s="37"/>
      <c r="B726" s="35" t="str">
        <f>Техлист!V697</f>
        <v/>
      </c>
      <c r="C726" s="93" t="str">
        <f>Техлист!U697</f>
        <v/>
      </c>
      <c r="D726" s="91"/>
      <c r="E726" s="91"/>
      <c r="F726" s="91"/>
      <c r="G726" s="90" t="str">
        <f>Техлист!Z697</f>
        <v/>
      </c>
      <c r="H726" s="91"/>
      <c r="I726" s="91"/>
      <c r="J726" s="91"/>
      <c r="K726" s="92"/>
      <c r="L726" s="42" t="str">
        <f>Техлист!AA697</f>
        <v/>
      </c>
      <c r="M726" s="94" t="str">
        <f>Техлист!AB697</f>
        <v/>
      </c>
      <c r="N726" s="92"/>
      <c r="O726" s="19"/>
      <c r="Q726" s="20"/>
      <c r="R726" s="20"/>
      <c r="S726" s="20"/>
    </row>
    <row r="727" spans="1:19" s="87" customFormat="1" ht="35.1" customHeight="1" x14ac:dyDescent="0.25">
      <c r="A727" s="37"/>
      <c r="B727" s="35" t="str">
        <f>Техлист!V698</f>
        <v/>
      </c>
      <c r="C727" s="93" t="str">
        <f>Техлист!U698</f>
        <v/>
      </c>
      <c r="D727" s="91"/>
      <c r="E727" s="91"/>
      <c r="F727" s="91"/>
      <c r="G727" s="90" t="str">
        <f>Техлист!Z698</f>
        <v/>
      </c>
      <c r="H727" s="91"/>
      <c r="I727" s="91"/>
      <c r="J727" s="91"/>
      <c r="K727" s="92"/>
      <c r="L727" s="42" t="str">
        <f>Техлист!AA698</f>
        <v/>
      </c>
      <c r="M727" s="94" t="str">
        <f>Техлист!AB698</f>
        <v/>
      </c>
      <c r="N727" s="92"/>
      <c r="O727" s="19"/>
      <c r="Q727" s="20"/>
      <c r="R727" s="20"/>
      <c r="S727" s="20"/>
    </row>
    <row r="728" spans="1:19" s="87" customFormat="1" ht="35.1" customHeight="1" x14ac:dyDescent="0.25">
      <c r="A728" s="37"/>
      <c r="B728" s="35" t="str">
        <f>Техлист!V699</f>
        <v/>
      </c>
      <c r="C728" s="93" t="str">
        <f>Техлист!U699</f>
        <v/>
      </c>
      <c r="D728" s="91"/>
      <c r="E728" s="91"/>
      <c r="F728" s="91"/>
      <c r="G728" s="90" t="str">
        <f>Техлист!Z699</f>
        <v/>
      </c>
      <c r="H728" s="91"/>
      <c r="I728" s="91"/>
      <c r="J728" s="91"/>
      <c r="K728" s="92"/>
      <c r="L728" s="42" t="str">
        <f>Техлист!AA699</f>
        <v/>
      </c>
      <c r="M728" s="94" t="str">
        <f>Техлист!AB699</f>
        <v/>
      </c>
      <c r="N728" s="92"/>
      <c r="O728" s="19"/>
      <c r="Q728" s="20"/>
      <c r="R728" s="20"/>
      <c r="S728" s="20"/>
    </row>
    <row r="729" spans="1:19" s="87" customFormat="1" ht="35.1" customHeight="1" x14ac:dyDescent="0.25">
      <c r="A729" s="37"/>
      <c r="B729" s="35" t="str">
        <f>Техлист!V700</f>
        <v/>
      </c>
      <c r="C729" s="93" t="str">
        <f>Техлист!U700</f>
        <v/>
      </c>
      <c r="D729" s="91"/>
      <c r="E729" s="91"/>
      <c r="F729" s="91"/>
      <c r="G729" s="90" t="str">
        <f>Техлист!Z700</f>
        <v/>
      </c>
      <c r="H729" s="91"/>
      <c r="I729" s="91"/>
      <c r="J729" s="91"/>
      <c r="K729" s="92"/>
      <c r="L729" s="42" t="str">
        <f>Техлист!AA700</f>
        <v/>
      </c>
      <c r="M729" s="94" t="str">
        <f>Техлист!AB700</f>
        <v/>
      </c>
      <c r="N729" s="92"/>
      <c r="O729" s="19"/>
      <c r="Q729" s="20"/>
      <c r="R729" s="20"/>
      <c r="S729" s="20"/>
    </row>
    <row r="730" spans="1:19" s="87" customFormat="1" ht="35.1" customHeight="1" x14ac:dyDescent="0.25">
      <c r="A730" s="37"/>
      <c r="B730" s="35" t="str">
        <f>Техлист!V701</f>
        <v/>
      </c>
      <c r="C730" s="93" t="str">
        <f>Техлист!U701</f>
        <v/>
      </c>
      <c r="D730" s="91"/>
      <c r="E730" s="91"/>
      <c r="F730" s="91"/>
      <c r="G730" s="90" t="str">
        <f>Техлист!Z701</f>
        <v/>
      </c>
      <c r="H730" s="91"/>
      <c r="I730" s="91"/>
      <c r="J730" s="91"/>
      <c r="K730" s="92"/>
      <c r="L730" s="42" t="str">
        <f>Техлист!AA701</f>
        <v/>
      </c>
      <c r="M730" s="94" t="str">
        <f>Техлист!AB701</f>
        <v/>
      </c>
      <c r="N730" s="92"/>
      <c r="O730" s="19"/>
      <c r="Q730" s="20"/>
      <c r="R730" s="20"/>
      <c r="S730" s="20"/>
    </row>
    <row r="731" spans="1:19" s="87" customFormat="1" ht="35.1" customHeight="1" x14ac:dyDescent="0.25">
      <c r="A731" s="37"/>
      <c r="B731" s="35" t="str">
        <f>Техлист!V702</f>
        <v/>
      </c>
      <c r="C731" s="93" t="str">
        <f>Техлист!U702</f>
        <v/>
      </c>
      <c r="D731" s="91"/>
      <c r="E731" s="91"/>
      <c r="F731" s="91"/>
      <c r="G731" s="90" t="str">
        <f>Техлист!Z702</f>
        <v/>
      </c>
      <c r="H731" s="91"/>
      <c r="I731" s="91"/>
      <c r="J731" s="91"/>
      <c r="K731" s="92"/>
      <c r="L731" s="42" t="str">
        <f>Техлист!AA702</f>
        <v/>
      </c>
      <c r="M731" s="94" t="str">
        <f>Техлист!AB702</f>
        <v/>
      </c>
      <c r="N731" s="92"/>
      <c r="O731" s="19"/>
      <c r="Q731" s="20"/>
      <c r="R731" s="20"/>
      <c r="S731" s="20"/>
    </row>
    <row r="732" spans="1:19" s="87" customFormat="1" ht="35.1" customHeight="1" x14ac:dyDescent="0.25">
      <c r="A732" s="37"/>
      <c r="B732" s="35" t="str">
        <f>Техлист!V703</f>
        <v/>
      </c>
      <c r="C732" s="93" t="str">
        <f>Техлист!U703</f>
        <v/>
      </c>
      <c r="D732" s="91"/>
      <c r="E732" s="91"/>
      <c r="F732" s="91"/>
      <c r="G732" s="90" t="str">
        <f>Техлист!Z703</f>
        <v/>
      </c>
      <c r="H732" s="91"/>
      <c r="I732" s="91"/>
      <c r="J732" s="91"/>
      <c r="K732" s="92"/>
      <c r="L732" s="42" t="str">
        <f>Техлист!AA703</f>
        <v/>
      </c>
      <c r="M732" s="94" t="str">
        <f>Техлист!AB703</f>
        <v/>
      </c>
      <c r="N732" s="92"/>
      <c r="O732" s="19"/>
      <c r="Q732" s="20"/>
      <c r="R732" s="20"/>
      <c r="S732" s="20"/>
    </row>
    <row r="733" spans="1:19" s="87" customFormat="1" ht="35.1" customHeight="1" x14ac:dyDescent="0.25">
      <c r="A733" s="37"/>
      <c r="B733" s="35" t="str">
        <f>Техлист!V704</f>
        <v/>
      </c>
      <c r="C733" s="93" t="str">
        <f>Техлист!U704</f>
        <v/>
      </c>
      <c r="D733" s="91"/>
      <c r="E733" s="91"/>
      <c r="F733" s="91"/>
      <c r="G733" s="90" t="str">
        <f>Техлист!Z704</f>
        <v/>
      </c>
      <c r="H733" s="91"/>
      <c r="I733" s="91"/>
      <c r="J733" s="91"/>
      <c r="K733" s="92"/>
      <c r="L733" s="42" t="str">
        <f>Техлист!AA704</f>
        <v/>
      </c>
      <c r="M733" s="94" t="str">
        <f>Техлист!AB704</f>
        <v/>
      </c>
      <c r="N733" s="92"/>
      <c r="O733" s="19"/>
      <c r="Q733" s="20"/>
      <c r="R733" s="20"/>
      <c r="S733" s="20"/>
    </row>
    <row r="734" spans="1:19" s="87" customFormat="1" ht="35.1" customHeight="1" x14ac:dyDescent="0.25">
      <c r="A734" s="37"/>
      <c r="B734" s="35" t="str">
        <f>Техлист!V705</f>
        <v/>
      </c>
      <c r="C734" s="93" t="str">
        <f>Техлист!U705</f>
        <v/>
      </c>
      <c r="D734" s="91"/>
      <c r="E734" s="91"/>
      <c r="F734" s="91"/>
      <c r="G734" s="90" t="str">
        <f>Техлист!Z705</f>
        <v/>
      </c>
      <c r="H734" s="91"/>
      <c r="I734" s="91"/>
      <c r="J734" s="91"/>
      <c r="K734" s="92"/>
      <c r="L734" s="42" t="str">
        <f>Техлист!AA705</f>
        <v/>
      </c>
      <c r="M734" s="94" t="str">
        <f>Техлист!AB705</f>
        <v/>
      </c>
      <c r="N734" s="92"/>
      <c r="O734" s="19"/>
      <c r="Q734" s="20"/>
      <c r="R734" s="20"/>
      <c r="S734" s="20"/>
    </row>
    <row r="735" spans="1:19" s="87" customFormat="1" ht="35.1" customHeight="1" x14ac:dyDescent="0.25">
      <c r="A735" s="37"/>
      <c r="B735" s="35" t="str">
        <f>Техлист!V706</f>
        <v/>
      </c>
      <c r="C735" s="93" t="str">
        <f>Техлист!U706</f>
        <v/>
      </c>
      <c r="D735" s="91"/>
      <c r="E735" s="91"/>
      <c r="F735" s="91"/>
      <c r="G735" s="90" t="str">
        <f>Техлист!Z706</f>
        <v/>
      </c>
      <c r="H735" s="91"/>
      <c r="I735" s="91"/>
      <c r="J735" s="91"/>
      <c r="K735" s="92"/>
      <c r="L735" s="42" t="str">
        <f>Техлист!AA706</f>
        <v/>
      </c>
      <c r="M735" s="94" t="str">
        <f>Техлист!AB706</f>
        <v/>
      </c>
      <c r="N735" s="92"/>
      <c r="O735" s="19"/>
      <c r="Q735" s="20"/>
      <c r="R735" s="20"/>
      <c r="S735" s="20"/>
    </row>
    <row r="736" spans="1:19" s="87" customFormat="1" ht="35.1" customHeight="1" x14ac:dyDescent="0.25">
      <c r="A736" s="37"/>
      <c r="B736" s="35" t="str">
        <f>Техлист!V707</f>
        <v/>
      </c>
      <c r="C736" s="93" t="str">
        <f>Техлист!U707</f>
        <v/>
      </c>
      <c r="D736" s="91"/>
      <c r="E736" s="91"/>
      <c r="F736" s="91"/>
      <c r="G736" s="90" t="str">
        <f>Техлист!Z707</f>
        <v/>
      </c>
      <c r="H736" s="91"/>
      <c r="I736" s="91"/>
      <c r="J736" s="91"/>
      <c r="K736" s="92"/>
      <c r="L736" s="42" t="str">
        <f>Техлист!AA707</f>
        <v/>
      </c>
      <c r="M736" s="94" t="str">
        <f>Техлист!AB707</f>
        <v/>
      </c>
      <c r="N736" s="92"/>
      <c r="O736" s="19"/>
      <c r="Q736" s="20"/>
      <c r="R736" s="20"/>
      <c r="S736" s="20"/>
    </row>
    <row r="737" spans="1:19" s="87" customFormat="1" ht="35.1" customHeight="1" x14ac:dyDescent="0.25">
      <c r="A737" s="37"/>
      <c r="B737" s="35" t="str">
        <f>Техлист!V708</f>
        <v/>
      </c>
      <c r="C737" s="93" t="str">
        <f>Техлист!U708</f>
        <v/>
      </c>
      <c r="D737" s="91"/>
      <c r="E737" s="91"/>
      <c r="F737" s="91"/>
      <c r="G737" s="90" t="str">
        <f>Техлист!Z708</f>
        <v/>
      </c>
      <c r="H737" s="91"/>
      <c r="I737" s="91"/>
      <c r="J737" s="91"/>
      <c r="K737" s="92"/>
      <c r="L737" s="42" t="str">
        <f>Техлист!AA708</f>
        <v/>
      </c>
      <c r="M737" s="94" t="str">
        <f>Техлист!AB708</f>
        <v/>
      </c>
      <c r="N737" s="92"/>
      <c r="O737" s="19"/>
      <c r="Q737" s="20"/>
      <c r="R737" s="20"/>
      <c r="S737" s="20"/>
    </row>
    <row r="738" spans="1:19" s="87" customFormat="1" ht="35.1" customHeight="1" x14ac:dyDescent="0.25">
      <c r="A738" s="37"/>
      <c r="B738" s="35" t="str">
        <f>Техлист!V709</f>
        <v/>
      </c>
      <c r="C738" s="93" t="str">
        <f>Техлист!U709</f>
        <v/>
      </c>
      <c r="D738" s="91"/>
      <c r="E738" s="91"/>
      <c r="F738" s="91"/>
      <c r="G738" s="90" t="str">
        <f>Техлист!Z709</f>
        <v/>
      </c>
      <c r="H738" s="91"/>
      <c r="I738" s="91"/>
      <c r="J738" s="91"/>
      <c r="K738" s="92"/>
      <c r="L738" s="42" t="str">
        <f>Техлист!AA709</f>
        <v/>
      </c>
      <c r="M738" s="94" t="str">
        <f>Техлист!AB709</f>
        <v/>
      </c>
      <c r="N738" s="92"/>
      <c r="O738" s="19"/>
      <c r="Q738" s="20"/>
      <c r="R738" s="20"/>
      <c r="S738" s="20"/>
    </row>
    <row r="739" spans="1:19" s="87" customFormat="1" ht="35.1" customHeight="1" x14ac:dyDescent="0.25">
      <c r="A739" s="37"/>
      <c r="B739" s="35" t="str">
        <f>Техлист!V710</f>
        <v/>
      </c>
      <c r="C739" s="93" t="str">
        <f>Техлист!U710</f>
        <v/>
      </c>
      <c r="D739" s="91"/>
      <c r="E739" s="91"/>
      <c r="F739" s="91"/>
      <c r="G739" s="90" t="str">
        <f>Техлист!Z710</f>
        <v/>
      </c>
      <c r="H739" s="91"/>
      <c r="I739" s="91"/>
      <c r="J739" s="91"/>
      <c r="K739" s="92"/>
      <c r="L739" s="42" t="str">
        <f>Техлист!AA710</f>
        <v/>
      </c>
      <c r="M739" s="94" t="str">
        <f>Техлист!AB710</f>
        <v/>
      </c>
      <c r="N739" s="92"/>
      <c r="O739" s="19"/>
      <c r="Q739" s="20"/>
      <c r="R739" s="20"/>
      <c r="S739" s="20"/>
    </row>
    <row r="740" spans="1:19" s="87" customFormat="1" ht="35.1" customHeight="1" x14ac:dyDescent="0.25">
      <c r="A740" s="37"/>
      <c r="B740" s="35" t="str">
        <f>Техлист!V711</f>
        <v/>
      </c>
      <c r="C740" s="93" t="str">
        <f>Техлист!U711</f>
        <v/>
      </c>
      <c r="D740" s="91"/>
      <c r="E740" s="91"/>
      <c r="F740" s="91"/>
      <c r="G740" s="90" t="str">
        <f>Техлист!Z711</f>
        <v/>
      </c>
      <c r="H740" s="91"/>
      <c r="I740" s="91"/>
      <c r="J740" s="91"/>
      <c r="K740" s="92"/>
      <c r="L740" s="42" t="str">
        <f>Техлист!AA711</f>
        <v/>
      </c>
      <c r="M740" s="94" t="str">
        <f>Техлист!AB711</f>
        <v/>
      </c>
      <c r="N740" s="92"/>
      <c r="O740" s="19"/>
      <c r="Q740" s="20"/>
      <c r="R740" s="20"/>
      <c r="S740" s="20"/>
    </row>
    <row r="741" spans="1:19" s="87" customFormat="1" ht="35.1" customHeight="1" x14ac:dyDescent="0.25">
      <c r="A741" s="37"/>
      <c r="B741" s="35" t="str">
        <f>Техлист!V712</f>
        <v/>
      </c>
      <c r="C741" s="93" t="str">
        <f>Техлист!U712</f>
        <v/>
      </c>
      <c r="D741" s="91"/>
      <c r="E741" s="91"/>
      <c r="F741" s="91"/>
      <c r="G741" s="90" t="str">
        <f>Техлист!Z712</f>
        <v/>
      </c>
      <c r="H741" s="91"/>
      <c r="I741" s="91"/>
      <c r="J741" s="91"/>
      <c r="K741" s="92"/>
      <c r="L741" s="42" t="str">
        <f>Техлист!AA712</f>
        <v/>
      </c>
      <c r="M741" s="94" t="str">
        <f>Техлист!AB712</f>
        <v/>
      </c>
      <c r="N741" s="92"/>
      <c r="O741" s="19"/>
      <c r="Q741" s="20"/>
      <c r="R741" s="20"/>
      <c r="S741" s="20"/>
    </row>
    <row r="742" spans="1:19" s="87" customFormat="1" ht="35.1" customHeight="1" x14ac:dyDescent="0.25">
      <c r="A742" s="37"/>
      <c r="B742" s="35" t="str">
        <f>Техлист!V713</f>
        <v/>
      </c>
      <c r="C742" s="93" t="str">
        <f>Техлист!U713</f>
        <v/>
      </c>
      <c r="D742" s="91"/>
      <c r="E742" s="91"/>
      <c r="F742" s="91"/>
      <c r="G742" s="90" t="str">
        <f>Техлист!Z713</f>
        <v/>
      </c>
      <c r="H742" s="91"/>
      <c r="I742" s="91"/>
      <c r="J742" s="91"/>
      <c r="K742" s="92"/>
      <c r="L742" s="42" t="str">
        <f>Техлист!AA713</f>
        <v/>
      </c>
      <c r="M742" s="94" t="str">
        <f>Техлист!AB713</f>
        <v/>
      </c>
      <c r="N742" s="92"/>
      <c r="O742" s="19"/>
      <c r="Q742" s="20"/>
      <c r="R742" s="20"/>
      <c r="S742" s="20"/>
    </row>
    <row r="743" spans="1:19" s="87" customFormat="1" ht="35.1" customHeight="1" x14ac:dyDescent="0.25">
      <c r="A743" s="37"/>
      <c r="B743" s="35" t="str">
        <f>Техлист!V714</f>
        <v/>
      </c>
      <c r="C743" s="93" t="str">
        <f>Техлист!U714</f>
        <v/>
      </c>
      <c r="D743" s="91"/>
      <c r="E743" s="91"/>
      <c r="F743" s="91"/>
      <c r="G743" s="90" t="str">
        <f>Техлист!Z714</f>
        <v/>
      </c>
      <c r="H743" s="91"/>
      <c r="I743" s="91"/>
      <c r="J743" s="91"/>
      <c r="K743" s="92"/>
      <c r="L743" s="42" t="str">
        <f>Техлист!AA714</f>
        <v/>
      </c>
      <c r="M743" s="94" t="str">
        <f>Техлист!AB714</f>
        <v/>
      </c>
      <c r="N743" s="92"/>
      <c r="O743" s="19"/>
      <c r="Q743" s="20"/>
      <c r="R743" s="20"/>
      <c r="S743" s="20"/>
    </row>
    <row r="744" spans="1:19" s="87" customFormat="1" ht="35.1" customHeight="1" x14ac:dyDescent="0.25">
      <c r="A744" s="37"/>
      <c r="B744" s="35" t="str">
        <f>Техлист!V715</f>
        <v/>
      </c>
      <c r="C744" s="93" t="str">
        <f>Техлист!U715</f>
        <v/>
      </c>
      <c r="D744" s="91"/>
      <c r="E744" s="91"/>
      <c r="F744" s="91"/>
      <c r="G744" s="90" t="str">
        <f>Техлист!Z715</f>
        <v/>
      </c>
      <c r="H744" s="91"/>
      <c r="I744" s="91"/>
      <c r="J744" s="91"/>
      <c r="K744" s="92"/>
      <c r="L744" s="42" t="str">
        <f>Техлист!AA715</f>
        <v/>
      </c>
      <c r="M744" s="94" t="str">
        <f>Техлист!AB715</f>
        <v/>
      </c>
      <c r="N744" s="92"/>
      <c r="O744" s="19"/>
      <c r="Q744" s="20"/>
      <c r="R744" s="20"/>
      <c r="S744" s="20"/>
    </row>
    <row r="745" spans="1:19" s="87" customFormat="1" ht="35.1" customHeight="1" x14ac:dyDescent="0.25">
      <c r="A745" s="37"/>
      <c r="B745" s="35" t="str">
        <f>Техлист!V716</f>
        <v/>
      </c>
      <c r="C745" s="93" t="str">
        <f>Техлист!U716</f>
        <v/>
      </c>
      <c r="D745" s="91"/>
      <c r="E745" s="91"/>
      <c r="F745" s="91"/>
      <c r="G745" s="90" t="str">
        <f>Техлист!Z716</f>
        <v/>
      </c>
      <c r="H745" s="91"/>
      <c r="I745" s="91"/>
      <c r="J745" s="91"/>
      <c r="K745" s="92"/>
      <c r="L745" s="42" t="str">
        <f>Техлист!AA716</f>
        <v/>
      </c>
      <c r="M745" s="94" t="str">
        <f>Техлист!AB716</f>
        <v/>
      </c>
      <c r="N745" s="92"/>
      <c r="O745" s="19"/>
      <c r="Q745" s="20"/>
      <c r="R745" s="20"/>
      <c r="S745" s="20"/>
    </row>
    <row r="746" spans="1:19" s="87" customFormat="1" ht="35.1" customHeight="1" x14ac:dyDescent="0.25">
      <c r="A746" s="37"/>
      <c r="B746" s="35" t="str">
        <f>Техлист!V717</f>
        <v/>
      </c>
      <c r="C746" s="93" t="str">
        <f>Техлист!U717</f>
        <v/>
      </c>
      <c r="D746" s="91"/>
      <c r="E746" s="91"/>
      <c r="F746" s="91"/>
      <c r="G746" s="90" t="str">
        <f>Техлист!Z717</f>
        <v/>
      </c>
      <c r="H746" s="91"/>
      <c r="I746" s="91"/>
      <c r="J746" s="91"/>
      <c r="K746" s="92"/>
      <c r="L746" s="42" t="str">
        <f>Техлист!AA717</f>
        <v/>
      </c>
      <c r="M746" s="94" t="str">
        <f>Техлист!AB717</f>
        <v/>
      </c>
      <c r="N746" s="92"/>
      <c r="O746" s="19"/>
      <c r="Q746" s="20"/>
      <c r="R746" s="20"/>
      <c r="S746" s="20"/>
    </row>
    <row r="747" spans="1:19" s="87" customFormat="1" ht="35.1" customHeight="1" x14ac:dyDescent="0.25">
      <c r="A747" s="37"/>
      <c r="B747" s="35" t="str">
        <f>Техлист!V718</f>
        <v/>
      </c>
      <c r="C747" s="93" t="str">
        <f>Техлист!U718</f>
        <v/>
      </c>
      <c r="D747" s="91"/>
      <c r="E747" s="91"/>
      <c r="F747" s="91"/>
      <c r="G747" s="90" t="str">
        <f>Техлист!Z718</f>
        <v/>
      </c>
      <c r="H747" s="91"/>
      <c r="I747" s="91"/>
      <c r="J747" s="91"/>
      <c r="K747" s="92"/>
      <c r="L747" s="42" t="str">
        <f>Техлист!AA718</f>
        <v/>
      </c>
      <c r="M747" s="94" t="str">
        <f>Техлист!AB718</f>
        <v/>
      </c>
      <c r="N747" s="92"/>
      <c r="O747" s="19"/>
      <c r="Q747" s="20"/>
      <c r="R747" s="20"/>
      <c r="S747" s="20"/>
    </row>
    <row r="748" spans="1:19" s="87" customFormat="1" ht="35.1" customHeight="1" x14ac:dyDescent="0.25">
      <c r="A748" s="37"/>
      <c r="B748" s="35" t="str">
        <f>Техлист!V719</f>
        <v/>
      </c>
      <c r="C748" s="93" t="str">
        <f>Техлист!U719</f>
        <v/>
      </c>
      <c r="D748" s="91"/>
      <c r="E748" s="91"/>
      <c r="F748" s="91"/>
      <c r="G748" s="90" t="str">
        <f>Техлист!Z719</f>
        <v/>
      </c>
      <c r="H748" s="91"/>
      <c r="I748" s="91"/>
      <c r="J748" s="91"/>
      <c r="K748" s="92"/>
      <c r="L748" s="42" t="str">
        <f>Техлист!AA719</f>
        <v/>
      </c>
      <c r="M748" s="94" t="str">
        <f>Техлист!AB719</f>
        <v/>
      </c>
      <c r="N748" s="92"/>
      <c r="O748" s="19"/>
      <c r="Q748" s="20"/>
      <c r="R748" s="20"/>
      <c r="S748" s="20"/>
    </row>
    <row r="749" spans="1:19" s="87" customFormat="1" ht="35.1" customHeight="1" x14ac:dyDescent="0.25">
      <c r="A749" s="37"/>
      <c r="B749" s="35" t="str">
        <f>Техлист!V720</f>
        <v/>
      </c>
      <c r="C749" s="93" t="str">
        <f>Техлист!U720</f>
        <v/>
      </c>
      <c r="D749" s="91"/>
      <c r="E749" s="91"/>
      <c r="F749" s="91"/>
      <c r="G749" s="90" t="str">
        <f>Техлист!Z720</f>
        <v/>
      </c>
      <c r="H749" s="91"/>
      <c r="I749" s="91"/>
      <c r="J749" s="91"/>
      <c r="K749" s="92"/>
      <c r="L749" s="42" t="str">
        <f>Техлист!AA720</f>
        <v/>
      </c>
      <c r="M749" s="94" t="str">
        <f>Техлист!AB720</f>
        <v/>
      </c>
      <c r="N749" s="92"/>
      <c r="O749" s="19"/>
      <c r="Q749" s="20"/>
      <c r="R749" s="20"/>
      <c r="S749" s="20"/>
    </row>
    <row r="750" spans="1:19" s="87" customFormat="1" ht="35.1" customHeight="1" x14ac:dyDescent="0.25">
      <c r="A750" s="37"/>
      <c r="B750" s="35" t="str">
        <f>Техлист!V721</f>
        <v/>
      </c>
      <c r="C750" s="93" t="str">
        <f>Техлист!U721</f>
        <v/>
      </c>
      <c r="D750" s="91"/>
      <c r="E750" s="91"/>
      <c r="F750" s="91"/>
      <c r="G750" s="90" t="str">
        <f>Техлист!Z721</f>
        <v/>
      </c>
      <c r="H750" s="91"/>
      <c r="I750" s="91"/>
      <c r="J750" s="91"/>
      <c r="K750" s="92"/>
      <c r="L750" s="42" t="str">
        <f>Техлист!AA721</f>
        <v/>
      </c>
      <c r="M750" s="94" t="str">
        <f>Техлист!AB721</f>
        <v/>
      </c>
      <c r="N750" s="92"/>
      <c r="O750" s="19"/>
      <c r="Q750" s="20"/>
      <c r="R750" s="20"/>
      <c r="S750" s="20"/>
    </row>
    <row r="751" spans="1:19" s="87" customFormat="1" ht="35.1" customHeight="1" x14ac:dyDescent="0.25">
      <c r="A751" s="37"/>
      <c r="B751" s="35" t="str">
        <f>Техлист!V722</f>
        <v/>
      </c>
      <c r="C751" s="93" t="str">
        <f>Техлист!U722</f>
        <v/>
      </c>
      <c r="D751" s="91"/>
      <c r="E751" s="91"/>
      <c r="F751" s="91"/>
      <c r="G751" s="90" t="str">
        <f>Техлист!Z722</f>
        <v/>
      </c>
      <c r="H751" s="91"/>
      <c r="I751" s="91"/>
      <c r="J751" s="91"/>
      <c r="K751" s="92"/>
      <c r="L751" s="42" t="str">
        <f>Техлист!AA722</f>
        <v/>
      </c>
      <c r="M751" s="94" t="str">
        <f>Техлист!AB722</f>
        <v/>
      </c>
      <c r="N751" s="92"/>
      <c r="O751" s="19"/>
      <c r="Q751" s="20"/>
      <c r="R751" s="20"/>
      <c r="S751" s="20"/>
    </row>
    <row r="752" spans="1:19" s="87" customFormat="1" ht="35.1" customHeight="1" x14ac:dyDescent="0.25">
      <c r="A752" s="37"/>
      <c r="B752" s="35" t="str">
        <f>Техлист!V723</f>
        <v/>
      </c>
      <c r="C752" s="93" t="str">
        <f>Техлист!U723</f>
        <v/>
      </c>
      <c r="D752" s="91"/>
      <c r="E752" s="91"/>
      <c r="F752" s="91"/>
      <c r="G752" s="90" t="str">
        <f>Техлист!Z723</f>
        <v/>
      </c>
      <c r="H752" s="91"/>
      <c r="I752" s="91"/>
      <c r="J752" s="91"/>
      <c r="K752" s="92"/>
      <c r="L752" s="42" t="str">
        <f>Техлист!AA723</f>
        <v/>
      </c>
      <c r="M752" s="94" t="str">
        <f>Техлист!AB723</f>
        <v/>
      </c>
      <c r="N752" s="92"/>
      <c r="O752" s="19"/>
      <c r="Q752" s="20"/>
      <c r="R752" s="20"/>
      <c r="S752" s="20"/>
    </row>
    <row r="753" spans="1:19" s="87" customFormat="1" ht="35.1" customHeight="1" x14ac:dyDescent="0.25">
      <c r="A753" s="37"/>
      <c r="B753" s="35" t="str">
        <f>Техлист!V724</f>
        <v/>
      </c>
      <c r="C753" s="93" t="str">
        <f>Техлист!U724</f>
        <v/>
      </c>
      <c r="D753" s="91"/>
      <c r="E753" s="91"/>
      <c r="F753" s="91"/>
      <c r="G753" s="90" t="str">
        <f>Техлист!Z724</f>
        <v/>
      </c>
      <c r="H753" s="91"/>
      <c r="I753" s="91"/>
      <c r="J753" s="91"/>
      <c r="K753" s="92"/>
      <c r="L753" s="42" t="str">
        <f>Техлист!AA724</f>
        <v/>
      </c>
      <c r="M753" s="94" t="str">
        <f>Техлист!AB724</f>
        <v/>
      </c>
      <c r="N753" s="92"/>
      <c r="O753" s="19"/>
      <c r="Q753" s="20"/>
      <c r="R753" s="20"/>
      <c r="S753" s="20"/>
    </row>
    <row r="754" spans="1:19" s="87" customFormat="1" ht="35.1" customHeight="1" x14ac:dyDescent="0.25">
      <c r="A754" s="37"/>
      <c r="B754" s="35" t="str">
        <f>Техлист!V725</f>
        <v/>
      </c>
      <c r="C754" s="93" t="str">
        <f>Техлист!U725</f>
        <v/>
      </c>
      <c r="D754" s="91"/>
      <c r="E754" s="91"/>
      <c r="F754" s="91"/>
      <c r="G754" s="90" t="str">
        <f>Техлист!Z725</f>
        <v/>
      </c>
      <c r="H754" s="91"/>
      <c r="I754" s="91"/>
      <c r="J754" s="91"/>
      <c r="K754" s="92"/>
      <c r="L754" s="42" t="str">
        <f>Техлист!AA725</f>
        <v/>
      </c>
      <c r="M754" s="94" t="str">
        <f>Техлист!AB725</f>
        <v/>
      </c>
      <c r="N754" s="92"/>
      <c r="O754" s="19"/>
      <c r="Q754" s="20"/>
      <c r="R754" s="20"/>
      <c r="S754" s="20"/>
    </row>
    <row r="755" spans="1:19" s="87" customFormat="1" ht="35.1" customHeight="1" x14ac:dyDescent="0.25">
      <c r="A755" s="37"/>
      <c r="B755" s="35" t="str">
        <f>Техлист!V726</f>
        <v/>
      </c>
      <c r="C755" s="93" t="str">
        <f>Техлист!U726</f>
        <v/>
      </c>
      <c r="D755" s="91"/>
      <c r="E755" s="91"/>
      <c r="F755" s="91"/>
      <c r="G755" s="90" t="str">
        <f>Техлист!Z726</f>
        <v/>
      </c>
      <c r="H755" s="91"/>
      <c r="I755" s="91"/>
      <c r="J755" s="91"/>
      <c r="K755" s="92"/>
      <c r="L755" s="42" t="str">
        <f>Техлист!AA726</f>
        <v/>
      </c>
      <c r="M755" s="94" t="str">
        <f>Техлист!AB726</f>
        <v/>
      </c>
      <c r="N755" s="92"/>
      <c r="O755" s="19"/>
      <c r="Q755" s="20"/>
      <c r="R755" s="20"/>
      <c r="S755" s="20"/>
    </row>
    <row r="756" spans="1:19" s="87" customFormat="1" ht="35.1" customHeight="1" x14ac:dyDescent="0.25">
      <c r="A756" s="37"/>
      <c r="B756" s="35" t="str">
        <f>Техлист!V727</f>
        <v/>
      </c>
      <c r="C756" s="93" t="str">
        <f>Техлист!U727</f>
        <v/>
      </c>
      <c r="D756" s="91"/>
      <c r="E756" s="91"/>
      <c r="F756" s="91"/>
      <c r="G756" s="90" t="str">
        <f>Техлист!Z727</f>
        <v/>
      </c>
      <c r="H756" s="91"/>
      <c r="I756" s="91"/>
      <c r="J756" s="91"/>
      <c r="K756" s="92"/>
      <c r="L756" s="42" t="str">
        <f>Техлист!AA727</f>
        <v/>
      </c>
      <c r="M756" s="94" t="str">
        <f>Техлист!AB727</f>
        <v/>
      </c>
      <c r="N756" s="92"/>
      <c r="O756" s="19"/>
      <c r="Q756" s="20"/>
      <c r="R756" s="20"/>
      <c r="S756" s="20"/>
    </row>
    <row r="757" spans="1:19" s="87" customFormat="1" ht="35.1" customHeight="1" x14ac:dyDescent="0.25">
      <c r="A757" s="37"/>
      <c r="B757" s="35" t="str">
        <f>Техлист!V728</f>
        <v/>
      </c>
      <c r="C757" s="93" t="str">
        <f>Техлист!U728</f>
        <v/>
      </c>
      <c r="D757" s="91"/>
      <c r="E757" s="91"/>
      <c r="F757" s="91"/>
      <c r="G757" s="90" t="str">
        <f>Техлист!Z728</f>
        <v/>
      </c>
      <c r="H757" s="91"/>
      <c r="I757" s="91"/>
      <c r="J757" s="91"/>
      <c r="K757" s="92"/>
      <c r="L757" s="42" t="str">
        <f>Техлист!AA728</f>
        <v/>
      </c>
      <c r="M757" s="94" t="str">
        <f>Техлист!AB728</f>
        <v/>
      </c>
      <c r="N757" s="92"/>
      <c r="O757" s="19"/>
      <c r="Q757" s="20"/>
      <c r="R757" s="20"/>
      <c r="S757" s="20"/>
    </row>
    <row r="758" spans="1:19" s="87" customFormat="1" ht="35.1" customHeight="1" x14ac:dyDescent="0.25">
      <c r="A758" s="37"/>
      <c r="B758" s="35" t="str">
        <f>Техлист!V729</f>
        <v/>
      </c>
      <c r="C758" s="93" t="str">
        <f>Техлист!U729</f>
        <v/>
      </c>
      <c r="D758" s="91"/>
      <c r="E758" s="91"/>
      <c r="F758" s="91"/>
      <c r="G758" s="90" t="str">
        <f>Техлист!Z729</f>
        <v/>
      </c>
      <c r="H758" s="91"/>
      <c r="I758" s="91"/>
      <c r="J758" s="91"/>
      <c r="K758" s="92"/>
      <c r="L758" s="42" t="str">
        <f>Техлист!AA729</f>
        <v/>
      </c>
      <c r="M758" s="94" t="str">
        <f>Техлист!AB729</f>
        <v/>
      </c>
      <c r="N758" s="92"/>
      <c r="O758" s="19"/>
      <c r="Q758" s="20"/>
      <c r="R758" s="20"/>
      <c r="S758" s="20"/>
    </row>
    <row r="759" spans="1:19" s="87" customFormat="1" ht="35.1" customHeight="1" x14ac:dyDescent="0.25">
      <c r="A759" s="37"/>
      <c r="B759" s="35" t="str">
        <f>Техлист!V730</f>
        <v/>
      </c>
      <c r="C759" s="93" t="str">
        <f>Техлист!U730</f>
        <v/>
      </c>
      <c r="D759" s="91"/>
      <c r="E759" s="91"/>
      <c r="F759" s="91"/>
      <c r="G759" s="90" t="str">
        <f>Техлист!Z730</f>
        <v/>
      </c>
      <c r="H759" s="91"/>
      <c r="I759" s="91"/>
      <c r="J759" s="91"/>
      <c r="K759" s="92"/>
      <c r="L759" s="42" t="str">
        <f>Техлист!AA730</f>
        <v/>
      </c>
      <c r="M759" s="94" t="str">
        <f>Техлист!AB730</f>
        <v/>
      </c>
      <c r="N759" s="92"/>
      <c r="O759" s="19"/>
      <c r="Q759" s="20"/>
      <c r="R759" s="20"/>
      <c r="S759" s="20"/>
    </row>
    <row r="760" spans="1:19" s="87" customFormat="1" ht="35.1" customHeight="1" x14ac:dyDescent="0.25">
      <c r="A760" s="37"/>
      <c r="B760" s="35" t="str">
        <f>Техлист!V731</f>
        <v/>
      </c>
      <c r="C760" s="93" t="str">
        <f>Техлист!U731</f>
        <v/>
      </c>
      <c r="D760" s="91"/>
      <c r="E760" s="91"/>
      <c r="F760" s="91"/>
      <c r="G760" s="90" t="str">
        <f>Техлист!Z731</f>
        <v/>
      </c>
      <c r="H760" s="91"/>
      <c r="I760" s="91"/>
      <c r="J760" s="91"/>
      <c r="K760" s="92"/>
      <c r="L760" s="42" t="str">
        <f>Техлист!AA731</f>
        <v/>
      </c>
      <c r="M760" s="94" t="str">
        <f>Техлист!AB731</f>
        <v/>
      </c>
      <c r="N760" s="92"/>
      <c r="O760" s="19"/>
      <c r="Q760" s="20"/>
      <c r="R760" s="20"/>
      <c r="S760" s="20"/>
    </row>
    <row r="761" spans="1:19" s="87" customFormat="1" ht="35.1" customHeight="1" x14ac:dyDescent="0.25">
      <c r="A761" s="37"/>
      <c r="B761" s="35" t="str">
        <f>Техлист!V732</f>
        <v/>
      </c>
      <c r="C761" s="93" t="str">
        <f>Техлист!U732</f>
        <v/>
      </c>
      <c r="D761" s="91"/>
      <c r="E761" s="91"/>
      <c r="F761" s="91"/>
      <c r="G761" s="90" t="str">
        <f>Техлист!Z732</f>
        <v/>
      </c>
      <c r="H761" s="91"/>
      <c r="I761" s="91"/>
      <c r="J761" s="91"/>
      <c r="K761" s="92"/>
      <c r="L761" s="42" t="str">
        <f>Техлист!AA732</f>
        <v/>
      </c>
      <c r="M761" s="94" t="str">
        <f>Техлист!AB732</f>
        <v/>
      </c>
      <c r="N761" s="92"/>
      <c r="O761" s="19"/>
      <c r="Q761" s="20"/>
      <c r="R761" s="20"/>
      <c r="S761" s="20"/>
    </row>
    <row r="762" spans="1:19" s="87" customFormat="1" ht="35.1" customHeight="1" x14ac:dyDescent="0.25">
      <c r="A762" s="37"/>
      <c r="B762" s="35" t="str">
        <f>Техлист!V733</f>
        <v/>
      </c>
      <c r="C762" s="93" t="str">
        <f>Техлист!U733</f>
        <v/>
      </c>
      <c r="D762" s="91"/>
      <c r="E762" s="91"/>
      <c r="F762" s="91"/>
      <c r="G762" s="90" t="str">
        <f>Техлист!Z733</f>
        <v/>
      </c>
      <c r="H762" s="91"/>
      <c r="I762" s="91"/>
      <c r="J762" s="91"/>
      <c r="K762" s="92"/>
      <c r="L762" s="42" t="str">
        <f>Техлист!AA733</f>
        <v/>
      </c>
      <c r="M762" s="94" t="str">
        <f>Техлист!AB733</f>
        <v/>
      </c>
      <c r="N762" s="92"/>
      <c r="O762" s="19"/>
      <c r="Q762" s="20"/>
      <c r="R762" s="20"/>
      <c r="S762" s="20"/>
    </row>
    <row r="763" spans="1:19" s="87" customFormat="1" ht="35.1" customHeight="1" x14ac:dyDescent="0.25">
      <c r="A763" s="37"/>
      <c r="B763" s="35" t="str">
        <f>Техлист!V734</f>
        <v/>
      </c>
      <c r="C763" s="93" t="str">
        <f>Техлист!U734</f>
        <v/>
      </c>
      <c r="D763" s="91"/>
      <c r="E763" s="91"/>
      <c r="F763" s="91"/>
      <c r="G763" s="90" t="str">
        <f>Техлист!Z734</f>
        <v/>
      </c>
      <c r="H763" s="91"/>
      <c r="I763" s="91"/>
      <c r="J763" s="91"/>
      <c r="K763" s="92"/>
      <c r="L763" s="42" t="str">
        <f>Техлист!AA734</f>
        <v/>
      </c>
      <c r="M763" s="94" t="str">
        <f>Техлист!AB734</f>
        <v/>
      </c>
      <c r="N763" s="92"/>
      <c r="O763" s="19"/>
      <c r="Q763" s="20"/>
      <c r="R763" s="20"/>
      <c r="S763" s="20"/>
    </row>
    <row r="764" spans="1:19" s="87" customFormat="1" ht="35.1" customHeight="1" x14ac:dyDescent="0.25">
      <c r="A764" s="37"/>
      <c r="B764" s="35" t="str">
        <f>Техлист!V735</f>
        <v/>
      </c>
      <c r="C764" s="93" t="str">
        <f>Техлист!U735</f>
        <v/>
      </c>
      <c r="D764" s="91"/>
      <c r="E764" s="91"/>
      <c r="F764" s="91"/>
      <c r="G764" s="90" t="str">
        <f>Техлист!Z735</f>
        <v/>
      </c>
      <c r="H764" s="91"/>
      <c r="I764" s="91"/>
      <c r="J764" s="91"/>
      <c r="K764" s="92"/>
      <c r="L764" s="42" t="str">
        <f>Техлист!AA735</f>
        <v/>
      </c>
      <c r="M764" s="94" t="str">
        <f>Техлист!AB735</f>
        <v/>
      </c>
      <c r="N764" s="92"/>
      <c r="O764" s="19"/>
      <c r="Q764" s="20"/>
      <c r="R764" s="20"/>
      <c r="S764" s="20"/>
    </row>
    <row r="765" spans="1:19" s="87" customFormat="1" ht="35.1" customHeight="1" x14ac:dyDescent="0.25">
      <c r="A765" s="37"/>
      <c r="B765" s="35" t="str">
        <f>Техлист!V736</f>
        <v/>
      </c>
      <c r="C765" s="93" t="str">
        <f>Техлист!U736</f>
        <v/>
      </c>
      <c r="D765" s="91"/>
      <c r="E765" s="91"/>
      <c r="F765" s="91"/>
      <c r="G765" s="90" t="str">
        <f>Техлист!Z736</f>
        <v/>
      </c>
      <c r="H765" s="91"/>
      <c r="I765" s="91"/>
      <c r="J765" s="91"/>
      <c r="K765" s="92"/>
      <c r="L765" s="42" t="str">
        <f>Техлист!AA736</f>
        <v/>
      </c>
      <c r="M765" s="94" t="str">
        <f>Техлист!AB736</f>
        <v/>
      </c>
      <c r="N765" s="92"/>
      <c r="O765" s="19"/>
      <c r="Q765" s="20"/>
      <c r="R765" s="20"/>
      <c r="S765" s="20"/>
    </row>
    <row r="766" spans="1:19" s="87" customFormat="1" ht="35.1" customHeight="1" x14ac:dyDescent="0.25">
      <c r="A766" s="37"/>
      <c r="B766" s="35" t="str">
        <f>Техлист!V737</f>
        <v/>
      </c>
      <c r="C766" s="93" t="str">
        <f>Техлист!U737</f>
        <v/>
      </c>
      <c r="D766" s="91"/>
      <c r="E766" s="91"/>
      <c r="F766" s="91"/>
      <c r="G766" s="90" t="str">
        <f>Техлист!Z737</f>
        <v/>
      </c>
      <c r="H766" s="91"/>
      <c r="I766" s="91"/>
      <c r="J766" s="91"/>
      <c r="K766" s="92"/>
      <c r="L766" s="42" t="str">
        <f>Техлист!AA737</f>
        <v/>
      </c>
      <c r="M766" s="94" t="str">
        <f>Техлист!AB737</f>
        <v/>
      </c>
      <c r="N766" s="92"/>
      <c r="O766" s="19"/>
      <c r="Q766" s="20"/>
      <c r="R766" s="20"/>
      <c r="S766" s="20"/>
    </row>
    <row r="767" spans="1:19" s="87" customFormat="1" ht="35.1" customHeight="1" x14ac:dyDescent="0.25">
      <c r="A767" s="37"/>
      <c r="B767" s="35" t="str">
        <f>Техлист!V738</f>
        <v/>
      </c>
      <c r="C767" s="93" t="str">
        <f>Техлист!U738</f>
        <v/>
      </c>
      <c r="D767" s="91"/>
      <c r="E767" s="91"/>
      <c r="F767" s="91"/>
      <c r="G767" s="90" t="str">
        <f>Техлист!Z738</f>
        <v/>
      </c>
      <c r="H767" s="91"/>
      <c r="I767" s="91"/>
      <c r="J767" s="91"/>
      <c r="K767" s="92"/>
      <c r="L767" s="42" t="str">
        <f>Техлист!AA738</f>
        <v/>
      </c>
      <c r="M767" s="94" t="str">
        <f>Техлист!AB738</f>
        <v/>
      </c>
      <c r="N767" s="92"/>
      <c r="O767" s="19"/>
      <c r="Q767" s="20"/>
      <c r="R767" s="20"/>
      <c r="S767" s="20"/>
    </row>
    <row r="768" spans="1:19" s="87" customFormat="1" ht="35.1" customHeight="1" x14ac:dyDescent="0.25">
      <c r="A768" s="37"/>
      <c r="B768" s="35" t="str">
        <f>Техлист!V739</f>
        <v/>
      </c>
      <c r="C768" s="93" t="str">
        <f>Техлист!U739</f>
        <v/>
      </c>
      <c r="D768" s="91"/>
      <c r="E768" s="91"/>
      <c r="F768" s="91"/>
      <c r="G768" s="90" t="str">
        <f>Техлист!Z739</f>
        <v/>
      </c>
      <c r="H768" s="91"/>
      <c r="I768" s="91"/>
      <c r="J768" s="91"/>
      <c r="K768" s="92"/>
      <c r="L768" s="42" t="str">
        <f>Техлист!AA739</f>
        <v/>
      </c>
      <c r="M768" s="94" t="str">
        <f>Техлист!AB739</f>
        <v/>
      </c>
      <c r="N768" s="92"/>
      <c r="O768" s="19"/>
      <c r="Q768" s="20"/>
      <c r="R768" s="20"/>
      <c r="S768" s="20"/>
    </row>
    <row r="769" spans="1:19" s="87" customFormat="1" ht="35.1" customHeight="1" x14ac:dyDescent="0.25">
      <c r="A769" s="37"/>
      <c r="B769" s="35" t="str">
        <f>Техлист!V740</f>
        <v/>
      </c>
      <c r="C769" s="93" t="str">
        <f>Техлист!U740</f>
        <v/>
      </c>
      <c r="D769" s="91"/>
      <c r="E769" s="91"/>
      <c r="F769" s="91"/>
      <c r="G769" s="90" t="str">
        <f>Техлист!Z740</f>
        <v/>
      </c>
      <c r="H769" s="91"/>
      <c r="I769" s="91"/>
      <c r="J769" s="91"/>
      <c r="K769" s="92"/>
      <c r="L769" s="42" t="str">
        <f>Техлист!AA740</f>
        <v/>
      </c>
      <c r="M769" s="94" t="str">
        <f>Техлист!AB740</f>
        <v/>
      </c>
      <c r="N769" s="92"/>
      <c r="O769" s="19"/>
      <c r="Q769" s="20"/>
      <c r="R769" s="20"/>
      <c r="S769" s="20"/>
    </row>
    <row r="770" spans="1:19" s="87" customFormat="1" ht="35.1" customHeight="1" x14ac:dyDescent="0.25">
      <c r="A770" s="37"/>
      <c r="B770" s="35" t="str">
        <f>Техлист!V741</f>
        <v/>
      </c>
      <c r="C770" s="93" t="str">
        <f>Техлист!U741</f>
        <v/>
      </c>
      <c r="D770" s="91"/>
      <c r="E770" s="91"/>
      <c r="F770" s="91"/>
      <c r="G770" s="90" t="str">
        <f>Техлист!Z741</f>
        <v/>
      </c>
      <c r="H770" s="91"/>
      <c r="I770" s="91"/>
      <c r="J770" s="91"/>
      <c r="K770" s="92"/>
      <c r="L770" s="42" t="str">
        <f>Техлист!AA741</f>
        <v/>
      </c>
      <c r="M770" s="94" t="str">
        <f>Техлист!AB741</f>
        <v/>
      </c>
      <c r="N770" s="92"/>
      <c r="O770" s="19"/>
      <c r="Q770" s="20"/>
      <c r="R770" s="20"/>
      <c r="S770" s="20"/>
    </row>
    <row r="771" spans="1:19" s="87" customFormat="1" ht="35.1" customHeight="1" x14ac:dyDescent="0.25">
      <c r="A771" s="37"/>
      <c r="B771" s="35" t="str">
        <f>Техлист!V742</f>
        <v/>
      </c>
      <c r="C771" s="93" t="str">
        <f>Техлист!U742</f>
        <v/>
      </c>
      <c r="D771" s="91"/>
      <c r="E771" s="91"/>
      <c r="F771" s="91"/>
      <c r="G771" s="90" t="str">
        <f>Техлист!Z742</f>
        <v/>
      </c>
      <c r="H771" s="91"/>
      <c r="I771" s="91"/>
      <c r="J771" s="91"/>
      <c r="K771" s="92"/>
      <c r="L771" s="42" t="str">
        <f>Техлист!AA742</f>
        <v/>
      </c>
      <c r="M771" s="94" t="str">
        <f>Техлист!AB742</f>
        <v/>
      </c>
      <c r="N771" s="92"/>
      <c r="O771" s="19"/>
      <c r="Q771" s="20"/>
      <c r="R771" s="20"/>
      <c r="S771" s="20"/>
    </row>
    <row r="772" spans="1:19" s="87" customFormat="1" ht="35.1" customHeight="1" x14ac:dyDescent="0.25">
      <c r="A772" s="37"/>
      <c r="B772" s="35" t="str">
        <f>Техлист!V743</f>
        <v/>
      </c>
      <c r="C772" s="93" t="str">
        <f>Техлист!U743</f>
        <v/>
      </c>
      <c r="D772" s="91"/>
      <c r="E772" s="91"/>
      <c r="F772" s="91"/>
      <c r="G772" s="90" t="str">
        <f>Техлист!Z743</f>
        <v/>
      </c>
      <c r="H772" s="91"/>
      <c r="I772" s="91"/>
      <c r="J772" s="91"/>
      <c r="K772" s="92"/>
      <c r="L772" s="42" t="str">
        <f>Техлист!AA743</f>
        <v/>
      </c>
      <c r="M772" s="94" t="str">
        <f>Техлист!AB743</f>
        <v/>
      </c>
      <c r="N772" s="92"/>
      <c r="O772" s="19"/>
      <c r="Q772" s="20"/>
      <c r="R772" s="20"/>
      <c r="S772" s="20"/>
    </row>
    <row r="773" spans="1:19" s="87" customFormat="1" ht="35.1" customHeight="1" x14ac:dyDescent="0.25">
      <c r="A773" s="37"/>
      <c r="B773" s="35" t="str">
        <f>Техлист!V744</f>
        <v/>
      </c>
      <c r="C773" s="93" t="str">
        <f>Техлист!U744</f>
        <v/>
      </c>
      <c r="D773" s="91"/>
      <c r="E773" s="91"/>
      <c r="F773" s="91"/>
      <c r="G773" s="90" t="str">
        <f>Техлист!Z744</f>
        <v/>
      </c>
      <c r="H773" s="91"/>
      <c r="I773" s="91"/>
      <c r="J773" s="91"/>
      <c r="K773" s="92"/>
      <c r="L773" s="42" t="str">
        <f>Техлист!AA744</f>
        <v/>
      </c>
      <c r="M773" s="94" t="str">
        <f>Техлист!AB744</f>
        <v/>
      </c>
      <c r="N773" s="92"/>
      <c r="O773" s="19"/>
      <c r="Q773" s="20"/>
      <c r="R773" s="20"/>
      <c r="S773" s="20"/>
    </row>
    <row r="774" spans="1:19" s="87" customFormat="1" ht="35.1" customHeight="1" x14ac:dyDescent="0.25">
      <c r="A774" s="37"/>
      <c r="B774" s="35" t="str">
        <f>Техлист!V745</f>
        <v/>
      </c>
      <c r="C774" s="93" t="str">
        <f>Техлист!U745</f>
        <v/>
      </c>
      <c r="D774" s="91"/>
      <c r="E774" s="91"/>
      <c r="F774" s="91"/>
      <c r="G774" s="90" t="str">
        <f>Техлист!Z745</f>
        <v/>
      </c>
      <c r="H774" s="91"/>
      <c r="I774" s="91"/>
      <c r="J774" s="91"/>
      <c r="K774" s="92"/>
      <c r="L774" s="42" t="str">
        <f>Техлист!AA745</f>
        <v/>
      </c>
      <c r="M774" s="94" t="str">
        <f>Техлист!AB745</f>
        <v/>
      </c>
      <c r="N774" s="92"/>
      <c r="O774" s="19"/>
      <c r="Q774" s="20"/>
      <c r="R774" s="20"/>
      <c r="S774" s="20"/>
    </row>
    <row r="775" spans="1:19" s="87" customFormat="1" ht="35.1" customHeight="1" x14ac:dyDescent="0.25">
      <c r="A775" s="37"/>
      <c r="B775" s="35" t="str">
        <f>Техлист!V746</f>
        <v/>
      </c>
      <c r="C775" s="93" t="str">
        <f>Техлист!U746</f>
        <v/>
      </c>
      <c r="D775" s="91"/>
      <c r="E775" s="91"/>
      <c r="F775" s="91"/>
      <c r="G775" s="90" t="str">
        <f>Техлист!Z746</f>
        <v/>
      </c>
      <c r="H775" s="91"/>
      <c r="I775" s="91"/>
      <c r="J775" s="91"/>
      <c r="K775" s="92"/>
      <c r="L775" s="42" t="str">
        <f>Техлист!AA746</f>
        <v/>
      </c>
      <c r="M775" s="94" t="str">
        <f>Техлист!AB746</f>
        <v/>
      </c>
      <c r="N775" s="92"/>
      <c r="O775" s="19"/>
      <c r="Q775" s="20"/>
      <c r="R775" s="20"/>
      <c r="S775" s="20"/>
    </row>
    <row r="776" spans="1:19" s="87" customFormat="1" ht="35.1" customHeight="1" x14ac:dyDescent="0.25">
      <c r="A776" s="37"/>
      <c r="B776" s="35" t="str">
        <f>Техлист!V747</f>
        <v/>
      </c>
      <c r="C776" s="93" t="str">
        <f>Техлист!U747</f>
        <v/>
      </c>
      <c r="D776" s="91"/>
      <c r="E776" s="91"/>
      <c r="F776" s="91"/>
      <c r="G776" s="90" t="str">
        <f>Техлист!Z747</f>
        <v/>
      </c>
      <c r="H776" s="91"/>
      <c r="I776" s="91"/>
      <c r="J776" s="91"/>
      <c r="K776" s="92"/>
      <c r="L776" s="42" t="str">
        <f>Техлист!AA747</f>
        <v/>
      </c>
      <c r="M776" s="94" t="str">
        <f>Техлист!AB747</f>
        <v/>
      </c>
      <c r="N776" s="92"/>
      <c r="O776" s="19"/>
      <c r="Q776" s="20"/>
      <c r="R776" s="20"/>
      <c r="S776" s="20"/>
    </row>
    <row r="777" spans="1:19" s="87" customFormat="1" ht="35.1" customHeight="1" x14ac:dyDescent="0.25">
      <c r="A777" s="37"/>
      <c r="B777" s="35" t="str">
        <f>Техлист!V748</f>
        <v/>
      </c>
      <c r="C777" s="93" t="str">
        <f>Техлист!U748</f>
        <v/>
      </c>
      <c r="D777" s="91"/>
      <c r="E777" s="91"/>
      <c r="F777" s="91"/>
      <c r="G777" s="90" t="str">
        <f>Техлист!Z748</f>
        <v/>
      </c>
      <c r="H777" s="91"/>
      <c r="I777" s="91"/>
      <c r="J777" s="91"/>
      <c r="K777" s="92"/>
      <c r="L777" s="42" t="str">
        <f>Техлист!AA748</f>
        <v/>
      </c>
      <c r="M777" s="94" t="str">
        <f>Техлист!AB748</f>
        <v/>
      </c>
      <c r="N777" s="92"/>
      <c r="O777" s="19"/>
      <c r="Q777" s="20"/>
      <c r="R777" s="20"/>
      <c r="S777" s="20"/>
    </row>
    <row r="778" spans="1:19" s="87" customFormat="1" ht="35.1" customHeight="1" x14ac:dyDescent="0.25">
      <c r="A778" s="37"/>
      <c r="B778" s="35" t="str">
        <f>Техлист!V749</f>
        <v/>
      </c>
      <c r="C778" s="93" t="str">
        <f>Техлист!U749</f>
        <v/>
      </c>
      <c r="D778" s="91"/>
      <c r="E778" s="91"/>
      <c r="F778" s="91"/>
      <c r="G778" s="90" t="str">
        <f>Техлист!Z749</f>
        <v/>
      </c>
      <c r="H778" s="91"/>
      <c r="I778" s="91"/>
      <c r="J778" s="91"/>
      <c r="K778" s="92"/>
      <c r="L778" s="42" t="str">
        <f>Техлист!AA749</f>
        <v/>
      </c>
      <c r="M778" s="94" t="str">
        <f>Техлист!AB749</f>
        <v/>
      </c>
      <c r="N778" s="92"/>
      <c r="O778" s="19"/>
      <c r="Q778" s="20"/>
      <c r="R778" s="20"/>
      <c r="S778" s="20"/>
    </row>
    <row r="779" spans="1:19" s="87" customFormat="1" ht="35.1" customHeight="1" x14ac:dyDescent="0.25">
      <c r="A779" s="37"/>
      <c r="B779" s="35" t="str">
        <f>Техлист!V750</f>
        <v/>
      </c>
      <c r="C779" s="93" t="str">
        <f>Техлист!U750</f>
        <v/>
      </c>
      <c r="D779" s="91"/>
      <c r="E779" s="91"/>
      <c r="F779" s="91"/>
      <c r="G779" s="90" t="str">
        <f>Техлист!Z750</f>
        <v/>
      </c>
      <c r="H779" s="91"/>
      <c r="I779" s="91"/>
      <c r="J779" s="91"/>
      <c r="K779" s="92"/>
      <c r="L779" s="42" t="str">
        <f>Техлист!AA750</f>
        <v/>
      </c>
      <c r="M779" s="94" t="str">
        <f>Техлист!AB750</f>
        <v/>
      </c>
      <c r="N779" s="92"/>
      <c r="O779" s="19"/>
      <c r="Q779" s="20"/>
      <c r="R779" s="20"/>
      <c r="S779" s="20"/>
    </row>
    <row r="780" spans="1:19" s="87" customFormat="1" ht="35.1" customHeight="1" x14ac:dyDescent="0.25">
      <c r="A780" s="37"/>
      <c r="B780" s="35" t="str">
        <f>Техлист!V751</f>
        <v/>
      </c>
      <c r="C780" s="93" t="str">
        <f>Техлист!U751</f>
        <v/>
      </c>
      <c r="D780" s="91"/>
      <c r="E780" s="91"/>
      <c r="F780" s="91"/>
      <c r="G780" s="90" t="str">
        <f>Техлист!Z751</f>
        <v/>
      </c>
      <c r="H780" s="91"/>
      <c r="I780" s="91"/>
      <c r="J780" s="91"/>
      <c r="K780" s="92"/>
      <c r="L780" s="42" t="str">
        <f>Техлист!AA751</f>
        <v/>
      </c>
      <c r="M780" s="94" t="str">
        <f>Техлист!AB751</f>
        <v/>
      </c>
      <c r="N780" s="92"/>
      <c r="O780" s="19"/>
      <c r="Q780" s="20"/>
      <c r="R780" s="20"/>
      <c r="S780" s="20"/>
    </row>
    <row r="781" spans="1:19" s="87" customFormat="1" ht="35.1" customHeight="1" x14ac:dyDescent="0.25">
      <c r="A781" s="37"/>
      <c r="B781" s="35" t="str">
        <f>Техлист!V752</f>
        <v/>
      </c>
      <c r="C781" s="93" t="str">
        <f>Техлист!U752</f>
        <v/>
      </c>
      <c r="D781" s="91"/>
      <c r="E781" s="91"/>
      <c r="F781" s="91"/>
      <c r="G781" s="90" t="str">
        <f>Техлист!Z752</f>
        <v/>
      </c>
      <c r="H781" s="91"/>
      <c r="I781" s="91"/>
      <c r="J781" s="91"/>
      <c r="K781" s="92"/>
      <c r="L781" s="42" t="str">
        <f>Техлист!AA752</f>
        <v/>
      </c>
      <c r="M781" s="94" t="str">
        <f>Техлист!AB752</f>
        <v/>
      </c>
      <c r="N781" s="92"/>
      <c r="O781" s="19"/>
      <c r="Q781" s="20"/>
      <c r="R781" s="20"/>
      <c r="S781" s="20"/>
    </row>
    <row r="782" spans="1:19" s="87" customFormat="1" ht="35.1" customHeight="1" x14ac:dyDescent="0.25">
      <c r="A782" s="37"/>
      <c r="B782" s="35" t="str">
        <f>Техлист!V753</f>
        <v/>
      </c>
      <c r="C782" s="93" t="str">
        <f>Техлист!U753</f>
        <v/>
      </c>
      <c r="D782" s="91"/>
      <c r="E782" s="91"/>
      <c r="F782" s="91"/>
      <c r="G782" s="90" t="str">
        <f>Техлист!Z753</f>
        <v/>
      </c>
      <c r="H782" s="91"/>
      <c r="I782" s="91"/>
      <c r="J782" s="91"/>
      <c r="K782" s="92"/>
      <c r="L782" s="42" t="str">
        <f>Техлист!AA753</f>
        <v/>
      </c>
      <c r="M782" s="94" t="str">
        <f>Техлист!AB753</f>
        <v/>
      </c>
      <c r="N782" s="92"/>
      <c r="O782" s="19"/>
      <c r="Q782" s="20"/>
      <c r="R782" s="20"/>
      <c r="S782" s="20"/>
    </row>
    <row r="783" spans="1:19" s="87" customFormat="1" ht="35.1" customHeight="1" x14ac:dyDescent="0.25">
      <c r="A783" s="37"/>
      <c r="B783" s="35" t="str">
        <f>Техлист!V754</f>
        <v/>
      </c>
      <c r="C783" s="93" t="str">
        <f>Техлист!U754</f>
        <v/>
      </c>
      <c r="D783" s="91"/>
      <c r="E783" s="91"/>
      <c r="F783" s="91"/>
      <c r="G783" s="90" t="str">
        <f>Техлист!Z754</f>
        <v/>
      </c>
      <c r="H783" s="91"/>
      <c r="I783" s="91"/>
      <c r="J783" s="91"/>
      <c r="K783" s="92"/>
      <c r="L783" s="42" t="str">
        <f>Техлист!AA754</f>
        <v/>
      </c>
      <c r="M783" s="94" t="str">
        <f>Техлист!AB754</f>
        <v/>
      </c>
      <c r="N783" s="92"/>
      <c r="O783" s="19"/>
      <c r="Q783" s="20"/>
      <c r="R783" s="20"/>
      <c r="S783" s="20"/>
    </row>
    <row r="784" spans="1:19" s="87" customFormat="1" ht="35.1" customHeight="1" x14ac:dyDescent="0.25">
      <c r="A784" s="37"/>
      <c r="B784" s="35" t="str">
        <f>Техлист!V755</f>
        <v/>
      </c>
      <c r="C784" s="93" t="str">
        <f>Техлист!U755</f>
        <v/>
      </c>
      <c r="D784" s="91"/>
      <c r="E784" s="91"/>
      <c r="F784" s="91"/>
      <c r="G784" s="90" t="str">
        <f>Техлист!Z755</f>
        <v/>
      </c>
      <c r="H784" s="91"/>
      <c r="I784" s="91"/>
      <c r="J784" s="91"/>
      <c r="K784" s="92"/>
      <c r="L784" s="42" t="str">
        <f>Техлист!AA755</f>
        <v/>
      </c>
      <c r="M784" s="94" t="str">
        <f>Техлист!AB755</f>
        <v/>
      </c>
      <c r="N784" s="92"/>
      <c r="O784" s="19"/>
      <c r="Q784" s="20"/>
      <c r="R784" s="20"/>
      <c r="S784" s="20"/>
    </row>
    <row r="785" spans="1:19" s="87" customFormat="1" ht="35.1" customHeight="1" x14ac:dyDescent="0.25">
      <c r="A785" s="37"/>
      <c r="B785" s="35" t="str">
        <f>Техлист!V756</f>
        <v/>
      </c>
      <c r="C785" s="93" t="str">
        <f>Техлист!U756</f>
        <v/>
      </c>
      <c r="D785" s="91"/>
      <c r="E785" s="91"/>
      <c r="F785" s="91"/>
      <c r="G785" s="90" t="str">
        <f>Техлист!Z756</f>
        <v/>
      </c>
      <c r="H785" s="91"/>
      <c r="I785" s="91"/>
      <c r="J785" s="91"/>
      <c r="K785" s="92"/>
      <c r="L785" s="42" t="str">
        <f>Техлист!AA756</f>
        <v/>
      </c>
      <c r="M785" s="94" t="str">
        <f>Техлист!AB756</f>
        <v/>
      </c>
      <c r="N785" s="92"/>
      <c r="O785" s="19"/>
      <c r="Q785" s="20"/>
      <c r="R785" s="20"/>
      <c r="S785" s="20"/>
    </row>
    <row r="786" spans="1:19" s="87" customFormat="1" ht="35.1" customHeight="1" x14ac:dyDescent="0.25">
      <c r="A786" s="37"/>
      <c r="B786" s="35" t="str">
        <f>Техлист!V757</f>
        <v/>
      </c>
      <c r="C786" s="93" t="str">
        <f>Техлист!U757</f>
        <v/>
      </c>
      <c r="D786" s="91"/>
      <c r="E786" s="91"/>
      <c r="F786" s="91"/>
      <c r="G786" s="90" t="str">
        <f>Техлист!Z757</f>
        <v/>
      </c>
      <c r="H786" s="91"/>
      <c r="I786" s="91"/>
      <c r="J786" s="91"/>
      <c r="K786" s="92"/>
      <c r="L786" s="42" t="str">
        <f>Техлист!AA757</f>
        <v/>
      </c>
      <c r="M786" s="94" t="str">
        <f>Техлист!AB757</f>
        <v/>
      </c>
      <c r="N786" s="92"/>
      <c r="O786" s="19"/>
      <c r="Q786" s="20"/>
      <c r="R786" s="20"/>
      <c r="S786" s="20"/>
    </row>
    <row r="787" spans="1:19" s="87" customFormat="1" ht="35.1" customHeight="1" x14ac:dyDescent="0.25">
      <c r="A787" s="37"/>
      <c r="B787" s="35" t="str">
        <f>Техлист!V758</f>
        <v/>
      </c>
      <c r="C787" s="93" t="str">
        <f>Техлист!U758</f>
        <v/>
      </c>
      <c r="D787" s="91"/>
      <c r="E787" s="91"/>
      <c r="F787" s="91"/>
      <c r="G787" s="90" t="str">
        <f>Техлист!Z758</f>
        <v/>
      </c>
      <c r="H787" s="91"/>
      <c r="I787" s="91"/>
      <c r="J787" s="91"/>
      <c r="K787" s="92"/>
      <c r="L787" s="42" t="str">
        <f>Техлист!AA758</f>
        <v/>
      </c>
      <c r="M787" s="94" t="str">
        <f>Техлист!AB758</f>
        <v/>
      </c>
      <c r="N787" s="92"/>
      <c r="O787" s="19"/>
      <c r="Q787" s="20"/>
      <c r="R787" s="20"/>
      <c r="S787" s="20"/>
    </row>
    <row r="788" spans="1:19" s="87" customFormat="1" ht="35.1" customHeight="1" x14ac:dyDescent="0.25">
      <c r="A788" s="37"/>
      <c r="B788" s="35" t="str">
        <f>Техлист!V759</f>
        <v/>
      </c>
      <c r="C788" s="93" t="str">
        <f>Техлист!U759</f>
        <v/>
      </c>
      <c r="D788" s="91"/>
      <c r="E788" s="91"/>
      <c r="F788" s="91"/>
      <c r="G788" s="90" t="str">
        <f>Техлист!Z759</f>
        <v/>
      </c>
      <c r="H788" s="91"/>
      <c r="I788" s="91"/>
      <c r="J788" s="91"/>
      <c r="K788" s="92"/>
      <c r="L788" s="42" t="str">
        <f>Техлист!AA759</f>
        <v/>
      </c>
      <c r="M788" s="94" t="str">
        <f>Техлист!AB759</f>
        <v/>
      </c>
      <c r="N788" s="92"/>
      <c r="O788" s="19"/>
      <c r="Q788" s="20"/>
      <c r="R788" s="20"/>
      <c r="S788" s="20"/>
    </row>
    <row r="789" spans="1:19" s="87" customFormat="1" ht="35.1" customHeight="1" x14ac:dyDescent="0.25">
      <c r="A789" s="37"/>
      <c r="B789" s="35" t="str">
        <f>Техлист!V760</f>
        <v/>
      </c>
      <c r="C789" s="93" t="str">
        <f>Техлист!U760</f>
        <v/>
      </c>
      <c r="D789" s="91"/>
      <c r="E789" s="91"/>
      <c r="F789" s="91"/>
      <c r="G789" s="90" t="str">
        <f>Техлист!Z760</f>
        <v/>
      </c>
      <c r="H789" s="91"/>
      <c r="I789" s="91"/>
      <c r="J789" s="91"/>
      <c r="K789" s="92"/>
      <c r="L789" s="42" t="str">
        <f>Техлист!AA760</f>
        <v/>
      </c>
      <c r="M789" s="94" t="str">
        <f>Техлист!AB760</f>
        <v/>
      </c>
      <c r="N789" s="92"/>
      <c r="O789" s="19"/>
      <c r="Q789" s="20"/>
      <c r="R789" s="20"/>
      <c r="S789" s="20"/>
    </row>
    <row r="790" spans="1:19" s="87" customFormat="1" ht="35.1" customHeight="1" x14ac:dyDescent="0.25">
      <c r="A790" s="37"/>
      <c r="B790" s="35" t="str">
        <f>Техлист!V761</f>
        <v/>
      </c>
      <c r="C790" s="93" t="str">
        <f>Техлист!U761</f>
        <v/>
      </c>
      <c r="D790" s="91"/>
      <c r="E790" s="91"/>
      <c r="F790" s="91"/>
      <c r="G790" s="90" t="str">
        <f>Техлист!Z761</f>
        <v/>
      </c>
      <c r="H790" s="91"/>
      <c r="I790" s="91"/>
      <c r="J790" s="91"/>
      <c r="K790" s="92"/>
      <c r="L790" s="42" t="str">
        <f>Техлист!AA761</f>
        <v/>
      </c>
      <c r="M790" s="94" t="str">
        <f>Техлист!AB761</f>
        <v/>
      </c>
      <c r="N790" s="92"/>
      <c r="O790" s="19"/>
      <c r="Q790" s="20"/>
      <c r="R790" s="20"/>
      <c r="S790" s="20"/>
    </row>
    <row r="791" spans="1:19" s="87" customFormat="1" ht="35.1" customHeight="1" x14ac:dyDescent="0.25">
      <c r="A791" s="37"/>
      <c r="B791" s="35" t="str">
        <f>Техлист!V762</f>
        <v/>
      </c>
      <c r="C791" s="93" t="str">
        <f>Техлист!U762</f>
        <v/>
      </c>
      <c r="D791" s="91"/>
      <c r="E791" s="91"/>
      <c r="F791" s="91"/>
      <c r="G791" s="90" t="str">
        <f>Техлист!Z762</f>
        <v/>
      </c>
      <c r="H791" s="91"/>
      <c r="I791" s="91"/>
      <c r="J791" s="91"/>
      <c r="K791" s="92"/>
      <c r="L791" s="42" t="str">
        <f>Техлист!AA762</f>
        <v/>
      </c>
      <c r="M791" s="94" t="str">
        <f>Техлист!AB762</f>
        <v/>
      </c>
      <c r="N791" s="92"/>
      <c r="O791" s="19"/>
      <c r="Q791" s="20"/>
      <c r="R791" s="20"/>
      <c r="S791" s="20"/>
    </row>
    <row r="792" spans="1:19" s="87" customFormat="1" ht="35.1" customHeight="1" x14ac:dyDescent="0.25">
      <c r="A792" s="37"/>
      <c r="B792" s="35" t="str">
        <f>Техлист!V763</f>
        <v/>
      </c>
      <c r="C792" s="93" t="str">
        <f>Техлист!U763</f>
        <v/>
      </c>
      <c r="D792" s="91"/>
      <c r="E792" s="91"/>
      <c r="F792" s="91"/>
      <c r="G792" s="90" t="str">
        <f>Техлист!Z763</f>
        <v/>
      </c>
      <c r="H792" s="91"/>
      <c r="I792" s="91"/>
      <c r="J792" s="91"/>
      <c r="K792" s="92"/>
      <c r="L792" s="42" t="str">
        <f>Техлист!AA763</f>
        <v/>
      </c>
      <c r="M792" s="94" t="str">
        <f>Техлист!AB763</f>
        <v/>
      </c>
      <c r="N792" s="92"/>
      <c r="O792" s="19"/>
      <c r="Q792" s="20"/>
      <c r="R792" s="20"/>
      <c r="S792" s="20"/>
    </row>
    <row r="793" spans="1:19" s="87" customFormat="1" ht="35.1" customHeight="1" x14ac:dyDescent="0.25">
      <c r="A793" s="37"/>
      <c r="B793" s="35" t="str">
        <f>Техлист!V764</f>
        <v/>
      </c>
      <c r="C793" s="93" t="str">
        <f>Техлист!U764</f>
        <v/>
      </c>
      <c r="D793" s="91"/>
      <c r="E793" s="91"/>
      <c r="F793" s="91"/>
      <c r="G793" s="90" t="str">
        <f>Техлист!Z764</f>
        <v/>
      </c>
      <c r="H793" s="91"/>
      <c r="I793" s="91"/>
      <c r="J793" s="91"/>
      <c r="K793" s="92"/>
      <c r="L793" s="42" t="str">
        <f>Техлист!AA764</f>
        <v/>
      </c>
      <c r="M793" s="94" t="str">
        <f>Техлист!AB764</f>
        <v/>
      </c>
      <c r="N793" s="92"/>
      <c r="O793" s="19"/>
      <c r="Q793" s="20"/>
      <c r="R793" s="20"/>
      <c r="S793" s="20"/>
    </row>
    <row r="794" spans="1:19" s="87" customFormat="1" ht="35.1" customHeight="1" x14ac:dyDescent="0.25">
      <c r="A794" s="37"/>
      <c r="B794" s="35" t="str">
        <f>Техлист!V765</f>
        <v/>
      </c>
      <c r="C794" s="93" t="str">
        <f>Техлист!U765</f>
        <v/>
      </c>
      <c r="D794" s="91"/>
      <c r="E794" s="91"/>
      <c r="F794" s="91"/>
      <c r="G794" s="90" t="str">
        <f>Техлист!Z765</f>
        <v/>
      </c>
      <c r="H794" s="91"/>
      <c r="I794" s="91"/>
      <c r="J794" s="91"/>
      <c r="K794" s="92"/>
      <c r="L794" s="42" t="str">
        <f>Техлист!AA765</f>
        <v/>
      </c>
      <c r="M794" s="94" t="str">
        <f>Техлист!AB765</f>
        <v/>
      </c>
      <c r="N794" s="92"/>
      <c r="O794" s="19"/>
      <c r="Q794" s="20"/>
      <c r="R794" s="20"/>
      <c r="S794" s="20"/>
    </row>
    <row r="795" spans="1:19" s="87" customFormat="1" ht="35.1" customHeight="1" x14ac:dyDescent="0.25">
      <c r="A795" s="37"/>
      <c r="B795" s="35" t="str">
        <f>Техлист!V766</f>
        <v/>
      </c>
      <c r="C795" s="93" t="str">
        <f>Техлист!U766</f>
        <v/>
      </c>
      <c r="D795" s="91"/>
      <c r="E795" s="91"/>
      <c r="F795" s="91"/>
      <c r="G795" s="90" t="str">
        <f>Техлист!Z766</f>
        <v/>
      </c>
      <c r="H795" s="91"/>
      <c r="I795" s="91"/>
      <c r="J795" s="91"/>
      <c r="K795" s="92"/>
      <c r="L795" s="42" t="str">
        <f>Техлист!AA766</f>
        <v/>
      </c>
      <c r="M795" s="94" t="str">
        <f>Техлист!AB766</f>
        <v/>
      </c>
      <c r="N795" s="92"/>
      <c r="O795" s="19"/>
      <c r="Q795" s="20"/>
      <c r="R795" s="20"/>
      <c r="S795" s="20"/>
    </row>
    <row r="796" spans="1:19" s="87" customFormat="1" ht="35.1" customHeight="1" x14ac:dyDescent="0.25">
      <c r="A796" s="37"/>
      <c r="B796" s="35" t="str">
        <f>Техлист!V767</f>
        <v/>
      </c>
      <c r="C796" s="93" t="str">
        <f>Техлист!U767</f>
        <v/>
      </c>
      <c r="D796" s="91"/>
      <c r="E796" s="91"/>
      <c r="F796" s="91"/>
      <c r="G796" s="90" t="str">
        <f>Техлист!Z767</f>
        <v/>
      </c>
      <c r="H796" s="91"/>
      <c r="I796" s="91"/>
      <c r="J796" s="91"/>
      <c r="K796" s="92"/>
      <c r="L796" s="42" t="str">
        <f>Техлист!AA767</f>
        <v/>
      </c>
      <c r="M796" s="94" t="str">
        <f>Техлист!AB767</f>
        <v/>
      </c>
      <c r="N796" s="92"/>
      <c r="O796" s="19"/>
      <c r="Q796" s="20"/>
      <c r="R796" s="20"/>
      <c r="S796" s="20"/>
    </row>
    <row r="797" spans="1:19" s="87" customFormat="1" ht="35.1" customHeight="1" x14ac:dyDescent="0.25">
      <c r="A797" s="37"/>
      <c r="B797" s="35" t="str">
        <f>Техлист!V768</f>
        <v/>
      </c>
      <c r="C797" s="93" t="str">
        <f>Техлист!U768</f>
        <v/>
      </c>
      <c r="D797" s="91"/>
      <c r="E797" s="91"/>
      <c r="F797" s="91"/>
      <c r="G797" s="90" t="str">
        <f>Техлист!Z768</f>
        <v/>
      </c>
      <c r="H797" s="91"/>
      <c r="I797" s="91"/>
      <c r="J797" s="91"/>
      <c r="K797" s="92"/>
      <c r="L797" s="42" t="str">
        <f>Техлист!AA768</f>
        <v/>
      </c>
      <c r="M797" s="94" t="str">
        <f>Техлист!AB768</f>
        <v/>
      </c>
      <c r="N797" s="92"/>
      <c r="O797" s="19"/>
      <c r="Q797" s="20"/>
      <c r="R797" s="20"/>
      <c r="S797" s="20"/>
    </row>
    <row r="798" spans="1:19" s="87" customFormat="1" ht="35.1" customHeight="1" x14ac:dyDescent="0.25">
      <c r="A798" s="37"/>
      <c r="B798" s="35" t="str">
        <f>Техлист!V769</f>
        <v/>
      </c>
      <c r="C798" s="93" t="str">
        <f>Техлист!U769</f>
        <v/>
      </c>
      <c r="D798" s="91"/>
      <c r="E798" s="91"/>
      <c r="F798" s="91"/>
      <c r="G798" s="90" t="str">
        <f>Техлист!Z769</f>
        <v/>
      </c>
      <c r="H798" s="91"/>
      <c r="I798" s="91"/>
      <c r="J798" s="91"/>
      <c r="K798" s="92"/>
      <c r="L798" s="42" t="str">
        <f>Техлист!AA769</f>
        <v/>
      </c>
      <c r="M798" s="94" t="str">
        <f>Техлист!AB769</f>
        <v/>
      </c>
      <c r="N798" s="92"/>
      <c r="O798" s="19"/>
      <c r="Q798" s="20"/>
      <c r="R798" s="20"/>
      <c r="S798" s="20"/>
    </row>
    <row r="799" spans="1:19" s="87" customFormat="1" ht="35.1" customHeight="1" x14ac:dyDescent="0.25">
      <c r="A799" s="37"/>
      <c r="B799" s="35" t="str">
        <f>Техлист!V770</f>
        <v/>
      </c>
      <c r="C799" s="93" t="str">
        <f>Техлист!U770</f>
        <v/>
      </c>
      <c r="D799" s="91"/>
      <c r="E799" s="91"/>
      <c r="F799" s="91"/>
      <c r="G799" s="90" t="str">
        <f>Техлист!Z770</f>
        <v/>
      </c>
      <c r="H799" s="91"/>
      <c r="I799" s="91"/>
      <c r="J799" s="91"/>
      <c r="K799" s="92"/>
      <c r="L799" s="42" t="str">
        <f>Техлист!AA770</f>
        <v/>
      </c>
      <c r="M799" s="94" t="str">
        <f>Техлист!AB770</f>
        <v/>
      </c>
      <c r="N799" s="92"/>
      <c r="O799" s="19"/>
      <c r="Q799" s="20"/>
      <c r="R799" s="20"/>
      <c r="S799" s="20"/>
    </row>
    <row r="800" spans="1:19" s="87" customFormat="1" ht="35.1" customHeight="1" x14ac:dyDescent="0.25">
      <c r="A800" s="37"/>
      <c r="B800" s="35" t="str">
        <f>Техлист!V771</f>
        <v/>
      </c>
      <c r="C800" s="93" t="str">
        <f>Техлист!U771</f>
        <v/>
      </c>
      <c r="D800" s="91"/>
      <c r="E800" s="91"/>
      <c r="F800" s="91"/>
      <c r="G800" s="90" t="str">
        <f>Техлист!Z771</f>
        <v/>
      </c>
      <c r="H800" s="91"/>
      <c r="I800" s="91"/>
      <c r="J800" s="91"/>
      <c r="K800" s="92"/>
      <c r="L800" s="42" t="str">
        <f>Техлист!AA771</f>
        <v/>
      </c>
      <c r="M800" s="94" t="str">
        <f>Техлист!AB771</f>
        <v/>
      </c>
      <c r="N800" s="92"/>
      <c r="O800" s="19"/>
      <c r="Q800" s="20"/>
      <c r="R800" s="20"/>
      <c r="S800" s="20"/>
    </row>
    <row r="801" spans="1:19" s="87" customFormat="1" ht="35.1" customHeight="1" x14ac:dyDescent="0.25">
      <c r="A801" s="37"/>
      <c r="B801" s="35" t="str">
        <f>Техлист!V772</f>
        <v/>
      </c>
      <c r="C801" s="93" t="str">
        <f>Техлист!U772</f>
        <v/>
      </c>
      <c r="D801" s="91"/>
      <c r="E801" s="91"/>
      <c r="F801" s="91"/>
      <c r="G801" s="90" t="str">
        <f>Техлист!Z772</f>
        <v/>
      </c>
      <c r="H801" s="91"/>
      <c r="I801" s="91"/>
      <c r="J801" s="91"/>
      <c r="K801" s="92"/>
      <c r="L801" s="42" t="str">
        <f>Техлист!AA772</f>
        <v/>
      </c>
      <c r="M801" s="94" t="str">
        <f>Техлист!AB772</f>
        <v/>
      </c>
      <c r="N801" s="92"/>
      <c r="O801" s="19"/>
      <c r="Q801" s="20"/>
      <c r="R801" s="20"/>
      <c r="S801" s="20"/>
    </row>
    <row r="802" spans="1:19" s="87" customFormat="1" ht="35.1" customHeight="1" x14ac:dyDescent="0.25">
      <c r="A802" s="37"/>
      <c r="B802" s="35" t="str">
        <f>Техлист!V773</f>
        <v/>
      </c>
      <c r="C802" s="93" t="str">
        <f>Техлист!U773</f>
        <v/>
      </c>
      <c r="D802" s="91"/>
      <c r="E802" s="91"/>
      <c r="F802" s="91"/>
      <c r="G802" s="90" t="str">
        <f>Техлист!Z773</f>
        <v/>
      </c>
      <c r="H802" s="91"/>
      <c r="I802" s="91"/>
      <c r="J802" s="91"/>
      <c r="K802" s="92"/>
      <c r="L802" s="42" t="str">
        <f>Техлист!AA773</f>
        <v/>
      </c>
      <c r="M802" s="94" t="str">
        <f>Техлист!AB773</f>
        <v/>
      </c>
      <c r="N802" s="92"/>
      <c r="O802" s="19"/>
      <c r="Q802" s="20"/>
      <c r="R802" s="20"/>
      <c r="S802" s="20"/>
    </row>
    <row r="803" spans="1:19" s="87" customFormat="1" ht="35.1" customHeight="1" x14ac:dyDescent="0.25">
      <c r="A803" s="37"/>
      <c r="B803" s="35" t="str">
        <f>Техлист!V774</f>
        <v/>
      </c>
      <c r="C803" s="93" t="str">
        <f>Техлист!U774</f>
        <v/>
      </c>
      <c r="D803" s="91"/>
      <c r="E803" s="91"/>
      <c r="F803" s="91"/>
      <c r="G803" s="90" t="str">
        <f>Техлист!Z774</f>
        <v/>
      </c>
      <c r="H803" s="91"/>
      <c r="I803" s="91"/>
      <c r="J803" s="91"/>
      <c r="K803" s="92"/>
      <c r="L803" s="42" t="str">
        <f>Техлист!AA774</f>
        <v/>
      </c>
      <c r="M803" s="94" t="str">
        <f>Техлист!AB774</f>
        <v/>
      </c>
      <c r="N803" s="92"/>
      <c r="O803" s="19"/>
      <c r="Q803" s="20"/>
      <c r="R803" s="20"/>
      <c r="S803" s="20"/>
    </row>
    <row r="804" spans="1:19" s="87" customFormat="1" ht="35.1" customHeight="1" x14ac:dyDescent="0.25">
      <c r="A804" s="37"/>
      <c r="B804" s="35" t="str">
        <f>Техлист!V775</f>
        <v/>
      </c>
      <c r="C804" s="93" t="str">
        <f>Техлист!U775</f>
        <v/>
      </c>
      <c r="D804" s="91"/>
      <c r="E804" s="91"/>
      <c r="F804" s="91"/>
      <c r="G804" s="90" t="str">
        <f>Техлист!Z775</f>
        <v/>
      </c>
      <c r="H804" s="91"/>
      <c r="I804" s="91"/>
      <c r="J804" s="91"/>
      <c r="K804" s="92"/>
      <c r="L804" s="42" t="str">
        <f>Техлист!AA775</f>
        <v/>
      </c>
      <c r="M804" s="94" t="str">
        <f>Техлист!AB775</f>
        <v/>
      </c>
      <c r="N804" s="92"/>
      <c r="O804" s="19"/>
      <c r="Q804" s="20"/>
      <c r="R804" s="20"/>
      <c r="S804" s="20"/>
    </row>
    <row r="805" spans="1:19" s="87" customFormat="1" ht="35.1" customHeight="1" x14ac:dyDescent="0.25">
      <c r="A805" s="37"/>
      <c r="B805" s="35" t="str">
        <f>Техлист!V776</f>
        <v/>
      </c>
      <c r="C805" s="93" t="str">
        <f>Техлист!U776</f>
        <v/>
      </c>
      <c r="D805" s="91"/>
      <c r="E805" s="91"/>
      <c r="F805" s="91"/>
      <c r="G805" s="90" t="str">
        <f>Техлист!Z776</f>
        <v/>
      </c>
      <c r="H805" s="91"/>
      <c r="I805" s="91"/>
      <c r="J805" s="91"/>
      <c r="K805" s="92"/>
      <c r="L805" s="42" t="str">
        <f>Техлист!AA776</f>
        <v/>
      </c>
      <c r="M805" s="94" t="str">
        <f>Техлист!AB776</f>
        <v/>
      </c>
      <c r="N805" s="92"/>
      <c r="O805" s="19"/>
      <c r="Q805" s="20"/>
      <c r="R805" s="20"/>
      <c r="S805" s="20"/>
    </row>
    <row r="806" spans="1:19" s="87" customFormat="1" ht="35.1" customHeight="1" x14ac:dyDescent="0.25">
      <c r="A806" s="37"/>
      <c r="B806" s="35" t="str">
        <f>Техлист!V777</f>
        <v/>
      </c>
      <c r="C806" s="93" t="str">
        <f>Техлист!U777</f>
        <v/>
      </c>
      <c r="D806" s="91"/>
      <c r="E806" s="91"/>
      <c r="F806" s="91"/>
      <c r="G806" s="90" t="str">
        <f>Техлист!Z777</f>
        <v/>
      </c>
      <c r="H806" s="91"/>
      <c r="I806" s="91"/>
      <c r="J806" s="91"/>
      <c r="K806" s="92"/>
      <c r="L806" s="42" t="str">
        <f>Техлист!AA777</f>
        <v/>
      </c>
      <c r="M806" s="94" t="str">
        <f>Техлист!AB777</f>
        <v/>
      </c>
      <c r="N806" s="92"/>
      <c r="O806" s="19"/>
      <c r="Q806" s="20"/>
      <c r="R806" s="20"/>
      <c r="S806" s="20"/>
    </row>
    <row r="807" spans="1:19" s="87" customFormat="1" ht="35.1" customHeight="1" x14ac:dyDescent="0.25">
      <c r="A807" s="37"/>
      <c r="B807" s="35" t="str">
        <f>Техлист!V778</f>
        <v/>
      </c>
      <c r="C807" s="93" t="str">
        <f>Техлист!U778</f>
        <v/>
      </c>
      <c r="D807" s="91"/>
      <c r="E807" s="91"/>
      <c r="F807" s="91"/>
      <c r="G807" s="90" t="str">
        <f>Техлист!Z778</f>
        <v/>
      </c>
      <c r="H807" s="91"/>
      <c r="I807" s="91"/>
      <c r="J807" s="91"/>
      <c r="K807" s="92"/>
      <c r="L807" s="42" t="str">
        <f>Техлист!AA778</f>
        <v/>
      </c>
      <c r="M807" s="94" t="str">
        <f>Техлист!AB778</f>
        <v/>
      </c>
      <c r="N807" s="92"/>
      <c r="O807" s="19"/>
      <c r="Q807" s="20"/>
      <c r="R807" s="20"/>
      <c r="S807" s="20"/>
    </row>
    <row r="808" spans="1:19" s="87" customFormat="1" ht="35.1" customHeight="1" x14ac:dyDescent="0.25">
      <c r="A808" s="37"/>
      <c r="B808" s="35" t="str">
        <f>Техлист!V779</f>
        <v/>
      </c>
      <c r="C808" s="93" t="str">
        <f>Техлист!U779</f>
        <v/>
      </c>
      <c r="D808" s="91"/>
      <c r="E808" s="91"/>
      <c r="F808" s="91"/>
      <c r="G808" s="90" t="str">
        <f>Техлист!Z779</f>
        <v/>
      </c>
      <c r="H808" s="91"/>
      <c r="I808" s="91"/>
      <c r="J808" s="91"/>
      <c r="K808" s="92"/>
      <c r="L808" s="42" t="str">
        <f>Техлист!AA779</f>
        <v/>
      </c>
      <c r="M808" s="94" t="str">
        <f>Техлист!AB779</f>
        <v/>
      </c>
      <c r="N808" s="92"/>
      <c r="O808" s="19"/>
      <c r="Q808" s="20"/>
      <c r="R808" s="20"/>
      <c r="S808" s="20"/>
    </row>
    <row r="809" spans="1:19" s="87" customFormat="1" ht="35.1" customHeight="1" x14ac:dyDescent="0.25">
      <c r="A809" s="37"/>
      <c r="B809" s="35" t="str">
        <f>Техлист!V780</f>
        <v/>
      </c>
      <c r="C809" s="93" t="str">
        <f>Техлист!U780</f>
        <v/>
      </c>
      <c r="D809" s="91"/>
      <c r="E809" s="91"/>
      <c r="F809" s="91"/>
      <c r="G809" s="90" t="str">
        <f>Техлист!Z780</f>
        <v/>
      </c>
      <c r="H809" s="91"/>
      <c r="I809" s="91"/>
      <c r="J809" s="91"/>
      <c r="K809" s="92"/>
      <c r="L809" s="42" t="str">
        <f>Техлист!AA780</f>
        <v/>
      </c>
      <c r="M809" s="94" t="str">
        <f>Техлист!AB780</f>
        <v/>
      </c>
      <c r="N809" s="92"/>
      <c r="O809" s="19"/>
      <c r="Q809" s="20"/>
      <c r="R809" s="20"/>
      <c r="S809" s="20"/>
    </row>
    <row r="810" spans="1:19" s="87" customFormat="1" ht="35.1" customHeight="1" x14ac:dyDescent="0.25">
      <c r="A810" s="37"/>
      <c r="B810" s="35" t="str">
        <f>Техлист!V781</f>
        <v/>
      </c>
      <c r="C810" s="93" t="str">
        <f>Техлист!U781</f>
        <v/>
      </c>
      <c r="D810" s="91"/>
      <c r="E810" s="91"/>
      <c r="F810" s="91"/>
      <c r="G810" s="90" t="str">
        <f>Техлист!Z781</f>
        <v/>
      </c>
      <c r="H810" s="91"/>
      <c r="I810" s="91"/>
      <c r="J810" s="91"/>
      <c r="K810" s="92"/>
      <c r="L810" s="42" t="str">
        <f>Техлист!AA781</f>
        <v/>
      </c>
      <c r="M810" s="94" t="str">
        <f>Техлист!AB781</f>
        <v/>
      </c>
      <c r="N810" s="92"/>
      <c r="O810" s="19"/>
      <c r="Q810" s="20"/>
      <c r="R810" s="20"/>
      <c r="S810" s="20"/>
    </row>
    <row r="811" spans="1:19" s="87" customFormat="1" ht="35.1" customHeight="1" x14ac:dyDescent="0.25">
      <c r="A811" s="37"/>
      <c r="B811" s="35" t="str">
        <f>Техлист!V782</f>
        <v/>
      </c>
      <c r="C811" s="93" t="str">
        <f>Техлист!U782</f>
        <v/>
      </c>
      <c r="D811" s="91"/>
      <c r="E811" s="91"/>
      <c r="F811" s="91"/>
      <c r="G811" s="90" t="str">
        <f>Техлист!Z782</f>
        <v/>
      </c>
      <c r="H811" s="91"/>
      <c r="I811" s="91"/>
      <c r="J811" s="91"/>
      <c r="K811" s="92"/>
      <c r="L811" s="42" t="str">
        <f>Техлист!AA782</f>
        <v/>
      </c>
      <c r="M811" s="94" t="str">
        <f>Техлист!AB782</f>
        <v/>
      </c>
      <c r="N811" s="92"/>
      <c r="O811" s="19"/>
      <c r="Q811" s="20"/>
      <c r="R811" s="20"/>
      <c r="S811" s="20"/>
    </row>
    <row r="812" spans="1:19" s="87" customFormat="1" ht="35.1" customHeight="1" x14ac:dyDescent="0.25">
      <c r="A812" s="37"/>
      <c r="B812" s="35" t="str">
        <f>Техлист!V783</f>
        <v/>
      </c>
      <c r="C812" s="93" t="str">
        <f>Техлист!U783</f>
        <v/>
      </c>
      <c r="D812" s="91"/>
      <c r="E812" s="91"/>
      <c r="F812" s="91"/>
      <c r="G812" s="90" t="str">
        <f>Техлист!Z783</f>
        <v/>
      </c>
      <c r="H812" s="91"/>
      <c r="I812" s="91"/>
      <c r="J812" s="91"/>
      <c r="K812" s="92"/>
      <c r="L812" s="42" t="str">
        <f>Техлист!AA783</f>
        <v/>
      </c>
      <c r="M812" s="94" t="str">
        <f>Техлист!AB783</f>
        <v/>
      </c>
      <c r="N812" s="92"/>
      <c r="O812" s="19"/>
      <c r="Q812" s="20"/>
      <c r="R812" s="20"/>
      <c r="S812" s="20"/>
    </row>
    <row r="813" spans="1:19" s="87" customFormat="1" ht="35.1" customHeight="1" x14ac:dyDescent="0.25">
      <c r="A813" s="37"/>
      <c r="B813" s="35" t="str">
        <f>Техлист!V784</f>
        <v/>
      </c>
      <c r="C813" s="93" t="str">
        <f>Техлист!U784</f>
        <v/>
      </c>
      <c r="D813" s="91"/>
      <c r="E813" s="91"/>
      <c r="F813" s="91"/>
      <c r="G813" s="90" t="str">
        <f>Техлист!Z784</f>
        <v/>
      </c>
      <c r="H813" s="91"/>
      <c r="I813" s="91"/>
      <c r="J813" s="91"/>
      <c r="K813" s="92"/>
      <c r="L813" s="42" t="str">
        <f>Техлист!AA784</f>
        <v/>
      </c>
      <c r="M813" s="94" t="str">
        <f>Техлист!AB784</f>
        <v/>
      </c>
      <c r="N813" s="92"/>
      <c r="O813" s="19"/>
      <c r="Q813" s="20"/>
      <c r="R813" s="20"/>
      <c r="S813" s="20"/>
    </row>
    <row r="814" spans="1:19" s="87" customFormat="1" ht="35.1" customHeight="1" x14ac:dyDescent="0.25">
      <c r="A814" s="37"/>
      <c r="B814" s="35" t="str">
        <f>Техлист!V785</f>
        <v/>
      </c>
      <c r="C814" s="93" t="str">
        <f>Техлист!U785</f>
        <v/>
      </c>
      <c r="D814" s="91"/>
      <c r="E814" s="91"/>
      <c r="F814" s="91"/>
      <c r="G814" s="90" t="str">
        <f>Техлист!Z785</f>
        <v/>
      </c>
      <c r="H814" s="91"/>
      <c r="I814" s="91"/>
      <c r="J814" s="91"/>
      <c r="K814" s="92"/>
      <c r="L814" s="42" t="str">
        <f>Техлист!AA785</f>
        <v/>
      </c>
      <c r="M814" s="94" t="str">
        <f>Техлист!AB785</f>
        <v/>
      </c>
      <c r="N814" s="92"/>
      <c r="O814" s="19"/>
      <c r="Q814" s="20"/>
      <c r="R814" s="20"/>
      <c r="S814" s="20"/>
    </row>
    <row r="815" spans="1:19" s="87" customFormat="1" ht="35.1" customHeight="1" x14ac:dyDescent="0.25">
      <c r="A815" s="37"/>
      <c r="B815" s="35" t="str">
        <f>Техлист!V786</f>
        <v/>
      </c>
      <c r="C815" s="93" t="str">
        <f>Техлист!U786</f>
        <v/>
      </c>
      <c r="D815" s="91"/>
      <c r="E815" s="91"/>
      <c r="F815" s="91"/>
      <c r="G815" s="90" t="str">
        <f>Техлист!Z786</f>
        <v/>
      </c>
      <c r="H815" s="91"/>
      <c r="I815" s="91"/>
      <c r="J815" s="91"/>
      <c r="K815" s="92"/>
      <c r="L815" s="42" t="str">
        <f>Техлист!AA786</f>
        <v/>
      </c>
      <c r="M815" s="94" t="str">
        <f>Техлист!AB786</f>
        <v/>
      </c>
      <c r="N815" s="92"/>
      <c r="O815" s="19"/>
      <c r="Q815" s="20"/>
      <c r="R815" s="20"/>
      <c r="S815" s="20"/>
    </row>
    <row r="816" spans="1:19" s="87" customFormat="1" ht="35.1" customHeight="1" x14ac:dyDescent="0.25">
      <c r="A816" s="37"/>
      <c r="B816" s="35" t="str">
        <f>Техлист!V787</f>
        <v/>
      </c>
      <c r="C816" s="93" t="str">
        <f>Техлист!U787</f>
        <v/>
      </c>
      <c r="D816" s="91"/>
      <c r="E816" s="91"/>
      <c r="F816" s="91"/>
      <c r="G816" s="90" t="str">
        <f>Техлист!Z787</f>
        <v/>
      </c>
      <c r="H816" s="91"/>
      <c r="I816" s="91"/>
      <c r="J816" s="91"/>
      <c r="K816" s="92"/>
      <c r="L816" s="42" t="str">
        <f>Техлист!AA787</f>
        <v/>
      </c>
      <c r="M816" s="94" t="str">
        <f>Техлист!AB787</f>
        <v/>
      </c>
      <c r="N816" s="92"/>
      <c r="O816" s="19"/>
      <c r="Q816" s="20"/>
      <c r="R816" s="20"/>
      <c r="S816" s="20"/>
    </row>
    <row r="817" spans="1:19" s="87" customFormat="1" ht="35.1" customHeight="1" x14ac:dyDescent="0.25">
      <c r="A817" s="37"/>
      <c r="B817" s="35" t="str">
        <f>Техлист!V788</f>
        <v/>
      </c>
      <c r="C817" s="93" t="str">
        <f>Техлист!U788</f>
        <v/>
      </c>
      <c r="D817" s="91"/>
      <c r="E817" s="91"/>
      <c r="F817" s="91"/>
      <c r="G817" s="90" t="str">
        <f>Техлист!Z788</f>
        <v/>
      </c>
      <c r="H817" s="91"/>
      <c r="I817" s="91"/>
      <c r="J817" s="91"/>
      <c r="K817" s="92"/>
      <c r="L817" s="42" t="str">
        <f>Техлист!AA788</f>
        <v/>
      </c>
      <c r="M817" s="94" t="str">
        <f>Техлист!AB788</f>
        <v/>
      </c>
      <c r="N817" s="92"/>
      <c r="O817" s="19"/>
      <c r="Q817" s="20"/>
      <c r="R817" s="20"/>
      <c r="S817" s="20"/>
    </row>
    <row r="818" spans="1:19" s="87" customFormat="1" ht="35.1" customHeight="1" x14ac:dyDescent="0.25">
      <c r="A818" s="37"/>
      <c r="B818" s="35" t="str">
        <f>Техлист!V789</f>
        <v/>
      </c>
      <c r="C818" s="93" t="str">
        <f>Техлист!U789</f>
        <v/>
      </c>
      <c r="D818" s="91"/>
      <c r="E818" s="91"/>
      <c r="F818" s="91"/>
      <c r="G818" s="90" t="str">
        <f>Техлист!Z789</f>
        <v/>
      </c>
      <c r="H818" s="91"/>
      <c r="I818" s="91"/>
      <c r="J818" s="91"/>
      <c r="K818" s="92"/>
      <c r="L818" s="42" t="str">
        <f>Техлист!AA789</f>
        <v/>
      </c>
      <c r="M818" s="94" t="str">
        <f>Техлист!AB789</f>
        <v/>
      </c>
      <c r="N818" s="92"/>
      <c r="O818" s="19"/>
      <c r="Q818" s="20"/>
      <c r="R818" s="20"/>
      <c r="S818" s="20"/>
    </row>
    <row r="819" spans="1:19" s="87" customFormat="1" ht="35.1" customHeight="1" x14ac:dyDescent="0.25">
      <c r="A819" s="37"/>
      <c r="B819" s="35" t="str">
        <f>Техлист!V790</f>
        <v/>
      </c>
      <c r="C819" s="93" t="str">
        <f>Техлист!U790</f>
        <v/>
      </c>
      <c r="D819" s="91"/>
      <c r="E819" s="91"/>
      <c r="F819" s="91"/>
      <c r="G819" s="90" t="str">
        <f>Техлист!Z790</f>
        <v/>
      </c>
      <c r="H819" s="91"/>
      <c r="I819" s="91"/>
      <c r="J819" s="91"/>
      <c r="K819" s="92"/>
      <c r="L819" s="42" t="str">
        <f>Техлист!AA790</f>
        <v/>
      </c>
      <c r="M819" s="94" t="str">
        <f>Техлист!AB790</f>
        <v/>
      </c>
      <c r="N819" s="92"/>
      <c r="O819" s="19"/>
      <c r="Q819" s="20"/>
      <c r="R819" s="20"/>
      <c r="S819" s="20"/>
    </row>
    <row r="820" spans="1:19" s="87" customFormat="1" ht="35.1" customHeight="1" x14ac:dyDescent="0.25">
      <c r="A820" s="37"/>
      <c r="B820" s="35" t="str">
        <f>Техлист!V791</f>
        <v/>
      </c>
      <c r="C820" s="93" t="str">
        <f>Техлист!U791</f>
        <v/>
      </c>
      <c r="D820" s="91"/>
      <c r="E820" s="91"/>
      <c r="F820" s="91"/>
      <c r="G820" s="90" t="str">
        <f>Техлист!Z791</f>
        <v/>
      </c>
      <c r="H820" s="91"/>
      <c r="I820" s="91"/>
      <c r="J820" s="91"/>
      <c r="K820" s="92"/>
      <c r="L820" s="42" t="str">
        <f>Техлист!AA791</f>
        <v/>
      </c>
      <c r="M820" s="94" t="str">
        <f>Техлист!AB791</f>
        <v/>
      </c>
      <c r="N820" s="92"/>
      <c r="O820" s="19"/>
      <c r="Q820" s="20"/>
      <c r="R820" s="20"/>
      <c r="S820" s="20"/>
    </row>
    <row r="821" spans="1:19" s="87" customFormat="1" ht="35.1" customHeight="1" x14ac:dyDescent="0.25">
      <c r="A821" s="37"/>
      <c r="B821" s="35" t="str">
        <f>Техлист!V792</f>
        <v/>
      </c>
      <c r="C821" s="93" t="str">
        <f>Техлист!U792</f>
        <v/>
      </c>
      <c r="D821" s="91"/>
      <c r="E821" s="91"/>
      <c r="F821" s="91"/>
      <c r="G821" s="90" t="str">
        <f>Техлист!Z792</f>
        <v/>
      </c>
      <c r="H821" s="91"/>
      <c r="I821" s="91"/>
      <c r="J821" s="91"/>
      <c r="K821" s="92"/>
      <c r="L821" s="42" t="str">
        <f>Техлист!AA792</f>
        <v/>
      </c>
      <c r="M821" s="94" t="str">
        <f>Техлист!AB792</f>
        <v/>
      </c>
      <c r="N821" s="92"/>
      <c r="O821" s="19"/>
      <c r="Q821" s="20"/>
      <c r="R821" s="20"/>
      <c r="S821" s="20"/>
    </row>
    <row r="822" spans="1:19" s="87" customFormat="1" ht="35.1" customHeight="1" x14ac:dyDescent="0.25">
      <c r="A822" s="37"/>
      <c r="B822" s="35" t="str">
        <f>Техлист!V793</f>
        <v/>
      </c>
      <c r="C822" s="93" t="str">
        <f>Техлист!U793</f>
        <v/>
      </c>
      <c r="D822" s="91"/>
      <c r="E822" s="91"/>
      <c r="F822" s="91"/>
      <c r="G822" s="90" t="str">
        <f>Техлист!Z793</f>
        <v/>
      </c>
      <c r="H822" s="91"/>
      <c r="I822" s="91"/>
      <c r="J822" s="91"/>
      <c r="K822" s="92"/>
      <c r="L822" s="42" t="str">
        <f>Техлист!AA793</f>
        <v/>
      </c>
      <c r="M822" s="94" t="str">
        <f>Техлист!AB793</f>
        <v/>
      </c>
      <c r="N822" s="92"/>
      <c r="O822" s="19"/>
      <c r="Q822" s="20"/>
      <c r="R822" s="20"/>
      <c r="S822" s="20"/>
    </row>
    <row r="823" spans="1:19" s="87" customFormat="1" ht="35.1" customHeight="1" x14ac:dyDescent="0.25">
      <c r="A823" s="37"/>
      <c r="B823" s="35" t="str">
        <f>Техлист!V794</f>
        <v/>
      </c>
      <c r="C823" s="93" t="str">
        <f>Техлист!U794</f>
        <v/>
      </c>
      <c r="D823" s="91"/>
      <c r="E823" s="91"/>
      <c r="F823" s="91"/>
      <c r="G823" s="90" t="str">
        <f>Техлист!Z794</f>
        <v/>
      </c>
      <c r="H823" s="91"/>
      <c r="I823" s="91"/>
      <c r="J823" s="91"/>
      <c r="K823" s="92"/>
      <c r="L823" s="42" t="str">
        <f>Техлист!AA794</f>
        <v/>
      </c>
      <c r="M823" s="94" t="str">
        <f>Техлист!AB794</f>
        <v/>
      </c>
      <c r="N823" s="92"/>
      <c r="O823" s="19"/>
      <c r="Q823" s="20"/>
      <c r="R823" s="20"/>
      <c r="S823" s="20"/>
    </row>
    <row r="824" spans="1:19" s="87" customFormat="1" ht="35.1" customHeight="1" x14ac:dyDescent="0.25">
      <c r="A824" s="37"/>
      <c r="B824" s="35" t="str">
        <f>Техлист!V795</f>
        <v/>
      </c>
      <c r="C824" s="93" t="str">
        <f>Техлист!U795</f>
        <v/>
      </c>
      <c r="D824" s="91"/>
      <c r="E824" s="91"/>
      <c r="F824" s="91"/>
      <c r="G824" s="90" t="str">
        <f>Техлист!Z795</f>
        <v/>
      </c>
      <c r="H824" s="91"/>
      <c r="I824" s="91"/>
      <c r="J824" s="91"/>
      <c r="K824" s="92"/>
      <c r="L824" s="42" t="str">
        <f>Техлист!AA795</f>
        <v/>
      </c>
      <c r="M824" s="94" t="str">
        <f>Техлист!AB795</f>
        <v/>
      </c>
      <c r="N824" s="92"/>
      <c r="O824" s="19"/>
      <c r="Q824" s="20"/>
      <c r="R824" s="20"/>
      <c r="S824" s="20"/>
    </row>
    <row r="825" spans="1:19" s="87" customFormat="1" ht="35.1" customHeight="1" x14ac:dyDescent="0.25">
      <c r="A825" s="37"/>
      <c r="B825" s="35" t="str">
        <f>Техлист!V796</f>
        <v/>
      </c>
      <c r="C825" s="93" t="str">
        <f>Техлист!U796</f>
        <v/>
      </c>
      <c r="D825" s="91"/>
      <c r="E825" s="91"/>
      <c r="F825" s="91"/>
      <c r="G825" s="90" t="str">
        <f>Техлист!Z796</f>
        <v/>
      </c>
      <c r="H825" s="91"/>
      <c r="I825" s="91"/>
      <c r="J825" s="91"/>
      <c r="K825" s="92"/>
      <c r="L825" s="42" t="str">
        <f>Техлист!AA796</f>
        <v/>
      </c>
      <c r="M825" s="94" t="str">
        <f>Техлист!AB796</f>
        <v/>
      </c>
      <c r="N825" s="92"/>
      <c r="O825" s="19"/>
      <c r="Q825" s="20"/>
      <c r="R825" s="20"/>
      <c r="S825" s="20"/>
    </row>
    <row r="826" spans="1:19" s="87" customFormat="1" ht="35.1" customHeight="1" x14ac:dyDescent="0.25">
      <c r="A826" s="37"/>
      <c r="B826" s="35" t="str">
        <f>Техлист!V797</f>
        <v/>
      </c>
      <c r="C826" s="93" t="str">
        <f>Техлист!U797</f>
        <v/>
      </c>
      <c r="D826" s="91"/>
      <c r="E826" s="91"/>
      <c r="F826" s="91"/>
      <c r="G826" s="90" t="str">
        <f>Техлист!Z797</f>
        <v/>
      </c>
      <c r="H826" s="91"/>
      <c r="I826" s="91"/>
      <c r="J826" s="91"/>
      <c r="K826" s="92"/>
      <c r="L826" s="42" t="str">
        <f>Техлист!AA797</f>
        <v/>
      </c>
      <c r="M826" s="94" t="str">
        <f>Техлист!AB797</f>
        <v/>
      </c>
      <c r="N826" s="92"/>
      <c r="O826" s="19"/>
      <c r="Q826" s="20"/>
      <c r="R826" s="20"/>
      <c r="S826" s="20"/>
    </row>
    <row r="827" spans="1:19" s="87" customFormat="1" ht="35.1" customHeight="1" x14ac:dyDescent="0.25">
      <c r="A827" s="37"/>
      <c r="B827" s="35" t="str">
        <f>Техлист!V798</f>
        <v/>
      </c>
      <c r="C827" s="93" t="str">
        <f>Техлист!U798</f>
        <v/>
      </c>
      <c r="D827" s="91"/>
      <c r="E827" s="91"/>
      <c r="F827" s="91"/>
      <c r="G827" s="90" t="str">
        <f>Техлист!Z798</f>
        <v/>
      </c>
      <c r="H827" s="91"/>
      <c r="I827" s="91"/>
      <c r="J827" s="91"/>
      <c r="K827" s="92"/>
      <c r="L827" s="42" t="str">
        <f>Техлист!AA798</f>
        <v/>
      </c>
      <c r="M827" s="94" t="str">
        <f>Техлист!AB798</f>
        <v/>
      </c>
      <c r="N827" s="92"/>
      <c r="O827" s="19"/>
      <c r="Q827" s="20"/>
      <c r="R827" s="20"/>
      <c r="S827" s="20"/>
    </row>
    <row r="828" spans="1:19" s="87" customFormat="1" ht="35.1" customHeight="1" x14ac:dyDescent="0.25">
      <c r="A828" s="37"/>
      <c r="B828" s="35" t="str">
        <f>Техлист!V799</f>
        <v/>
      </c>
      <c r="C828" s="93" t="str">
        <f>Техлист!U799</f>
        <v/>
      </c>
      <c r="D828" s="91"/>
      <c r="E828" s="91"/>
      <c r="F828" s="91"/>
      <c r="G828" s="90" t="str">
        <f>Техлист!Z799</f>
        <v/>
      </c>
      <c r="H828" s="91"/>
      <c r="I828" s="91"/>
      <c r="J828" s="91"/>
      <c r="K828" s="92"/>
      <c r="L828" s="42" t="str">
        <f>Техлист!AA799</f>
        <v/>
      </c>
      <c r="M828" s="94" t="str">
        <f>Техлист!AB799</f>
        <v/>
      </c>
      <c r="N828" s="92"/>
      <c r="O828" s="19"/>
      <c r="Q828" s="20"/>
      <c r="R828" s="20"/>
      <c r="S828" s="20"/>
    </row>
    <row r="829" spans="1:19" s="87" customFormat="1" ht="35.1" customHeight="1" x14ac:dyDescent="0.25">
      <c r="A829" s="37"/>
      <c r="B829" s="35" t="str">
        <f>Техлист!V800</f>
        <v/>
      </c>
      <c r="C829" s="93" t="str">
        <f>Техлист!U800</f>
        <v/>
      </c>
      <c r="D829" s="91"/>
      <c r="E829" s="91"/>
      <c r="F829" s="91"/>
      <c r="G829" s="90" t="str">
        <f>Техлист!Z800</f>
        <v/>
      </c>
      <c r="H829" s="91"/>
      <c r="I829" s="91"/>
      <c r="J829" s="91"/>
      <c r="K829" s="92"/>
      <c r="L829" s="42" t="str">
        <f>Техлист!AA800</f>
        <v/>
      </c>
      <c r="M829" s="94" t="str">
        <f>Техлист!AB800</f>
        <v/>
      </c>
      <c r="N829" s="92"/>
      <c r="O829" s="19"/>
      <c r="Q829" s="20"/>
      <c r="R829" s="20"/>
      <c r="S829" s="20"/>
    </row>
    <row r="830" spans="1:19" s="87" customFormat="1" ht="35.1" customHeight="1" x14ac:dyDescent="0.25">
      <c r="A830" s="37"/>
      <c r="B830" s="35" t="str">
        <f>Техлист!V801</f>
        <v/>
      </c>
      <c r="C830" s="93" t="str">
        <f>Техлист!U801</f>
        <v/>
      </c>
      <c r="D830" s="91"/>
      <c r="E830" s="91"/>
      <c r="F830" s="91"/>
      <c r="G830" s="90" t="str">
        <f>Техлист!Z801</f>
        <v/>
      </c>
      <c r="H830" s="91"/>
      <c r="I830" s="91"/>
      <c r="J830" s="91"/>
      <c r="K830" s="92"/>
      <c r="L830" s="42" t="str">
        <f>Техлист!AA801</f>
        <v/>
      </c>
      <c r="M830" s="94" t="str">
        <f>Техлист!AB801</f>
        <v/>
      </c>
      <c r="N830" s="92"/>
      <c r="O830" s="19"/>
      <c r="Q830" s="20"/>
      <c r="R830" s="20"/>
      <c r="S830" s="20"/>
    </row>
    <row r="831" spans="1:19" s="87" customFormat="1" ht="35.1" customHeight="1" x14ac:dyDescent="0.25">
      <c r="A831" s="37"/>
      <c r="B831" s="35" t="str">
        <f>Техлист!V802</f>
        <v/>
      </c>
      <c r="C831" s="93" t="str">
        <f>Техлист!U802</f>
        <v/>
      </c>
      <c r="D831" s="91"/>
      <c r="E831" s="91"/>
      <c r="F831" s="91"/>
      <c r="G831" s="90" t="str">
        <f>Техлист!Z802</f>
        <v/>
      </c>
      <c r="H831" s="91"/>
      <c r="I831" s="91"/>
      <c r="J831" s="91"/>
      <c r="K831" s="92"/>
      <c r="L831" s="42" t="str">
        <f>Техлист!AA802</f>
        <v/>
      </c>
      <c r="M831" s="94" t="str">
        <f>Техлист!AB802</f>
        <v/>
      </c>
      <c r="N831" s="92"/>
      <c r="O831" s="19"/>
      <c r="Q831" s="20"/>
      <c r="R831" s="20"/>
      <c r="S831" s="20"/>
    </row>
    <row r="832" spans="1:19" s="87" customFormat="1" ht="35.1" customHeight="1" x14ac:dyDescent="0.25">
      <c r="A832" s="37"/>
      <c r="B832" s="35" t="str">
        <f>Техлист!V803</f>
        <v/>
      </c>
      <c r="C832" s="93" t="str">
        <f>Техлист!U803</f>
        <v/>
      </c>
      <c r="D832" s="91"/>
      <c r="E832" s="91"/>
      <c r="F832" s="91"/>
      <c r="G832" s="90" t="str">
        <f>Техлист!Z803</f>
        <v/>
      </c>
      <c r="H832" s="91"/>
      <c r="I832" s="91"/>
      <c r="J832" s="91"/>
      <c r="K832" s="92"/>
      <c r="L832" s="42" t="str">
        <f>Техлист!AA803</f>
        <v/>
      </c>
      <c r="M832" s="94" t="str">
        <f>Техлист!AB803</f>
        <v/>
      </c>
      <c r="N832" s="92"/>
      <c r="O832" s="19"/>
      <c r="Q832" s="20"/>
      <c r="R832" s="20"/>
      <c r="S832" s="20"/>
    </row>
    <row r="833" spans="1:19" s="87" customFormat="1" ht="35.1" customHeight="1" x14ac:dyDescent="0.25">
      <c r="A833" s="37"/>
      <c r="B833" s="35" t="str">
        <f>Техлист!V804</f>
        <v/>
      </c>
      <c r="C833" s="93" t="str">
        <f>Техлист!U804</f>
        <v/>
      </c>
      <c r="D833" s="91"/>
      <c r="E833" s="91"/>
      <c r="F833" s="91"/>
      <c r="G833" s="90" t="str">
        <f>Техлист!Z804</f>
        <v/>
      </c>
      <c r="H833" s="91"/>
      <c r="I833" s="91"/>
      <c r="J833" s="91"/>
      <c r="K833" s="92"/>
      <c r="L833" s="42" t="str">
        <f>Техлист!AA804</f>
        <v/>
      </c>
      <c r="M833" s="94" t="str">
        <f>Техлист!AB804</f>
        <v/>
      </c>
      <c r="N833" s="92"/>
      <c r="O833" s="19"/>
      <c r="Q833" s="20"/>
      <c r="R833" s="20"/>
      <c r="S833" s="20"/>
    </row>
    <row r="834" spans="1:19" s="87" customFormat="1" ht="35.1" customHeight="1" x14ac:dyDescent="0.25">
      <c r="A834" s="37"/>
      <c r="B834" s="35" t="str">
        <f>Техлист!V805</f>
        <v/>
      </c>
      <c r="C834" s="93" t="str">
        <f>Техлист!U805</f>
        <v/>
      </c>
      <c r="D834" s="91"/>
      <c r="E834" s="91"/>
      <c r="F834" s="91"/>
      <c r="G834" s="90" t="str">
        <f>Техлист!Z805</f>
        <v/>
      </c>
      <c r="H834" s="91"/>
      <c r="I834" s="91"/>
      <c r="J834" s="91"/>
      <c r="K834" s="92"/>
      <c r="L834" s="42" t="str">
        <f>Техлист!AA805</f>
        <v/>
      </c>
      <c r="M834" s="94" t="str">
        <f>Техлист!AB805</f>
        <v/>
      </c>
      <c r="N834" s="92"/>
      <c r="O834" s="19"/>
      <c r="Q834" s="20"/>
      <c r="R834" s="20"/>
      <c r="S834" s="20"/>
    </row>
    <row r="835" spans="1:19" s="87" customFormat="1" ht="35.1" customHeight="1" x14ac:dyDescent="0.25">
      <c r="A835" s="37"/>
      <c r="B835" s="35" t="str">
        <f>Техлист!V806</f>
        <v/>
      </c>
      <c r="C835" s="93" t="str">
        <f>Техлист!U806</f>
        <v/>
      </c>
      <c r="D835" s="91"/>
      <c r="E835" s="91"/>
      <c r="F835" s="91"/>
      <c r="G835" s="90" t="str">
        <f>Техлист!Z806</f>
        <v/>
      </c>
      <c r="H835" s="91"/>
      <c r="I835" s="91"/>
      <c r="J835" s="91"/>
      <c r="K835" s="92"/>
      <c r="L835" s="42" t="str">
        <f>Техлист!AA806</f>
        <v/>
      </c>
      <c r="M835" s="94" t="str">
        <f>Техлист!AB806</f>
        <v/>
      </c>
      <c r="N835" s="92"/>
      <c r="O835" s="19"/>
      <c r="Q835" s="20"/>
      <c r="R835" s="20"/>
      <c r="S835" s="20"/>
    </row>
    <row r="836" spans="1:19" s="87" customFormat="1" ht="35.1" customHeight="1" x14ac:dyDescent="0.25">
      <c r="A836" s="37"/>
      <c r="B836" s="35" t="str">
        <f>Техлист!V807</f>
        <v/>
      </c>
      <c r="C836" s="93" t="str">
        <f>Техлист!U807</f>
        <v/>
      </c>
      <c r="D836" s="91"/>
      <c r="E836" s="91"/>
      <c r="F836" s="91"/>
      <c r="G836" s="90" t="str">
        <f>Техлист!Z807</f>
        <v/>
      </c>
      <c r="H836" s="91"/>
      <c r="I836" s="91"/>
      <c r="J836" s="91"/>
      <c r="K836" s="92"/>
      <c r="L836" s="42" t="str">
        <f>Техлист!AA807</f>
        <v/>
      </c>
      <c r="M836" s="94" t="str">
        <f>Техлист!AB807</f>
        <v/>
      </c>
      <c r="N836" s="92"/>
      <c r="O836" s="19"/>
      <c r="Q836" s="20"/>
      <c r="R836" s="20"/>
      <c r="S836" s="20"/>
    </row>
    <row r="837" spans="1:19" s="87" customFormat="1" ht="35.1" customHeight="1" x14ac:dyDescent="0.25">
      <c r="A837" s="37"/>
      <c r="B837" s="35" t="str">
        <f>Техлист!V808</f>
        <v/>
      </c>
      <c r="C837" s="93" t="str">
        <f>Техлист!U808</f>
        <v/>
      </c>
      <c r="D837" s="91"/>
      <c r="E837" s="91"/>
      <c r="F837" s="91"/>
      <c r="G837" s="90" t="str">
        <f>Техлист!Z808</f>
        <v/>
      </c>
      <c r="H837" s="91"/>
      <c r="I837" s="91"/>
      <c r="J837" s="91"/>
      <c r="K837" s="92"/>
      <c r="L837" s="42" t="str">
        <f>Техлист!AA808</f>
        <v/>
      </c>
      <c r="M837" s="94" t="str">
        <f>Техлист!AB808</f>
        <v/>
      </c>
      <c r="N837" s="92"/>
      <c r="O837" s="19"/>
      <c r="Q837" s="20"/>
      <c r="R837" s="20"/>
      <c r="S837" s="20"/>
    </row>
    <row r="838" spans="1:19" s="87" customFormat="1" ht="35.1" customHeight="1" x14ac:dyDescent="0.25">
      <c r="A838" s="37"/>
      <c r="B838" s="35" t="str">
        <f>Техлист!V809</f>
        <v/>
      </c>
      <c r="C838" s="93" t="str">
        <f>Техлист!U809</f>
        <v/>
      </c>
      <c r="D838" s="91"/>
      <c r="E838" s="91"/>
      <c r="F838" s="91"/>
      <c r="G838" s="90" t="str">
        <f>Техлист!Z809</f>
        <v/>
      </c>
      <c r="H838" s="91"/>
      <c r="I838" s="91"/>
      <c r="J838" s="91"/>
      <c r="K838" s="92"/>
      <c r="L838" s="42" t="str">
        <f>Техлист!AA809</f>
        <v/>
      </c>
      <c r="M838" s="94" t="str">
        <f>Техлист!AB809</f>
        <v/>
      </c>
      <c r="N838" s="92"/>
      <c r="O838" s="19"/>
      <c r="Q838" s="20"/>
      <c r="R838" s="20"/>
      <c r="S838" s="20"/>
    </row>
    <row r="839" spans="1:19" s="87" customFormat="1" ht="35.1" customHeight="1" x14ac:dyDescent="0.25">
      <c r="A839" s="37"/>
      <c r="B839" s="35" t="str">
        <f>Техлист!V810</f>
        <v/>
      </c>
      <c r="C839" s="93" t="str">
        <f>Техлист!U810</f>
        <v/>
      </c>
      <c r="D839" s="91"/>
      <c r="E839" s="91"/>
      <c r="F839" s="91"/>
      <c r="G839" s="90" t="str">
        <f>Техлист!Z810</f>
        <v/>
      </c>
      <c r="H839" s="91"/>
      <c r="I839" s="91"/>
      <c r="J839" s="91"/>
      <c r="K839" s="92"/>
      <c r="L839" s="42" t="str">
        <f>Техлист!AA810</f>
        <v/>
      </c>
      <c r="M839" s="94" t="str">
        <f>Техлист!AB810</f>
        <v/>
      </c>
      <c r="N839" s="92"/>
      <c r="O839" s="19"/>
      <c r="Q839" s="20"/>
      <c r="R839" s="20"/>
      <c r="S839" s="20"/>
    </row>
    <row r="840" spans="1:19" s="87" customFormat="1" ht="35.1" customHeight="1" x14ac:dyDescent="0.25">
      <c r="A840" s="37"/>
      <c r="B840" s="35" t="str">
        <f>Техлист!V811</f>
        <v/>
      </c>
      <c r="C840" s="93" t="str">
        <f>Техлист!U811</f>
        <v/>
      </c>
      <c r="D840" s="91"/>
      <c r="E840" s="91"/>
      <c r="F840" s="91"/>
      <c r="G840" s="90" t="str">
        <f>Техлист!Z811</f>
        <v/>
      </c>
      <c r="H840" s="91"/>
      <c r="I840" s="91"/>
      <c r="J840" s="91"/>
      <c r="K840" s="92"/>
      <c r="L840" s="42" t="str">
        <f>Техлист!AA811</f>
        <v/>
      </c>
      <c r="M840" s="94" t="str">
        <f>Техлист!AB811</f>
        <v/>
      </c>
      <c r="N840" s="92"/>
      <c r="O840" s="19"/>
      <c r="Q840" s="20"/>
      <c r="R840" s="20"/>
      <c r="S840" s="20"/>
    </row>
    <row r="841" spans="1:19" s="87" customFormat="1" ht="35.1" customHeight="1" x14ac:dyDescent="0.25">
      <c r="A841" s="37"/>
      <c r="B841" s="35" t="str">
        <f>Техлист!V812</f>
        <v/>
      </c>
      <c r="C841" s="93" t="str">
        <f>Техлист!U812</f>
        <v/>
      </c>
      <c r="D841" s="91"/>
      <c r="E841" s="91"/>
      <c r="F841" s="91"/>
      <c r="G841" s="90" t="str">
        <f>Техлист!Z812</f>
        <v/>
      </c>
      <c r="H841" s="91"/>
      <c r="I841" s="91"/>
      <c r="J841" s="91"/>
      <c r="K841" s="92"/>
      <c r="L841" s="42" t="str">
        <f>Техлист!AA812</f>
        <v/>
      </c>
      <c r="M841" s="94" t="str">
        <f>Техлист!AB812</f>
        <v/>
      </c>
      <c r="N841" s="92"/>
      <c r="O841" s="19"/>
      <c r="Q841" s="20"/>
      <c r="R841" s="20"/>
      <c r="S841" s="20"/>
    </row>
    <row r="842" spans="1:19" s="87" customFormat="1" ht="35.1" customHeight="1" x14ac:dyDescent="0.25">
      <c r="A842" s="37"/>
      <c r="B842" s="35" t="str">
        <f>Техлист!V813</f>
        <v/>
      </c>
      <c r="C842" s="93" t="str">
        <f>Техлист!U813</f>
        <v/>
      </c>
      <c r="D842" s="91"/>
      <c r="E842" s="91"/>
      <c r="F842" s="91"/>
      <c r="G842" s="90" t="str">
        <f>Техлист!Z813</f>
        <v/>
      </c>
      <c r="H842" s="91"/>
      <c r="I842" s="91"/>
      <c r="J842" s="91"/>
      <c r="K842" s="92"/>
      <c r="L842" s="42" t="str">
        <f>Техлист!AA813</f>
        <v/>
      </c>
      <c r="M842" s="94" t="str">
        <f>Техлист!AB813</f>
        <v/>
      </c>
      <c r="N842" s="92"/>
      <c r="O842" s="19"/>
      <c r="Q842" s="20"/>
      <c r="R842" s="20"/>
      <c r="S842" s="20"/>
    </row>
    <row r="843" spans="1:19" s="87" customFormat="1" ht="35.1" customHeight="1" x14ac:dyDescent="0.25">
      <c r="A843" s="37"/>
      <c r="B843" s="35" t="str">
        <f>Техлист!V814</f>
        <v/>
      </c>
      <c r="C843" s="93" t="str">
        <f>Техлист!U814</f>
        <v/>
      </c>
      <c r="D843" s="91"/>
      <c r="E843" s="91"/>
      <c r="F843" s="91"/>
      <c r="G843" s="90" t="str">
        <f>Техлист!Z814</f>
        <v/>
      </c>
      <c r="H843" s="91"/>
      <c r="I843" s="91"/>
      <c r="J843" s="91"/>
      <c r="K843" s="92"/>
      <c r="L843" s="42" t="str">
        <f>Техлист!AA814</f>
        <v/>
      </c>
      <c r="M843" s="94" t="str">
        <f>Техлист!AB814</f>
        <v/>
      </c>
      <c r="N843" s="92"/>
      <c r="O843" s="19"/>
      <c r="Q843" s="20"/>
      <c r="R843" s="20"/>
      <c r="S843" s="20"/>
    </row>
    <row r="844" spans="1:19" s="87" customFormat="1" ht="35.1" customHeight="1" x14ac:dyDescent="0.25">
      <c r="A844" s="37"/>
      <c r="B844" s="35" t="str">
        <f>Техлист!V815</f>
        <v/>
      </c>
      <c r="C844" s="93" t="str">
        <f>Техлист!U815</f>
        <v/>
      </c>
      <c r="D844" s="91"/>
      <c r="E844" s="91"/>
      <c r="F844" s="91"/>
      <c r="G844" s="90" t="str">
        <f>Техлист!Z815</f>
        <v/>
      </c>
      <c r="H844" s="91"/>
      <c r="I844" s="91"/>
      <c r="J844" s="91"/>
      <c r="K844" s="92"/>
      <c r="L844" s="42" t="str">
        <f>Техлист!AA815</f>
        <v/>
      </c>
      <c r="M844" s="94" t="str">
        <f>Техлист!AB815</f>
        <v/>
      </c>
      <c r="N844" s="92"/>
      <c r="O844" s="19"/>
      <c r="Q844" s="20"/>
      <c r="R844" s="20"/>
      <c r="S844" s="20"/>
    </row>
    <row r="845" spans="1:19" s="87" customFormat="1" ht="35.1" customHeight="1" x14ac:dyDescent="0.25">
      <c r="A845" s="37"/>
      <c r="B845" s="35" t="str">
        <f>Техлист!V816</f>
        <v/>
      </c>
      <c r="C845" s="93" t="str">
        <f>Техлист!U816</f>
        <v/>
      </c>
      <c r="D845" s="91"/>
      <c r="E845" s="91"/>
      <c r="F845" s="91"/>
      <c r="G845" s="90" t="str">
        <f>Техлист!Z816</f>
        <v/>
      </c>
      <c r="H845" s="91"/>
      <c r="I845" s="91"/>
      <c r="J845" s="91"/>
      <c r="K845" s="92"/>
      <c r="L845" s="42" t="str">
        <f>Техлист!AA816</f>
        <v/>
      </c>
      <c r="M845" s="94" t="str">
        <f>Техлист!AB816</f>
        <v/>
      </c>
      <c r="N845" s="92"/>
      <c r="O845" s="19"/>
      <c r="Q845" s="20"/>
      <c r="R845" s="20"/>
      <c r="S845" s="20"/>
    </row>
    <row r="846" spans="1:19" s="87" customFormat="1" ht="35.1" customHeight="1" x14ac:dyDescent="0.25">
      <c r="A846" s="37"/>
      <c r="B846" s="35" t="str">
        <f>Техлист!V817</f>
        <v/>
      </c>
      <c r="C846" s="93" t="str">
        <f>Техлист!U817</f>
        <v/>
      </c>
      <c r="D846" s="91"/>
      <c r="E846" s="91"/>
      <c r="F846" s="91"/>
      <c r="G846" s="90" t="str">
        <f>Техлист!Z817</f>
        <v/>
      </c>
      <c r="H846" s="91"/>
      <c r="I846" s="91"/>
      <c r="J846" s="91"/>
      <c r="K846" s="92"/>
      <c r="L846" s="42" t="str">
        <f>Техлист!AA817</f>
        <v/>
      </c>
      <c r="M846" s="94" t="str">
        <f>Техлист!AB817</f>
        <v/>
      </c>
      <c r="N846" s="92"/>
      <c r="O846" s="19"/>
      <c r="Q846" s="20"/>
      <c r="R846" s="20"/>
      <c r="S846" s="20"/>
    </row>
    <row r="847" spans="1:19" s="87" customFormat="1" ht="35.1" customHeight="1" x14ac:dyDescent="0.25">
      <c r="A847" s="37"/>
      <c r="B847" s="35" t="str">
        <f>Техлист!V818</f>
        <v/>
      </c>
      <c r="C847" s="93" t="str">
        <f>Техлист!U818</f>
        <v/>
      </c>
      <c r="D847" s="91"/>
      <c r="E847" s="91"/>
      <c r="F847" s="91"/>
      <c r="G847" s="90" t="str">
        <f>Техлист!Z818</f>
        <v/>
      </c>
      <c r="H847" s="91"/>
      <c r="I847" s="91"/>
      <c r="J847" s="91"/>
      <c r="K847" s="92"/>
      <c r="L847" s="42" t="str">
        <f>Техлист!AA818</f>
        <v/>
      </c>
      <c r="M847" s="94" t="str">
        <f>Техлист!AB818</f>
        <v/>
      </c>
      <c r="N847" s="92"/>
      <c r="O847" s="19"/>
      <c r="Q847" s="20"/>
      <c r="R847" s="20"/>
      <c r="S847" s="20"/>
    </row>
    <row r="848" spans="1:19" s="87" customFormat="1" ht="35.1" customHeight="1" x14ac:dyDescent="0.25">
      <c r="A848" s="37"/>
      <c r="B848" s="35" t="str">
        <f>Техлист!V819</f>
        <v/>
      </c>
      <c r="C848" s="93" t="str">
        <f>Техлист!U819</f>
        <v/>
      </c>
      <c r="D848" s="91"/>
      <c r="E848" s="91"/>
      <c r="F848" s="91"/>
      <c r="G848" s="90" t="str">
        <f>Техлист!Z819</f>
        <v/>
      </c>
      <c r="H848" s="91"/>
      <c r="I848" s="91"/>
      <c r="J848" s="91"/>
      <c r="K848" s="92"/>
      <c r="L848" s="42" t="str">
        <f>Техлист!AA819</f>
        <v/>
      </c>
      <c r="M848" s="94" t="str">
        <f>Техлист!AB819</f>
        <v/>
      </c>
      <c r="N848" s="92"/>
      <c r="O848" s="19"/>
      <c r="Q848" s="20"/>
      <c r="R848" s="20"/>
      <c r="S848" s="20"/>
    </row>
    <row r="849" spans="1:19" s="87" customFormat="1" ht="35.1" customHeight="1" x14ac:dyDescent="0.25">
      <c r="A849" s="37"/>
      <c r="B849" s="35" t="str">
        <f>Техлист!V820</f>
        <v/>
      </c>
      <c r="C849" s="93" t="str">
        <f>Техлист!U820</f>
        <v/>
      </c>
      <c r="D849" s="91"/>
      <c r="E849" s="91"/>
      <c r="F849" s="91"/>
      <c r="G849" s="90" t="str">
        <f>Техлист!Z820</f>
        <v/>
      </c>
      <c r="H849" s="91"/>
      <c r="I849" s="91"/>
      <c r="J849" s="91"/>
      <c r="K849" s="92"/>
      <c r="L849" s="42" t="str">
        <f>Техлист!AA820</f>
        <v/>
      </c>
      <c r="M849" s="94" t="str">
        <f>Техлист!AB820</f>
        <v/>
      </c>
      <c r="N849" s="92"/>
      <c r="O849" s="19"/>
      <c r="Q849" s="20"/>
      <c r="R849" s="20"/>
      <c r="S849" s="20"/>
    </row>
    <row r="850" spans="1:19" s="87" customFormat="1" ht="35.1" customHeight="1" x14ac:dyDescent="0.25">
      <c r="A850" s="37"/>
      <c r="B850" s="35" t="str">
        <f>Техлист!V821</f>
        <v/>
      </c>
      <c r="C850" s="93" t="str">
        <f>Техлист!U821</f>
        <v/>
      </c>
      <c r="D850" s="91"/>
      <c r="E850" s="91"/>
      <c r="F850" s="91"/>
      <c r="G850" s="90" t="str">
        <f>Техлист!Z821</f>
        <v/>
      </c>
      <c r="H850" s="91"/>
      <c r="I850" s="91"/>
      <c r="J850" s="91"/>
      <c r="K850" s="92"/>
      <c r="L850" s="42" t="str">
        <f>Техлист!AA821</f>
        <v/>
      </c>
      <c r="M850" s="94" t="str">
        <f>Техлист!AB821</f>
        <v/>
      </c>
      <c r="N850" s="92"/>
      <c r="O850" s="19"/>
      <c r="Q850" s="20"/>
      <c r="R850" s="20"/>
      <c r="S850" s="20"/>
    </row>
    <row r="851" spans="1:19" s="87" customFormat="1" ht="35.1" customHeight="1" x14ac:dyDescent="0.25">
      <c r="A851" s="37"/>
      <c r="B851" s="35" t="str">
        <f>Техлист!V822</f>
        <v/>
      </c>
      <c r="C851" s="93" t="str">
        <f>Техлист!U822</f>
        <v/>
      </c>
      <c r="D851" s="91"/>
      <c r="E851" s="91"/>
      <c r="F851" s="91"/>
      <c r="G851" s="90" t="str">
        <f>Техлист!Z822</f>
        <v/>
      </c>
      <c r="H851" s="91"/>
      <c r="I851" s="91"/>
      <c r="J851" s="91"/>
      <c r="K851" s="92"/>
      <c r="L851" s="42" t="str">
        <f>Техлист!AA822</f>
        <v/>
      </c>
      <c r="M851" s="94" t="str">
        <f>Техлист!AB822</f>
        <v/>
      </c>
      <c r="N851" s="92"/>
      <c r="O851" s="19"/>
      <c r="Q851" s="20"/>
      <c r="R851" s="20"/>
      <c r="S851" s="20"/>
    </row>
    <row r="852" spans="1:19" s="87" customFormat="1" ht="35.1" customHeight="1" x14ac:dyDescent="0.25">
      <c r="A852" s="37"/>
      <c r="B852" s="35" t="str">
        <f>Техлист!V823</f>
        <v/>
      </c>
      <c r="C852" s="93" t="str">
        <f>Техлист!U823</f>
        <v/>
      </c>
      <c r="D852" s="91"/>
      <c r="E852" s="91"/>
      <c r="F852" s="91"/>
      <c r="G852" s="90" t="str">
        <f>Техлист!Z823</f>
        <v/>
      </c>
      <c r="H852" s="91"/>
      <c r="I852" s="91"/>
      <c r="J852" s="91"/>
      <c r="K852" s="92"/>
      <c r="L852" s="42" t="str">
        <f>Техлист!AA823</f>
        <v/>
      </c>
      <c r="M852" s="94" t="str">
        <f>Техлист!AB823</f>
        <v/>
      </c>
      <c r="N852" s="92"/>
      <c r="O852" s="19"/>
      <c r="Q852" s="20"/>
      <c r="R852" s="20"/>
      <c r="S852" s="20"/>
    </row>
    <row r="853" spans="1:19" s="87" customFormat="1" ht="35.1" customHeight="1" x14ac:dyDescent="0.25">
      <c r="A853" s="37"/>
      <c r="B853" s="35" t="str">
        <f>Техлист!V824</f>
        <v/>
      </c>
      <c r="C853" s="93" t="str">
        <f>Техлист!U824</f>
        <v/>
      </c>
      <c r="D853" s="91"/>
      <c r="E853" s="91"/>
      <c r="F853" s="91"/>
      <c r="G853" s="90" t="str">
        <f>Техлист!Z824</f>
        <v/>
      </c>
      <c r="H853" s="91"/>
      <c r="I853" s="91"/>
      <c r="J853" s="91"/>
      <c r="K853" s="92"/>
      <c r="L853" s="42" t="str">
        <f>Техлист!AA824</f>
        <v/>
      </c>
      <c r="M853" s="94" t="str">
        <f>Техлист!AB824</f>
        <v/>
      </c>
      <c r="N853" s="92"/>
      <c r="O853" s="19"/>
      <c r="Q853" s="20"/>
      <c r="R853" s="20"/>
      <c r="S853" s="20"/>
    </row>
    <row r="854" spans="1:19" s="87" customFormat="1" ht="35.1" customHeight="1" x14ac:dyDescent="0.25">
      <c r="A854" s="37"/>
      <c r="B854" s="35" t="str">
        <f>Техлист!V825</f>
        <v/>
      </c>
      <c r="C854" s="93" t="str">
        <f>Техлист!U825</f>
        <v/>
      </c>
      <c r="D854" s="91"/>
      <c r="E854" s="91"/>
      <c r="F854" s="91"/>
      <c r="G854" s="90" t="str">
        <f>Техлист!Z825</f>
        <v/>
      </c>
      <c r="H854" s="91"/>
      <c r="I854" s="91"/>
      <c r="J854" s="91"/>
      <c r="K854" s="92"/>
      <c r="L854" s="42" t="str">
        <f>Техлист!AA825</f>
        <v/>
      </c>
      <c r="M854" s="94" t="str">
        <f>Техлист!AB825</f>
        <v/>
      </c>
      <c r="N854" s="92"/>
      <c r="O854" s="19"/>
      <c r="Q854" s="20"/>
      <c r="R854" s="20"/>
      <c r="S854" s="20"/>
    </row>
    <row r="855" spans="1:19" s="87" customFormat="1" ht="35.1" customHeight="1" x14ac:dyDescent="0.25">
      <c r="A855" s="37"/>
      <c r="B855" s="35" t="str">
        <f>Техлист!V826</f>
        <v/>
      </c>
      <c r="C855" s="93" t="str">
        <f>Техлист!U826</f>
        <v/>
      </c>
      <c r="D855" s="91"/>
      <c r="E855" s="91"/>
      <c r="F855" s="91"/>
      <c r="G855" s="90" t="str">
        <f>Техлист!Z826</f>
        <v/>
      </c>
      <c r="H855" s="91"/>
      <c r="I855" s="91"/>
      <c r="J855" s="91"/>
      <c r="K855" s="92"/>
      <c r="L855" s="42" t="str">
        <f>Техлист!AA826</f>
        <v/>
      </c>
      <c r="M855" s="94" t="str">
        <f>Техлист!AB826</f>
        <v/>
      </c>
      <c r="N855" s="92"/>
      <c r="O855" s="19"/>
      <c r="Q855" s="20"/>
      <c r="R855" s="20"/>
      <c r="S855" s="20"/>
    </row>
    <row r="856" spans="1:19" s="87" customFormat="1" ht="35.1" customHeight="1" x14ac:dyDescent="0.25">
      <c r="A856" s="37"/>
      <c r="B856" s="35" t="str">
        <f>Техлист!V827</f>
        <v/>
      </c>
      <c r="C856" s="93" t="str">
        <f>Техлист!U827</f>
        <v/>
      </c>
      <c r="D856" s="91"/>
      <c r="E856" s="91"/>
      <c r="F856" s="91"/>
      <c r="G856" s="90" t="str">
        <f>Техлист!Z827</f>
        <v/>
      </c>
      <c r="H856" s="91"/>
      <c r="I856" s="91"/>
      <c r="J856" s="91"/>
      <c r="K856" s="92"/>
      <c r="L856" s="42" t="str">
        <f>Техлист!AA827</f>
        <v/>
      </c>
      <c r="M856" s="94" t="str">
        <f>Техлист!AB827</f>
        <v/>
      </c>
      <c r="N856" s="92"/>
      <c r="O856" s="19"/>
      <c r="Q856" s="20"/>
      <c r="R856" s="20"/>
      <c r="S856" s="20"/>
    </row>
    <row r="857" spans="1:19" s="87" customFormat="1" ht="35.1" customHeight="1" x14ac:dyDescent="0.25">
      <c r="A857" s="37"/>
      <c r="B857" s="35" t="str">
        <f>Техлист!V828</f>
        <v/>
      </c>
      <c r="C857" s="93" t="str">
        <f>Техлист!U828</f>
        <v/>
      </c>
      <c r="D857" s="91"/>
      <c r="E857" s="91"/>
      <c r="F857" s="91"/>
      <c r="G857" s="90" t="str">
        <f>Техлист!Z828</f>
        <v/>
      </c>
      <c r="H857" s="91"/>
      <c r="I857" s="91"/>
      <c r="J857" s="91"/>
      <c r="K857" s="92"/>
      <c r="L857" s="42" t="str">
        <f>Техлист!AA828</f>
        <v/>
      </c>
      <c r="M857" s="94" t="str">
        <f>Техлист!AB828</f>
        <v/>
      </c>
      <c r="N857" s="92"/>
      <c r="O857" s="19"/>
      <c r="Q857" s="20"/>
      <c r="R857" s="20"/>
      <c r="S857" s="20"/>
    </row>
    <row r="858" spans="1:19" s="87" customFormat="1" ht="35.1" customHeight="1" x14ac:dyDescent="0.25">
      <c r="A858" s="37"/>
      <c r="B858" s="35" t="str">
        <f>Техлист!V829</f>
        <v/>
      </c>
      <c r="C858" s="93" t="str">
        <f>Техлист!U829</f>
        <v/>
      </c>
      <c r="D858" s="91"/>
      <c r="E858" s="91"/>
      <c r="F858" s="91"/>
      <c r="G858" s="90" t="str">
        <f>Техлист!Z829</f>
        <v/>
      </c>
      <c r="H858" s="91"/>
      <c r="I858" s="91"/>
      <c r="J858" s="91"/>
      <c r="K858" s="92"/>
      <c r="L858" s="42" t="str">
        <f>Техлист!AA829</f>
        <v/>
      </c>
      <c r="M858" s="94" t="str">
        <f>Техлист!AB829</f>
        <v/>
      </c>
      <c r="N858" s="92"/>
      <c r="O858" s="19"/>
      <c r="Q858" s="20"/>
      <c r="R858" s="20"/>
      <c r="S858" s="20"/>
    </row>
    <row r="859" spans="1:19" s="87" customFormat="1" ht="35.1" customHeight="1" x14ac:dyDescent="0.25">
      <c r="A859" s="37"/>
      <c r="B859" s="35" t="str">
        <f>Техлист!V830</f>
        <v/>
      </c>
      <c r="C859" s="93" t="str">
        <f>Техлист!U830</f>
        <v/>
      </c>
      <c r="D859" s="91"/>
      <c r="E859" s="91"/>
      <c r="F859" s="91"/>
      <c r="G859" s="90" t="str">
        <f>Техлист!Z830</f>
        <v/>
      </c>
      <c r="H859" s="91"/>
      <c r="I859" s="91"/>
      <c r="J859" s="91"/>
      <c r="K859" s="92"/>
      <c r="L859" s="42" t="str">
        <f>Техлист!AA830</f>
        <v/>
      </c>
      <c r="M859" s="94" t="str">
        <f>Техлист!AB830</f>
        <v/>
      </c>
      <c r="N859" s="92"/>
      <c r="O859" s="19"/>
      <c r="Q859" s="20"/>
      <c r="R859" s="20"/>
      <c r="S859" s="20"/>
    </row>
    <row r="860" spans="1:19" s="87" customFormat="1" ht="35.1" customHeight="1" x14ac:dyDescent="0.25">
      <c r="A860" s="37"/>
      <c r="B860" s="35" t="str">
        <f>Техлист!V831</f>
        <v/>
      </c>
      <c r="C860" s="93" t="str">
        <f>Техлист!U831</f>
        <v/>
      </c>
      <c r="D860" s="91"/>
      <c r="E860" s="91"/>
      <c r="F860" s="91"/>
      <c r="G860" s="90" t="str">
        <f>Техлист!Z831</f>
        <v/>
      </c>
      <c r="H860" s="91"/>
      <c r="I860" s="91"/>
      <c r="J860" s="91"/>
      <c r="K860" s="92"/>
      <c r="L860" s="42" t="str">
        <f>Техлист!AA831</f>
        <v/>
      </c>
      <c r="M860" s="94" t="str">
        <f>Техлист!AB831</f>
        <v/>
      </c>
      <c r="N860" s="92"/>
      <c r="O860" s="19"/>
      <c r="Q860" s="20"/>
      <c r="R860" s="20"/>
      <c r="S860" s="20"/>
    </row>
    <row r="861" spans="1:19" s="87" customFormat="1" ht="35.1" customHeight="1" x14ac:dyDescent="0.25">
      <c r="A861" s="37"/>
      <c r="B861" s="35" t="str">
        <f>Техлист!V832</f>
        <v/>
      </c>
      <c r="C861" s="93" t="str">
        <f>Техлист!U832</f>
        <v/>
      </c>
      <c r="D861" s="91"/>
      <c r="E861" s="91"/>
      <c r="F861" s="91"/>
      <c r="G861" s="90" t="str">
        <f>Техлист!Z832</f>
        <v/>
      </c>
      <c r="H861" s="91"/>
      <c r="I861" s="91"/>
      <c r="J861" s="91"/>
      <c r="K861" s="92"/>
      <c r="L861" s="42" t="str">
        <f>Техлист!AA832</f>
        <v/>
      </c>
      <c r="M861" s="94" t="str">
        <f>Техлист!AB832</f>
        <v/>
      </c>
      <c r="N861" s="92"/>
      <c r="O861" s="19"/>
      <c r="Q861" s="20"/>
      <c r="R861" s="20"/>
      <c r="S861" s="20"/>
    </row>
    <row r="862" spans="1:19" s="87" customFormat="1" ht="35.1" customHeight="1" x14ac:dyDescent="0.25">
      <c r="A862" s="37"/>
      <c r="B862" s="35" t="str">
        <f>Техлист!V833</f>
        <v/>
      </c>
      <c r="C862" s="93" t="str">
        <f>Техлист!U833</f>
        <v/>
      </c>
      <c r="D862" s="91"/>
      <c r="E862" s="91"/>
      <c r="F862" s="91"/>
      <c r="G862" s="90" t="str">
        <f>Техлист!Z833</f>
        <v/>
      </c>
      <c r="H862" s="91"/>
      <c r="I862" s="91"/>
      <c r="J862" s="91"/>
      <c r="K862" s="92"/>
      <c r="L862" s="42" t="str">
        <f>Техлист!AA833</f>
        <v/>
      </c>
      <c r="M862" s="94" t="str">
        <f>Техлист!AB833</f>
        <v/>
      </c>
      <c r="N862" s="92"/>
      <c r="O862" s="19"/>
      <c r="Q862" s="20"/>
      <c r="R862" s="20"/>
      <c r="S862" s="20"/>
    </row>
    <row r="863" spans="1:19" s="87" customFormat="1" ht="35.1" customHeight="1" x14ac:dyDescent="0.25">
      <c r="A863" s="37"/>
      <c r="B863" s="35" t="str">
        <f>Техлист!V834</f>
        <v/>
      </c>
      <c r="C863" s="93" t="str">
        <f>Техлист!U834</f>
        <v/>
      </c>
      <c r="D863" s="91"/>
      <c r="E863" s="91"/>
      <c r="F863" s="91"/>
      <c r="G863" s="90" t="str">
        <f>Техлист!Z834</f>
        <v/>
      </c>
      <c r="H863" s="91"/>
      <c r="I863" s="91"/>
      <c r="J863" s="91"/>
      <c r="K863" s="92"/>
      <c r="L863" s="42" t="str">
        <f>Техлист!AA834</f>
        <v/>
      </c>
      <c r="M863" s="94" t="str">
        <f>Техлист!AB834</f>
        <v/>
      </c>
      <c r="N863" s="92"/>
      <c r="O863" s="19"/>
      <c r="Q863" s="20"/>
      <c r="R863" s="20"/>
      <c r="S863" s="20"/>
    </row>
    <row r="864" spans="1:19" s="87" customFormat="1" ht="35.1" customHeight="1" x14ac:dyDescent="0.25">
      <c r="A864" s="37"/>
      <c r="B864" s="35" t="str">
        <f>Техлист!V835</f>
        <v/>
      </c>
      <c r="C864" s="93" t="str">
        <f>Техлист!U835</f>
        <v/>
      </c>
      <c r="D864" s="91"/>
      <c r="E864" s="91"/>
      <c r="F864" s="91"/>
      <c r="G864" s="90" t="str">
        <f>Техлист!Z835</f>
        <v/>
      </c>
      <c r="H864" s="91"/>
      <c r="I864" s="91"/>
      <c r="J864" s="91"/>
      <c r="K864" s="92"/>
      <c r="L864" s="42" t="str">
        <f>Техлист!AA835</f>
        <v/>
      </c>
      <c r="M864" s="94" t="str">
        <f>Техлист!AB835</f>
        <v/>
      </c>
      <c r="N864" s="92"/>
      <c r="O864" s="19"/>
      <c r="Q864" s="20"/>
      <c r="R864" s="20"/>
      <c r="S864" s="20"/>
    </row>
    <row r="865" spans="1:19" s="87" customFormat="1" ht="35.1" customHeight="1" x14ac:dyDescent="0.25">
      <c r="A865" s="37"/>
      <c r="B865" s="35" t="str">
        <f>Техлист!V836</f>
        <v/>
      </c>
      <c r="C865" s="93" t="str">
        <f>Техлист!U836</f>
        <v/>
      </c>
      <c r="D865" s="91"/>
      <c r="E865" s="91"/>
      <c r="F865" s="91"/>
      <c r="G865" s="90" t="str">
        <f>Техлист!Z836</f>
        <v/>
      </c>
      <c r="H865" s="91"/>
      <c r="I865" s="91"/>
      <c r="J865" s="91"/>
      <c r="K865" s="92"/>
      <c r="L865" s="42" t="str">
        <f>Техлист!AA836</f>
        <v/>
      </c>
      <c r="M865" s="94" t="str">
        <f>Техлист!AB836</f>
        <v/>
      </c>
      <c r="N865" s="92"/>
      <c r="O865" s="19"/>
      <c r="Q865" s="20"/>
      <c r="R865" s="20"/>
      <c r="S865" s="20"/>
    </row>
    <row r="866" spans="1:19" s="87" customFormat="1" ht="35.1" customHeight="1" x14ac:dyDescent="0.25">
      <c r="A866" s="37"/>
      <c r="B866" s="35" t="str">
        <f>Техлист!V837</f>
        <v/>
      </c>
      <c r="C866" s="93" t="str">
        <f>Техлист!U837</f>
        <v/>
      </c>
      <c r="D866" s="91"/>
      <c r="E866" s="91"/>
      <c r="F866" s="91"/>
      <c r="G866" s="90" t="str">
        <f>Техлист!Z837</f>
        <v/>
      </c>
      <c r="H866" s="91"/>
      <c r="I866" s="91"/>
      <c r="J866" s="91"/>
      <c r="K866" s="92"/>
      <c r="L866" s="42" t="str">
        <f>Техлист!AA837</f>
        <v/>
      </c>
      <c r="M866" s="94" t="str">
        <f>Техлист!AB837</f>
        <v/>
      </c>
      <c r="N866" s="92"/>
      <c r="O866" s="19"/>
      <c r="Q866" s="20"/>
      <c r="R866" s="20"/>
      <c r="S866" s="20"/>
    </row>
    <row r="867" spans="1:19" s="87" customFormat="1" ht="35.1" customHeight="1" x14ac:dyDescent="0.25">
      <c r="A867" s="37"/>
      <c r="B867" s="35" t="str">
        <f>Техлист!V838</f>
        <v/>
      </c>
      <c r="C867" s="93" t="str">
        <f>Техлист!U838</f>
        <v/>
      </c>
      <c r="D867" s="91"/>
      <c r="E867" s="91"/>
      <c r="F867" s="91"/>
      <c r="G867" s="90" t="str">
        <f>Техлист!Z838</f>
        <v/>
      </c>
      <c r="H867" s="91"/>
      <c r="I867" s="91"/>
      <c r="J867" s="91"/>
      <c r="K867" s="92"/>
      <c r="L867" s="42" t="str">
        <f>Техлист!AA838</f>
        <v/>
      </c>
      <c r="M867" s="94" t="str">
        <f>Техлист!AB838</f>
        <v/>
      </c>
      <c r="N867" s="92"/>
      <c r="O867" s="19"/>
      <c r="Q867" s="20"/>
      <c r="R867" s="20"/>
      <c r="S867" s="20"/>
    </row>
    <row r="868" spans="1:19" s="87" customFormat="1" ht="35.1" customHeight="1" x14ac:dyDescent="0.25">
      <c r="A868" s="37"/>
      <c r="B868" s="35" t="str">
        <f>Техлист!V839</f>
        <v/>
      </c>
      <c r="C868" s="93" t="str">
        <f>Техлист!U839</f>
        <v/>
      </c>
      <c r="D868" s="91"/>
      <c r="E868" s="91"/>
      <c r="F868" s="91"/>
      <c r="G868" s="90" t="str">
        <f>Техлист!Z839</f>
        <v/>
      </c>
      <c r="H868" s="91"/>
      <c r="I868" s="91"/>
      <c r="J868" s="91"/>
      <c r="K868" s="92"/>
      <c r="L868" s="42" t="str">
        <f>Техлист!AA839</f>
        <v/>
      </c>
      <c r="M868" s="94" t="str">
        <f>Техлист!AB839</f>
        <v/>
      </c>
      <c r="N868" s="92"/>
      <c r="O868" s="19"/>
      <c r="Q868" s="20"/>
      <c r="R868" s="20"/>
      <c r="S868" s="20"/>
    </row>
    <row r="869" spans="1:19" s="87" customFormat="1" ht="35.1" customHeight="1" x14ac:dyDescent="0.25">
      <c r="A869" s="37"/>
      <c r="B869" s="35" t="str">
        <f>Техлист!V840</f>
        <v/>
      </c>
      <c r="C869" s="93" t="str">
        <f>Техлист!U840</f>
        <v/>
      </c>
      <c r="D869" s="91"/>
      <c r="E869" s="91"/>
      <c r="F869" s="91"/>
      <c r="G869" s="90" t="str">
        <f>Техлист!Z840</f>
        <v/>
      </c>
      <c r="H869" s="91"/>
      <c r="I869" s="91"/>
      <c r="J869" s="91"/>
      <c r="K869" s="92"/>
      <c r="L869" s="42" t="str">
        <f>Техлист!AA840</f>
        <v/>
      </c>
      <c r="M869" s="94" t="str">
        <f>Техлист!AB840</f>
        <v/>
      </c>
      <c r="N869" s="92"/>
      <c r="O869" s="19"/>
      <c r="Q869" s="20"/>
      <c r="R869" s="20"/>
      <c r="S869" s="20"/>
    </row>
    <row r="870" spans="1:19" s="87" customFormat="1" ht="35.1" customHeight="1" x14ac:dyDescent="0.25">
      <c r="A870" s="37"/>
      <c r="B870" s="35" t="str">
        <f>Техлист!V841</f>
        <v/>
      </c>
      <c r="C870" s="93" t="str">
        <f>Техлист!U841</f>
        <v/>
      </c>
      <c r="D870" s="91"/>
      <c r="E870" s="91"/>
      <c r="F870" s="91"/>
      <c r="G870" s="90" t="str">
        <f>Техлист!Z841</f>
        <v/>
      </c>
      <c r="H870" s="91"/>
      <c r="I870" s="91"/>
      <c r="J870" s="91"/>
      <c r="K870" s="92"/>
      <c r="L870" s="42" t="str">
        <f>Техлист!AA841</f>
        <v/>
      </c>
      <c r="M870" s="94" t="str">
        <f>Техлист!AB841</f>
        <v/>
      </c>
      <c r="N870" s="92"/>
      <c r="O870" s="19"/>
      <c r="Q870" s="20"/>
      <c r="R870" s="20"/>
      <c r="S870" s="20"/>
    </row>
    <row r="871" spans="1:19" s="87" customFormat="1" ht="35.1" customHeight="1" x14ac:dyDescent="0.25">
      <c r="A871" s="37"/>
      <c r="B871" s="35" t="str">
        <f>Техлист!V842</f>
        <v/>
      </c>
      <c r="C871" s="93" t="str">
        <f>Техлист!U842</f>
        <v/>
      </c>
      <c r="D871" s="91"/>
      <c r="E871" s="91"/>
      <c r="F871" s="91"/>
      <c r="G871" s="90" t="str">
        <f>Техлист!Z842</f>
        <v/>
      </c>
      <c r="H871" s="91"/>
      <c r="I871" s="91"/>
      <c r="J871" s="91"/>
      <c r="K871" s="92"/>
      <c r="L871" s="42" t="str">
        <f>Техлист!AA842</f>
        <v/>
      </c>
      <c r="M871" s="94" t="str">
        <f>Техлист!AB842</f>
        <v/>
      </c>
      <c r="N871" s="92"/>
      <c r="O871" s="19"/>
      <c r="Q871" s="20"/>
      <c r="R871" s="20"/>
      <c r="S871" s="20"/>
    </row>
    <row r="872" spans="1:19" s="87" customFormat="1" ht="35.1" customHeight="1" x14ac:dyDescent="0.25">
      <c r="A872" s="37"/>
      <c r="B872" s="35" t="str">
        <f>Техлист!V843</f>
        <v/>
      </c>
      <c r="C872" s="93" t="str">
        <f>Техлист!U843</f>
        <v/>
      </c>
      <c r="D872" s="91"/>
      <c r="E872" s="91"/>
      <c r="F872" s="91"/>
      <c r="G872" s="90" t="str">
        <f>Техлист!Z843</f>
        <v/>
      </c>
      <c r="H872" s="91"/>
      <c r="I872" s="91"/>
      <c r="J872" s="91"/>
      <c r="K872" s="92"/>
      <c r="L872" s="42" t="str">
        <f>Техлист!AA843</f>
        <v/>
      </c>
      <c r="M872" s="94" t="str">
        <f>Техлист!AB843</f>
        <v/>
      </c>
      <c r="N872" s="92"/>
      <c r="O872" s="19"/>
      <c r="Q872" s="20"/>
      <c r="R872" s="20"/>
      <c r="S872" s="20"/>
    </row>
    <row r="873" spans="1:19" s="87" customFormat="1" ht="35.1" customHeight="1" x14ac:dyDescent="0.25">
      <c r="A873" s="37"/>
      <c r="B873" s="35" t="str">
        <f>Техлист!V844</f>
        <v/>
      </c>
      <c r="C873" s="93" t="str">
        <f>Техлист!U844</f>
        <v/>
      </c>
      <c r="D873" s="91"/>
      <c r="E873" s="91"/>
      <c r="F873" s="91"/>
      <c r="G873" s="90" t="str">
        <f>Техлист!Z844</f>
        <v/>
      </c>
      <c r="H873" s="91"/>
      <c r="I873" s="91"/>
      <c r="J873" s="91"/>
      <c r="K873" s="92"/>
      <c r="L873" s="42" t="str">
        <f>Техлист!AA844</f>
        <v/>
      </c>
      <c r="M873" s="94" t="str">
        <f>Техлист!AB844</f>
        <v/>
      </c>
      <c r="N873" s="92"/>
      <c r="O873" s="19"/>
      <c r="Q873" s="20"/>
      <c r="R873" s="20"/>
      <c r="S873" s="20"/>
    </row>
    <row r="874" spans="1:19" s="87" customFormat="1" ht="35.1" customHeight="1" x14ac:dyDescent="0.25">
      <c r="A874" s="37"/>
      <c r="B874" s="35" t="str">
        <f>Техлист!V845</f>
        <v/>
      </c>
      <c r="C874" s="93" t="str">
        <f>Техлист!U845</f>
        <v/>
      </c>
      <c r="D874" s="91"/>
      <c r="E874" s="91"/>
      <c r="F874" s="91"/>
      <c r="G874" s="90" t="str">
        <f>Техлист!Z845</f>
        <v/>
      </c>
      <c r="H874" s="91"/>
      <c r="I874" s="91"/>
      <c r="J874" s="91"/>
      <c r="K874" s="92"/>
      <c r="L874" s="42" t="str">
        <f>Техлист!AA845</f>
        <v/>
      </c>
      <c r="M874" s="94" t="str">
        <f>Техлист!AB845</f>
        <v/>
      </c>
      <c r="N874" s="92"/>
      <c r="O874" s="19"/>
      <c r="Q874" s="20"/>
      <c r="R874" s="20"/>
      <c r="S874" s="20"/>
    </row>
    <row r="875" spans="1:19" s="87" customFormat="1" ht="35.1" customHeight="1" x14ac:dyDescent="0.25">
      <c r="A875" s="37"/>
      <c r="B875" s="35" t="str">
        <f>Техлист!V846</f>
        <v/>
      </c>
      <c r="C875" s="93" t="str">
        <f>Техлист!U846</f>
        <v/>
      </c>
      <c r="D875" s="91"/>
      <c r="E875" s="91"/>
      <c r="F875" s="91"/>
      <c r="G875" s="90" t="str">
        <f>Техлист!Z846</f>
        <v/>
      </c>
      <c r="H875" s="91"/>
      <c r="I875" s="91"/>
      <c r="J875" s="91"/>
      <c r="K875" s="92"/>
      <c r="L875" s="42" t="str">
        <f>Техлист!AA846</f>
        <v/>
      </c>
      <c r="M875" s="94" t="str">
        <f>Техлист!AB846</f>
        <v/>
      </c>
      <c r="N875" s="92"/>
      <c r="O875" s="19"/>
      <c r="Q875" s="20"/>
      <c r="R875" s="20"/>
      <c r="S875" s="20"/>
    </row>
    <row r="876" spans="1:19" s="87" customFormat="1" ht="35.1" customHeight="1" x14ac:dyDescent="0.25">
      <c r="A876" s="37"/>
      <c r="B876" s="35" t="str">
        <f>Техлист!V847</f>
        <v/>
      </c>
      <c r="C876" s="93" t="str">
        <f>Техлист!U847</f>
        <v/>
      </c>
      <c r="D876" s="91"/>
      <c r="E876" s="91"/>
      <c r="F876" s="91"/>
      <c r="G876" s="90" t="str">
        <f>Техлист!Z847</f>
        <v/>
      </c>
      <c r="H876" s="91"/>
      <c r="I876" s="91"/>
      <c r="J876" s="91"/>
      <c r="K876" s="92"/>
      <c r="L876" s="42" t="str">
        <f>Техлист!AA847</f>
        <v/>
      </c>
      <c r="M876" s="94" t="str">
        <f>Техлист!AB847</f>
        <v/>
      </c>
      <c r="N876" s="92"/>
      <c r="O876" s="19"/>
      <c r="Q876" s="20"/>
      <c r="R876" s="20"/>
      <c r="S876" s="20"/>
    </row>
    <row r="877" spans="1:19" s="87" customFormat="1" ht="35.1" customHeight="1" x14ac:dyDescent="0.25">
      <c r="A877" s="37"/>
      <c r="B877" s="35" t="str">
        <f>Техлист!V848</f>
        <v/>
      </c>
      <c r="C877" s="93" t="str">
        <f>Техлист!U848</f>
        <v/>
      </c>
      <c r="D877" s="91"/>
      <c r="E877" s="91"/>
      <c r="F877" s="91"/>
      <c r="G877" s="90" t="str">
        <f>Техлист!Z848</f>
        <v/>
      </c>
      <c r="H877" s="91"/>
      <c r="I877" s="91"/>
      <c r="J877" s="91"/>
      <c r="K877" s="92"/>
      <c r="L877" s="42" t="str">
        <f>Техлист!AA848</f>
        <v/>
      </c>
      <c r="M877" s="94" t="str">
        <f>Техлист!AB848</f>
        <v/>
      </c>
      <c r="N877" s="92"/>
      <c r="O877" s="19"/>
      <c r="Q877" s="20"/>
      <c r="R877" s="20"/>
      <c r="S877" s="20"/>
    </row>
    <row r="878" spans="1:19" s="87" customFormat="1" ht="35.1" customHeight="1" x14ac:dyDescent="0.25">
      <c r="A878" s="37"/>
      <c r="B878" s="35" t="str">
        <f>Техлист!V849</f>
        <v/>
      </c>
      <c r="C878" s="93" t="str">
        <f>Техлист!U849</f>
        <v/>
      </c>
      <c r="D878" s="91"/>
      <c r="E878" s="91"/>
      <c r="F878" s="91"/>
      <c r="G878" s="90" t="str">
        <f>Техлист!Z849</f>
        <v/>
      </c>
      <c r="H878" s="91"/>
      <c r="I878" s="91"/>
      <c r="J878" s="91"/>
      <c r="K878" s="92"/>
      <c r="L878" s="42" t="str">
        <f>Техлист!AA849</f>
        <v/>
      </c>
      <c r="M878" s="94" t="str">
        <f>Техлист!AB849</f>
        <v/>
      </c>
      <c r="N878" s="92"/>
      <c r="O878" s="19"/>
      <c r="Q878" s="20"/>
      <c r="R878" s="20"/>
      <c r="S878" s="20"/>
    </row>
    <row r="879" spans="1:19" s="87" customFormat="1" ht="35.1" customHeight="1" x14ac:dyDescent="0.25">
      <c r="A879" s="37"/>
      <c r="B879" s="35" t="str">
        <f>Техлист!V850</f>
        <v/>
      </c>
      <c r="C879" s="93" t="str">
        <f>Техлист!U850</f>
        <v/>
      </c>
      <c r="D879" s="91"/>
      <c r="E879" s="91"/>
      <c r="F879" s="91"/>
      <c r="G879" s="90" t="str">
        <f>Техлист!Z850</f>
        <v/>
      </c>
      <c r="H879" s="91"/>
      <c r="I879" s="91"/>
      <c r="J879" s="91"/>
      <c r="K879" s="92"/>
      <c r="L879" s="42" t="str">
        <f>Техлист!AA850</f>
        <v/>
      </c>
      <c r="M879" s="94" t="str">
        <f>Техлист!AB850</f>
        <v/>
      </c>
      <c r="N879" s="92"/>
      <c r="O879" s="19"/>
      <c r="Q879" s="20"/>
      <c r="R879" s="20"/>
      <c r="S879" s="20"/>
    </row>
    <row r="880" spans="1:19" s="87" customFormat="1" ht="35.1" customHeight="1" x14ac:dyDescent="0.25">
      <c r="A880" s="37"/>
      <c r="B880" s="35" t="str">
        <f>Техлист!V851</f>
        <v/>
      </c>
      <c r="C880" s="93" t="str">
        <f>Техлист!U851</f>
        <v/>
      </c>
      <c r="D880" s="91"/>
      <c r="E880" s="91"/>
      <c r="F880" s="91"/>
      <c r="G880" s="90" t="str">
        <f>Техлист!Z851</f>
        <v/>
      </c>
      <c r="H880" s="91"/>
      <c r="I880" s="91"/>
      <c r="J880" s="91"/>
      <c r="K880" s="92"/>
      <c r="L880" s="42" t="str">
        <f>Техлист!AA851</f>
        <v/>
      </c>
      <c r="M880" s="94" t="str">
        <f>Техлист!AB851</f>
        <v/>
      </c>
      <c r="N880" s="92"/>
      <c r="O880" s="19"/>
      <c r="Q880" s="20"/>
      <c r="R880" s="20"/>
      <c r="S880" s="20"/>
    </row>
    <row r="881" spans="1:19" s="87" customFormat="1" ht="35.1" customHeight="1" x14ac:dyDescent="0.25">
      <c r="A881" s="37"/>
      <c r="B881" s="35" t="str">
        <f>Техлист!V852</f>
        <v/>
      </c>
      <c r="C881" s="93" t="str">
        <f>Техлист!U852</f>
        <v/>
      </c>
      <c r="D881" s="91"/>
      <c r="E881" s="91"/>
      <c r="F881" s="91"/>
      <c r="G881" s="90" t="str">
        <f>Техлист!Z852</f>
        <v/>
      </c>
      <c r="H881" s="91"/>
      <c r="I881" s="91"/>
      <c r="J881" s="91"/>
      <c r="K881" s="92"/>
      <c r="L881" s="42" t="str">
        <f>Техлист!AA852</f>
        <v/>
      </c>
      <c r="M881" s="94" t="str">
        <f>Техлист!AB852</f>
        <v/>
      </c>
      <c r="N881" s="92"/>
      <c r="O881" s="19"/>
      <c r="Q881" s="20"/>
      <c r="R881" s="20"/>
      <c r="S881" s="20"/>
    </row>
    <row r="882" spans="1:19" s="87" customFormat="1" ht="35.1" customHeight="1" x14ac:dyDescent="0.25">
      <c r="A882" s="37"/>
      <c r="B882" s="35" t="str">
        <f>Техлист!V853</f>
        <v/>
      </c>
      <c r="C882" s="93" t="str">
        <f>Техлист!U853</f>
        <v/>
      </c>
      <c r="D882" s="91"/>
      <c r="E882" s="91"/>
      <c r="F882" s="91"/>
      <c r="G882" s="90" t="str">
        <f>Техлист!Z853</f>
        <v/>
      </c>
      <c r="H882" s="91"/>
      <c r="I882" s="91"/>
      <c r="J882" s="91"/>
      <c r="K882" s="92"/>
      <c r="L882" s="42" t="str">
        <f>Техлист!AA853</f>
        <v/>
      </c>
      <c r="M882" s="94" t="str">
        <f>Техлист!AB853</f>
        <v/>
      </c>
      <c r="N882" s="92"/>
      <c r="O882" s="19"/>
      <c r="Q882" s="20"/>
      <c r="R882" s="20"/>
      <c r="S882" s="20"/>
    </row>
    <row r="883" spans="1:19" s="87" customFormat="1" ht="35.1" customHeight="1" x14ac:dyDescent="0.25">
      <c r="A883" s="37"/>
      <c r="B883" s="35" t="str">
        <f>Техлист!V854</f>
        <v/>
      </c>
      <c r="C883" s="93" t="str">
        <f>Техлист!U854</f>
        <v/>
      </c>
      <c r="D883" s="91"/>
      <c r="E883" s="91"/>
      <c r="F883" s="91"/>
      <c r="G883" s="90" t="str">
        <f>Техлист!Z854</f>
        <v/>
      </c>
      <c r="H883" s="91"/>
      <c r="I883" s="91"/>
      <c r="J883" s="91"/>
      <c r="K883" s="92"/>
      <c r="L883" s="42" t="str">
        <f>Техлист!AA854</f>
        <v/>
      </c>
      <c r="M883" s="94" t="str">
        <f>Техлист!AB854</f>
        <v/>
      </c>
      <c r="N883" s="92"/>
      <c r="O883" s="19"/>
      <c r="Q883" s="20"/>
      <c r="R883" s="20"/>
      <c r="S883" s="20"/>
    </row>
    <row r="884" spans="1:19" s="87" customFormat="1" ht="35.1" customHeight="1" x14ac:dyDescent="0.25">
      <c r="A884" s="37"/>
      <c r="B884" s="35" t="str">
        <f>Техлист!V855</f>
        <v/>
      </c>
      <c r="C884" s="93" t="str">
        <f>Техлист!U855</f>
        <v/>
      </c>
      <c r="D884" s="91"/>
      <c r="E884" s="91"/>
      <c r="F884" s="91"/>
      <c r="G884" s="90" t="str">
        <f>Техлист!Z855</f>
        <v/>
      </c>
      <c r="H884" s="91"/>
      <c r="I884" s="91"/>
      <c r="J884" s="91"/>
      <c r="K884" s="92"/>
      <c r="L884" s="42" t="str">
        <f>Техлист!AA855</f>
        <v/>
      </c>
      <c r="M884" s="94" t="str">
        <f>Техлист!AB855</f>
        <v/>
      </c>
      <c r="N884" s="92"/>
      <c r="O884" s="19"/>
      <c r="Q884" s="20"/>
      <c r="R884" s="20"/>
      <c r="S884" s="20"/>
    </row>
    <row r="885" spans="1:19" s="87" customFormat="1" ht="35.1" customHeight="1" x14ac:dyDescent="0.25">
      <c r="A885" s="37"/>
      <c r="B885" s="35" t="str">
        <f>Техлист!V856</f>
        <v/>
      </c>
      <c r="C885" s="93" t="str">
        <f>Техлист!U856</f>
        <v/>
      </c>
      <c r="D885" s="91"/>
      <c r="E885" s="91"/>
      <c r="F885" s="91"/>
      <c r="G885" s="90" t="str">
        <f>Техлист!Z856</f>
        <v/>
      </c>
      <c r="H885" s="91"/>
      <c r="I885" s="91"/>
      <c r="J885" s="91"/>
      <c r="K885" s="92"/>
      <c r="L885" s="42" t="str">
        <f>Техлист!AA856</f>
        <v/>
      </c>
      <c r="M885" s="94" t="str">
        <f>Техлист!AB856</f>
        <v/>
      </c>
      <c r="N885" s="92"/>
      <c r="O885" s="19"/>
      <c r="Q885" s="20"/>
      <c r="R885" s="20"/>
      <c r="S885" s="20"/>
    </row>
    <row r="886" spans="1:19" s="87" customFormat="1" ht="35.1" customHeight="1" x14ac:dyDescent="0.25">
      <c r="A886" s="37"/>
      <c r="B886" s="35" t="str">
        <f>Техлист!V857</f>
        <v/>
      </c>
      <c r="C886" s="93" t="str">
        <f>Техлист!U857</f>
        <v/>
      </c>
      <c r="D886" s="91"/>
      <c r="E886" s="91"/>
      <c r="F886" s="91"/>
      <c r="G886" s="90" t="str">
        <f>Техлист!Z857</f>
        <v/>
      </c>
      <c r="H886" s="91"/>
      <c r="I886" s="91"/>
      <c r="J886" s="91"/>
      <c r="K886" s="92"/>
      <c r="L886" s="42" t="str">
        <f>Техлист!AA857</f>
        <v/>
      </c>
      <c r="M886" s="94" t="str">
        <f>Техлист!AB857</f>
        <v/>
      </c>
      <c r="N886" s="92"/>
      <c r="O886" s="19"/>
      <c r="Q886" s="20"/>
      <c r="R886" s="20"/>
      <c r="S886" s="20"/>
    </row>
    <row r="887" spans="1:19" s="87" customFormat="1" ht="35.1" customHeight="1" x14ac:dyDescent="0.25">
      <c r="A887" s="37"/>
      <c r="B887" s="35" t="str">
        <f>Техлист!V858</f>
        <v/>
      </c>
      <c r="C887" s="93" t="str">
        <f>Техлист!U858</f>
        <v/>
      </c>
      <c r="D887" s="91"/>
      <c r="E887" s="91"/>
      <c r="F887" s="91"/>
      <c r="G887" s="90" t="str">
        <f>Техлист!Z858</f>
        <v/>
      </c>
      <c r="H887" s="91"/>
      <c r="I887" s="91"/>
      <c r="J887" s="91"/>
      <c r="K887" s="92"/>
      <c r="L887" s="42" t="str">
        <f>Техлист!AA858</f>
        <v/>
      </c>
      <c r="M887" s="94" t="str">
        <f>Техлист!AB858</f>
        <v/>
      </c>
      <c r="N887" s="92"/>
      <c r="O887" s="19"/>
      <c r="Q887" s="20"/>
      <c r="R887" s="20"/>
      <c r="S887" s="20"/>
    </row>
    <row r="888" spans="1:19" s="87" customFormat="1" ht="35.1" customHeight="1" x14ac:dyDescent="0.25">
      <c r="A888" s="37"/>
      <c r="B888" s="35" t="str">
        <f>Техлист!V859</f>
        <v/>
      </c>
      <c r="C888" s="93" t="str">
        <f>Техлист!U859</f>
        <v/>
      </c>
      <c r="D888" s="91"/>
      <c r="E888" s="91"/>
      <c r="F888" s="91"/>
      <c r="G888" s="90" t="str">
        <f>Техлист!Z859</f>
        <v/>
      </c>
      <c r="H888" s="91"/>
      <c r="I888" s="91"/>
      <c r="J888" s="91"/>
      <c r="K888" s="92"/>
      <c r="L888" s="42" t="str">
        <f>Техлист!AA859</f>
        <v/>
      </c>
      <c r="M888" s="94" t="str">
        <f>Техлист!AB859</f>
        <v/>
      </c>
      <c r="N888" s="92"/>
      <c r="O888" s="19"/>
      <c r="Q888" s="20"/>
      <c r="R888" s="20"/>
      <c r="S888" s="20"/>
    </row>
    <row r="889" spans="1:19" s="87" customFormat="1" ht="35.1" customHeight="1" x14ac:dyDescent="0.25">
      <c r="A889" s="37"/>
      <c r="B889" s="35" t="str">
        <f>Техлист!V860</f>
        <v/>
      </c>
      <c r="C889" s="93" t="str">
        <f>Техлист!U860</f>
        <v/>
      </c>
      <c r="D889" s="91"/>
      <c r="E889" s="91"/>
      <c r="F889" s="91"/>
      <c r="G889" s="90" t="str">
        <f>Техлист!Z860</f>
        <v/>
      </c>
      <c r="H889" s="91"/>
      <c r="I889" s="91"/>
      <c r="J889" s="91"/>
      <c r="K889" s="92"/>
      <c r="L889" s="42" t="str">
        <f>Техлист!AA860</f>
        <v/>
      </c>
      <c r="M889" s="94" t="str">
        <f>Техлист!AB860</f>
        <v/>
      </c>
      <c r="N889" s="92"/>
      <c r="O889" s="19"/>
      <c r="Q889" s="20"/>
      <c r="R889" s="20"/>
      <c r="S889" s="20"/>
    </row>
    <row r="890" spans="1:19" s="87" customFormat="1" ht="35.1" customHeight="1" x14ac:dyDescent="0.25">
      <c r="A890" s="37"/>
      <c r="B890" s="35" t="str">
        <f>Техлист!V861</f>
        <v/>
      </c>
      <c r="C890" s="93" t="str">
        <f>Техлист!U861</f>
        <v/>
      </c>
      <c r="D890" s="91"/>
      <c r="E890" s="91"/>
      <c r="F890" s="91"/>
      <c r="G890" s="90" t="str">
        <f>Техлист!Z861</f>
        <v/>
      </c>
      <c r="H890" s="91"/>
      <c r="I890" s="91"/>
      <c r="J890" s="91"/>
      <c r="K890" s="92"/>
      <c r="L890" s="42" t="str">
        <f>Техлист!AA861</f>
        <v/>
      </c>
      <c r="M890" s="94" t="str">
        <f>Техлист!AB861</f>
        <v/>
      </c>
      <c r="N890" s="92"/>
      <c r="O890" s="19"/>
      <c r="Q890" s="20"/>
      <c r="R890" s="20"/>
      <c r="S890" s="20"/>
    </row>
    <row r="891" spans="1:19" s="87" customFormat="1" ht="35.1" customHeight="1" x14ac:dyDescent="0.25">
      <c r="A891" s="37"/>
      <c r="B891" s="35" t="str">
        <f>Техлист!V862</f>
        <v/>
      </c>
      <c r="C891" s="93" t="str">
        <f>Техлист!U862</f>
        <v/>
      </c>
      <c r="D891" s="91"/>
      <c r="E891" s="91"/>
      <c r="F891" s="91"/>
      <c r="G891" s="90" t="str">
        <f>Техлист!Z862</f>
        <v/>
      </c>
      <c r="H891" s="91"/>
      <c r="I891" s="91"/>
      <c r="J891" s="91"/>
      <c r="K891" s="92"/>
      <c r="L891" s="42" t="str">
        <f>Техлист!AA862</f>
        <v/>
      </c>
      <c r="M891" s="94" t="str">
        <f>Техлист!AB862</f>
        <v/>
      </c>
      <c r="N891" s="92"/>
      <c r="O891" s="19"/>
      <c r="Q891" s="20"/>
      <c r="R891" s="20"/>
      <c r="S891" s="20"/>
    </row>
    <row r="892" spans="1:19" s="87" customFormat="1" ht="35.1" customHeight="1" x14ac:dyDescent="0.25">
      <c r="A892" s="37"/>
      <c r="B892" s="35" t="str">
        <f>Техлист!V863</f>
        <v/>
      </c>
      <c r="C892" s="93" t="str">
        <f>Техлист!U863</f>
        <v/>
      </c>
      <c r="D892" s="91"/>
      <c r="E892" s="91"/>
      <c r="F892" s="91"/>
      <c r="G892" s="90" t="str">
        <f>Техлист!Z863</f>
        <v/>
      </c>
      <c r="H892" s="91"/>
      <c r="I892" s="91"/>
      <c r="J892" s="91"/>
      <c r="K892" s="92"/>
      <c r="L892" s="42" t="str">
        <f>Техлист!AA863</f>
        <v/>
      </c>
      <c r="M892" s="94" t="str">
        <f>Техлист!AB863</f>
        <v/>
      </c>
      <c r="N892" s="92"/>
      <c r="O892" s="19"/>
      <c r="Q892" s="20"/>
      <c r="R892" s="20"/>
      <c r="S892" s="20"/>
    </row>
    <row r="893" spans="1:19" s="87" customFormat="1" ht="35.1" customHeight="1" x14ac:dyDescent="0.25">
      <c r="A893" s="37"/>
      <c r="B893" s="35" t="str">
        <f>Техлист!V864</f>
        <v/>
      </c>
      <c r="C893" s="93" t="str">
        <f>Техлист!U864</f>
        <v/>
      </c>
      <c r="D893" s="91"/>
      <c r="E893" s="91"/>
      <c r="F893" s="91"/>
      <c r="G893" s="90" t="str">
        <f>Техлист!Z864</f>
        <v/>
      </c>
      <c r="H893" s="91"/>
      <c r="I893" s="91"/>
      <c r="J893" s="91"/>
      <c r="K893" s="92"/>
      <c r="L893" s="42" t="str">
        <f>Техлист!AA864</f>
        <v/>
      </c>
      <c r="M893" s="94" t="str">
        <f>Техлист!AB864</f>
        <v/>
      </c>
      <c r="N893" s="92"/>
      <c r="O893" s="19"/>
      <c r="Q893" s="20"/>
      <c r="R893" s="20"/>
      <c r="S893" s="20"/>
    </row>
    <row r="894" spans="1:19" s="87" customFormat="1" ht="35.1" customHeight="1" x14ac:dyDescent="0.25">
      <c r="A894" s="37"/>
      <c r="B894" s="35" t="str">
        <f>Техлист!V865</f>
        <v/>
      </c>
      <c r="C894" s="93" t="str">
        <f>Техлист!U865</f>
        <v/>
      </c>
      <c r="D894" s="91"/>
      <c r="E894" s="91"/>
      <c r="F894" s="91"/>
      <c r="G894" s="90" t="str">
        <f>Техлист!Z865</f>
        <v/>
      </c>
      <c r="H894" s="91"/>
      <c r="I894" s="91"/>
      <c r="J894" s="91"/>
      <c r="K894" s="92"/>
      <c r="L894" s="42" t="str">
        <f>Техлист!AA865</f>
        <v/>
      </c>
      <c r="M894" s="94" t="str">
        <f>Техлист!AB865</f>
        <v/>
      </c>
      <c r="N894" s="92"/>
      <c r="O894" s="19"/>
      <c r="Q894" s="20"/>
      <c r="R894" s="20"/>
      <c r="S894" s="20"/>
    </row>
    <row r="895" spans="1:19" s="87" customFormat="1" ht="35.1" customHeight="1" x14ac:dyDescent="0.25">
      <c r="A895" s="37"/>
      <c r="B895" s="35" t="str">
        <f>Техлист!V866</f>
        <v/>
      </c>
      <c r="C895" s="93" t="str">
        <f>Техлист!U866</f>
        <v/>
      </c>
      <c r="D895" s="91"/>
      <c r="E895" s="91"/>
      <c r="F895" s="91"/>
      <c r="G895" s="90" t="str">
        <f>Техлист!Z866</f>
        <v/>
      </c>
      <c r="H895" s="91"/>
      <c r="I895" s="91"/>
      <c r="J895" s="91"/>
      <c r="K895" s="92"/>
      <c r="L895" s="42" t="str">
        <f>Техлист!AA866</f>
        <v/>
      </c>
      <c r="M895" s="94" t="str">
        <f>Техлист!AB866</f>
        <v/>
      </c>
      <c r="N895" s="92"/>
      <c r="O895" s="19"/>
      <c r="Q895" s="20"/>
      <c r="R895" s="20"/>
      <c r="S895" s="20"/>
    </row>
    <row r="896" spans="1:19" s="87" customFormat="1" ht="35.1" customHeight="1" x14ac:dyDescent="0.25">
      <c r="A896" s="37"/>
      <c r="B896" s="35" t="str">
        <f>Техлист!V867</f>
        <v/>
      </c>
      <c r="C896" s="93" t="str">
        <f>Техлист!U867</f>
        <v/>
      </c>
      <c r="D896" s="91"/>
      <c r="E896" s="91"/>
      <c r="F896" s="91"/>
      <c r="G896" s="90" t="str">
        <f>Техлист!Z867</f>
        <v/>
      </c>
      <c r="H896" s="91"/>
      <c r="I896" s="91"/>
      <c r="J896" s="91"/>
      <c r="K896" s="92"/>
      <c r="L896" s="42" t="str">
        <f>Техлист!AA867</f>
        <v/>
      </c>
      <c r="M896" s="94" t="str">
        <f>Техлист!AB867</f>
        <v/>
      </c>
      <c r="N896" s="92"/>
      <c r="O896" s="19"/>
      <c r="Q896" s="20"/>
      <c r="R896" s="20"/>
      <c r="S896" s="20"/>
    </row>
    <row r="897" spans="1:19" s="87" customFormat="1" ht="35.1" customHeight="1" x14ac:dyDescent="0.25">
      <c r="A897" s="37"/>
      <c r="B897" s="35" t="str">
        <f>Техлист!V868</f>
        <v/>
      </c>
      <c r="C897" s="93" t="str">
        <f>Техлист!U868</f>
        <v/>
      </c>
      <c r="D897" s="91"/>
      <c r="E897" s="91"/>
      <c r="F897" s="91"/>
      <c r="G897" s="90" t="str">
        <f>Техлист!Z868</f>
        <v/>
      </c>
      <c r="H897" s="91"/>
      <c r="I897" s="91"/>
      <c r="J897" s="91"/>
      <c r="K897" s="92"/>
      <c r="L897" s="42" t="str">
        <f>Техлист!AA868</f>
        <v/>
      </c>
      <c r="M897" s="94" t="str">
        <f>Техлист!AB868</f>
        <v/>
      </c>
      <c r="N897" s="92"/>
      <c r="O897" s="19"/>
      <c r="Q897" s="20"/>
      <c r="R897" s="20"/>
      <c r="S897" s="20"/>
    </row>
    <row r="898" spans="1:19" s="87" customFormat="1" ht="35.1" customHeight="1" x14ac:dyDescent="0.25">
      <c r="A898" s="37"/>
      <c r="B898" s="35" t="str">
        <f>Техлист!V869</f>
        <v/>
      </c>
      <c r="C898" s="93" t="str">
        <f>Техлист!U869</f>
        <v/>
      </c>
      <c r="D898" s="91"/>
      <c r="E898" s="91"/>
      <c r="F898" s="91"/>
      <c r="G898" s="90" t="str">
        <f>Техлист!Z869</f>
        <v/>
      </c>
      <c r="H898" s="91"/>
      <c r="I898" s="91"/>
      <c r="J898" s="91"/>
      <c r="K898" s="92"/>
      <c r="L898" s="42" t="str">
        <f>Техлист!AA869</f>
        <v/>
      </c>
      <c r="M898" s="94" t="str">
        <f>Техлист!AB869</f>
        <v/>
      </c>
      <c r="N898" s="92"/>
      <c r="O898" s="19"/>
      <c r="Q898" s="20"/>
      <c r="R898" s="20"/>
      <c r="S898" s="20"/>
    </row>
    <row r="899" spans="1:19" s="87" customFormat="1" ht="35.1" customHeight="1" x14ac:dyDescent="0.25">
      <c r="A899" s="37"/>
      <c r="B899" s="35" t="str">
        <f>Техлист!V870</f>
        <v/>
      </c>
      <c r="C899" s="93" t="str">
        <f>Техлист!U870</f>
        <v/>
      </c>
      <c r="D899" s="91"/>
      <c r="E899" s="91"/>
      <c r="F899" s="91"/>
      <c r="G899" s="90" t="str">
        <f>Техлист!Z870</f>
        <v/>
      </c>
      <c r="H899" s="91"/>
      <c r="I899" s="91"/>
      <c r="J899" s="91"/>
      <c r="K899" s="92"/>
      <c r="L899" s="42" t="str">
        <f>Техлист!AA870</f>
        <v/>
      </c>
      <c r="M899" s="94" t="str">
        <f>Техлист!AB870</f>
        <v/>
      </c>
      <c r="N899" s="92"/>
      <c r="O899" s="19"/>
      <c r="Q899" s="20"/>
      <c r="R899" s="20"/>
      <c r="S899" s="20"/>
    </row>
    <row r="900" spans="1:19" s="87" customFormat="1" ht="35.1" customHeight="1" x14ac:dyDescent="0.25">
      <c r="A900" s="37"/>
      <c r="B900" s="35" t="str">
        <f>Техлист!V871</f>
        <v/>
      </c>
      <c r="C900" s="93" t="str">
        <f>Техлист!U871</f>
        <v/>
      </c>
      <c r="D900" s="91"/>
      <c r="E900" s="91"/>
      <c r="F900" s="91"/>
      <c r="G900" s="90" t="str">
        <f>Техлист!Z871</f>
        <v/>
      </c>
      <c r="H900" s="91"/>
      <c r="I900" s="91"/>
      <c r="J900" s="91"/>
      <c r="K900" s="92"/>
      <c r="L900" s="42" t="str">
        <f>Техлист!AA871</f>
        <v/>
      </c>
      <c r="M900" s="94" t="str">
        <f>Техлист!AB871</f>
        <v/>
      </c>
      <c r="N900" s="92"/>
      <c r="O900" s="19"/>
      <c r="Q900" s="20"/>
      <c r="R900" s="20"/>
      <c r="S900" s="20"/>
    </row>
    <row r="901" spans="1:19" s="87" customFormat="1" ht="35.1" customHeight="1" x14ac:dyDescent="0.25">
      <c r="A901" s="37"/>
      <c r="B901" s="35" t="str">
        <f>Техлист!V872</f>
        <v/>
      </c>
      <c r="C901" s="93" t="str">
        <f>Техлист!U872</f>
        <v/>
      </c>
      <c r="D901" s="91"/>
      <c r="E901" s="91"/>
      <c r="F901" s="91"/>
      <c r="G901" s="90" t="str">
        <f>Техлист!Z872</f>
        <v/>
      </c>
      <c r="H901" s="91"/>
      <c r="I901" s="91"/>
      <c r="J901" s="91"/>
      <c r="K901" s="92"/>
      <c r="L901" s="42" t="str">
        <f>Техлист!AA872</f>
        <v/>
      </c>
      <c r="M901" s="94" t="str">
        <f>Техлист!AB872</f>
        <v/>
      </c>
      <c r="N901" s="92"/>
      <c r="O901" s="19"/>
      <c r="Q901" s="20"/>
      <c r="R901" s="20"/>
      <c r="S901" s="20"/>
    </row>
    <row r="902" spans="1:19" s="87" customFormat="1" ht="35.1" customHeight="1" x14ac:dyDescent="0.25">
      <c r="A902" s="37"/>
      <c r="B902" s="35" t="str">
        <f>Техлист!V873</f>
        <v/>
      </c>
      <c r="C902" s="93" t="str">
        <f>Техлист!U873</f>
        <v/>
      </c>
      <c r="D902" s="91"/>
      <c r="E902" s="91"/>
      <c r="F902" s="91"/>
      <c r="G902" s="90" t="str">
        <f>Техлист!Z873</f>
        <v/>
      </c>
      <c r="H902" s="91"/>
      <c r="I902" s="91"/>
      <c r="J902" s="91"/>
      <c r="K902" s="92"/>
      <c r="L902" s="42" t="str">
        <f>Техлист!AA873</f>
        <v/>
      </c>
      <c r="M902" s="94" t="str">
        <f>Техлист!AB873</f>
        <v/>
      </c>
      <c r="N902" s="92"/>
      <c r="O902" s="19"/>
      <c r="Q902" s="20"/>
      <c r="R902" s="20"/>
      <c r="S902" s="20"/>
    </row>
    <row r="903" spans="1:19" s="87" customFormat="1" ht="35.1" customHeight="1" x14ac:dyDescent="0.25">
      <c r="A903" s="37"/>
      <c r="B903" s="35" t="str">
        <f>Техлист!V874</f>
        <v/>
      </c>
      <c r="C903" s="93" t="str">
        <f>Техлист!U874</f>
        <v/>
      </c>
      <c r="D903" s="91"/>
      <c r="E903" s="91"/>
      <c r="F903" s="91"/>
      <c r="G903" s="90" t="str">
        <f>Техлист!Z874</f>
        <v/>
      </c>
      <c r="H903" s="91"/>
      <c r="I903" s="91"/>
      <c r="J903" s="91"/>
      <c r="K903" s="92"/>
      <c r="L903" s="42" t="str">
        <f>Техлист!AA874</f>
        <v/>
      </c>
      <c r="M903" s="94" t="str">
        <f>Техлист!AB874</f>
        <v/>
      </c>
      <c r="N903" s="92"/>
      <c r="O903" s="19"/>
      <c r="Q903" s="20"/>
      <c r="R903" s="20"/>
      <c r="S903" s="20"/>
    </row>
    <row r="904" spans="1:19" s="87" customFormat="1" ht="35.1" customHeight="1" x14ac:dyDescent="0.25">
      <c r="A904" s="37"/>
      <c r="B904" s="35" t="str">
        <f>Техлист!V875</f>
        <v/>
      </c>
      <c r="C904" s="93" t="str">
        <f>Техлист!U875</f>
        <v/>
      </c>
      <c r="D904" s="91"/>
      <c r="E904" s="91"/>
      <c r="F904" s="91"/>
      <c r="G904" s="90" t="str">
        <f>Техлист!Z875</f>
        <v/>
      </c>
      <c r="H904" s="91"/>
      <c r="I904" s="91"/>
      <c r="J904" s="91"/>
      <c r="K904" s="92"/>
      <c r="L904" s="42" t="str">
        <f>Техлист!AA875</f>
        <v/>
      </c>
      <c r="M904" s="94" t="str">
        <f>Техлист!AB875</f>
        <v/>
      </c>
      <c r="N904" s="92"/>
      <c r="O904" s="19"/>
      <c r="Q904" s="20"/>
      <c r="R904" s="20"/>
      <c r="S904" s="20"/>
    </row>
    <row r="905" spans="1:19" s="87" customFormat="1" ht="35.1" customHeight="1" x14ac:dyDescent="0.25">
      <c r="A905" s="37"/>
      <c r="B905" s="35" t="str">
        <f>Техлист!V876</f>
        <v/>
      </c>
      <c r="C905" s="93" t="str">
        <f>Техлист!U876</f>
        <v/>
      </c>
      <c r="D905" s="91"/>
      <c r="E905" s="91"/>
      <c r="F905" s="91"/>
      <c r="G905" s="90" t="str">
        <f>Техлист!Z876</f>
        <v/>
      </c>
      <c r="H905" s="91"/>
      <c r="I905" s="91"/>
      <c r="J905" s="91"/>
      <c r="K905" s="92"/>
      <c r="L905" s="42" t="str">
        <f>Техлист!AA876</f>
        <v/>
      </c>
      <c r="M905" s="94" t="str">
        <f>Техлист!AB876</f>
        <v/>
      </c>
      <c r="N905" s="92"/>
      <c r="O905" s="19"/>
      <c r="Q905" s="20"/>
      <c r="R905" s="20"/>
      <c r="S905" s="20"/>
    </row>
    <row r="906" spans="1:19" s="87" customFormat="1" ht="35.1" customHeight="1" x14ac:dyDescent="0.25">
      <c r="A906" s="37"/>
      <c r="B906" s="35" t="str">
        <f>Техлист!V877</f>
        <v/>
      </c>
      <c r="C906" s="93" t="str">
        <f>Техлист!U877</f>
        <v/>
      </c>
      <c r="D906" s="91"/>
      <c r="E906" s="91"/>
      <c r="F906" s="91"/>
      <c r="G906" s="90" t="str">
        <f>Техлист!Z877</f>
        <v/>
      </c>
      <c r="H906" s="91"/>
      <c r="I906" s="91"/>
      <c r="J906" s="91"/>
      <c r="K906" s="92"/>
      <c r="L906" s="42" t="str">
        <f>Техлист!AA877</f>
        <v/>
      </c>
      <c r="M906" s="94" t="str">
        <f>Техлист!AB877</f>
        <v/>
      </c>
      <c r="N906" s="92"/>
      <c r="O906" s="19"/>
      <c r="Q906" s="20"/>
      <c r="R906" s="20"/>
      <c r="S906" s="20"/>
    </row>
    <row r="907" spans="1:19" s="87" customFormat="1" ht="35.1" customHeight="1" x14ac:dyDescent="0.25">
      <c r="A907" s="37"/>
      <c r="B907" s="35" t="str">
        <f>Техлист!V878</f>
        <v/>
      </c>
      <c r="C907" s="93" t="str">
        <f>Техлист!U878</f>
        <v/>
      </c>
      <c r="D907" s="91"/>
      <c r="E907" s="91"/>
      <c r="F907" s="91"/>
      <c r="G907" s="90" t="str">
        <f>Техлист!Z878</f>
        <v/>
      </c>
      <c r="H907" s="91"/>
      <c r="I907" s="91"/>
      <c r="J907" s="91"/>
      <c r="K907" s="92"/>
      <c r="L907" s="42" t="str">
        <f>Техлист!AA878</f>
        <v/>
      </c>
      <c r="M907" s="94" t="str">
        <f>Техлист!AB878</f>
        <v/>
      </c>
      <c r="N907" s="92"/>
      <c r="O907" s="19"/>
      <c r="Q907" s="20"/>
      <c r="R907" s="20"/>
      <c r="S907" s="20"/>
    </row>
    <row r="908" spans="1:19" s="87" customFormat="1" ht="35.1" customHeight="1" x14ac:dyDescent="0.25">
      <c r="A908" s="37"/>
      <c r="B908" s="35" t="str">
        <f>Техлист!V879</f>
        <v/>
      </c>
      <c r="C908" s="93" t="str">
        <f>Техлист!U879</f>
        <v/>
      </c>
      <c r="D908" s="91"/>
      <c r="E908" s="91"/>
      <c r="F908" s="91"/>
      <c r="G908" s="90" t="str">
        <f>Техлист!Z879</f>
        <v/>
      </c>
      <c r="H908" s="91"/>
      <c r="I908" s="91"/>
      <c r="J908" s="91"/>
      <c r="K908" s="92"/>
      <c r="L908" s="42" t="str">
        <f>Техлист!AA879</f>
        <v/>
      </c>
      <c r="M908" s="94" t="str">
        <f>Техлист!AB879</f>
        <v/>
      </c>
      <c r="N908" s="92"/>
      <c r="O908" s="19"/>
      <c r="Q908" s="20"/>
      <c r="R908" s="20"/>
      <c r="S908" s="20"/>
    </row>
    <row r="909" spans="1:19" s="87" customFormat="1" ht="35.1" customHeight="1" x14ac:dyDescent="0.25">
      <c r="A909" s="37"/>
      <c r="B909" s="35" t="str">
        <f>Техлист!V880</f>
        <v/>
      </c>
      <c r="C909" s="93" t="str">
        <f>Техлист!U880</f>
        <v/>
      </c>
      <c r="D909" s="91"/>
      <c r="E909" s="91"/>
      <c r="F909" s="91"/>
      <c r="G909" s="90" t="str">
        <f>Техлист!Z880</f>
        <v/>
      </c>
      <c r="H909" s="91"/>
      <c r="I909" s="91"/>
      <c r="J909" s="91"/>
      <c r="K909" s="92"/>
      <c r="L909" s="42" t="str">
        <f>Техлист!AA880</f>
        <v/>
      </c>
      <c r="M909" s="94" t="str">
        <f>Техлист!AB880</f>
        <v/>
      </c>
      <c r="N909" s="92"/>
      <c r="O909" s="19"/>
      <c r="Q909" s="20"/>
      <c r="R909" s="20"/>
      <c r="S909" s="20"/>
    </row>
    <row r="910" spans="1:19" s="87" customFormat="1" ht="35.1" customHeight="1" x14ac:dyDescent="0.25">
      <c r="A910" s="37"/>
      <c r="B910" s="35" t="str">
        <f>Техлист!V881</f>
        <v/>
      </c>
      <c r="C910" s="93" t="str">
        <f>Техлист!U881</f>
        <v/>
      </c>
      <c r="D910" s="91"/>
      <c r="E910" s="91"/>
      <c r="F910" s="91"/>
      <c r="G910" s="90" t="str">
        <f>Техлист!Z881</f>
        <v/>
      </c>
      <c r="H910" s="91"/>
      <c r="I910" s="91"/>
      <c r="J910" s="91"/>
      <c r="K910" s="92"/>
      <c r="L910" s="42" t="str">
        <f>Техлист!AA881</f>
        <v/>
      </c>
      <c r="M910" s="94" t="str">
        <f>Техлист!AB881</f>
        <v/>
      </c>
      <c r="N910" s="92"/>
      <c r="O910" s="19"/>
      <c r="Q910" s="20"/>
      <c r="R910" s="20"/>
      <c r="S910" s="20"/>
    </row>
    <row r="911" spans="1:19" s="87" customFormat="1" ht="35.1" customHeight="1" x14ac:dyDescent="0.25">
      <c r="A911" s="37"/>
      <c r="B911" s="35" t="str">
        <f>Техлист!V882</f>
        <v/>
      </c>
      <c r="C911" s="93" t="str">
        <f>Техлист!U882</f>
        <v/>
      </c>
      <c r="D911" s="91"/>
      <c r="E911" s="91"/>
      <c r="F911" s="91"/>
      <c r="G911" s="90" t="str">
        <f>Техлист!Z882</f>
        <v/>
      </c>
      <c r="H911" s="91"/>
      <c r="I911" s="91"/>
      <c r="J911" s="91"/>
      <c r="K911" s="92"/>
      <c r="L911" s="42" t="str">
        <f>Техлист!AA882</f>
        <v/>
      </c>
      <c r="M911" s="94" t="str">
        <f>Техлист!AB882</f>
        <v/>
      </c>
      <c r="N911" s="92"/>
      <c r="O911" s="19"/>
      <c r="Q911" s="20"/>
      <c r="R911" s="20"/>
      <c r="S911" s="20"/>
    </row>
    <row r="912" spans="1:19" s="87" customFormat="1" ht="35.1" customHeight="1" x14ac:dyDescent="0.25">
      <c r="A912" s="37"/>
      <c r="B912" s="35" t="str">
        <f>Техлист!V883</f>
        <v/>
      </c>
      <c r="C912" s="93" t="str">
        <f>Техлист!U883</f>
        <v/>
      </c>
      <c r="D912" s="91"/>
      <c r="E912" s="91"/>
      <c r="F912" s="91"/>
      <c r="G912" s="90" t="str">
        <f>Техлист!Z883</f>
        <v/>
      </c>
      <c r="H912" s="91"/>
      <c r="I912" s="91"/>
      <c r="J912" s="91"/>
      <c r="K912" s="92"/>
      <c r="L912" s="42" t="str">
        <f>Техлист!AA883</f>
        <v/>
      </c>
      <c r="M912" s="94" t="str">
        <f>Техлист!AB883</f>
        <v/>
      </c>
      <c r="N912" s="92"/>
      <c r="O912" s="19"/>
      <c r="Q912" s="20"/>
      <c r="R912" s="20"/>
      <c r="S912" s="20"/>
    </row>
    <row r="913" spans="1:19" s="87" customFormat="1" ht="35.1" customHeight="1" x14ac:dyDescent="0.25">
      <c r="A913" s="37"/>
      <c r="B913" s="35" t="str">
        <f>Техлист!V884</f>
        <v/>
      </c>
      <c r="C913" s="93" t="str">
        <f>Техлист!U884</f>
        <v/>
      </c>
      <c r="D913" s="91"/>
      <c r="E913" s="91"/>
      <c r="F913" s="91"/>
      <c r="G913" s="90" t="str">
        <f>Техлист!Z884</f>
        <v/>
      </c>
      <c r="H913" s="91"/>
      <c r="I913" s="91"/>
      <c r="J913" s="91"/>
      <c r="K913" s="92"/>
      <c r="L913" s="42" t="str">
        <f>Техлист!AA884</f>
        <v/>
      </c>
      <c r="M913" s="94" t="str">
        <f>Техлист!AB884</f>
        <v/>
      </c>
      <c r="N913" s="92"/>
      <c r="O913" s="19"/>
      <c r="Q913" s="20"/>
      <c r="R913" s="20"/>
      <c r="S913" s="20"/>
    </row>
    <row r="914" spans="1:19" s="87" customFormat="1" ht="35.1" customHeight="1" x14ac:dyDescent="0.25">
      <c r="A914" s="37"/>
      <c r="B914" s="35" t="str">
        <f>Техлист!V885</f>
        <v/>
      </c>
      <c r="C914" s="93" t="str">
        <f>Техлист!U885</f>
        <v/>
      </c>
      <c r="D914" s="91"/>
      <c r="E914" s="91"/>
      <c r="F914" s="91"/>
      <c r="G914" s="90" t="str">
        <f>Техлист!Z885</f>
        <v/>
      </c>
      <c r="H914" s="91"/>
      <c r="I914" s="91"/>
      <c r="J914" s="91"/>
      <c r="K914" s="92"/>
      <c r="L914" s="42" t="str">
        <f>Техлист!AA885</f>
        <v/>
      </c>
      <c r="M914" s="94" t="str">
        <f>Техлист!AB885</f>
        <v/>
      </c>
      <c r="N914" s="92"/>
      <c r="O914" s="19"/>
      <c r="Q914" s="20"/>
      <c r="R914" s="20"/>
      <c r="S914" s="20"/>
    </row>
    <row r="915" spans="1:19" s="87" customFormat="1" ht="35.1" customHeight="1" x14ac:dyDescent="0.25">
      <c r="A915" s="37"/>
      <c r="B915" s="35" t="str">
        <f>Техлист!V886</f>
        <v/>
      </c>
      <c r="C915" s="93" t="str">
        <f>Техлист!U886</f>
        <v/>
      </c>
      <c r="D915" s="91"/>
      <c r="E915" s="91"/>
      <c r="F915" s="91"/>
      <c r="G915" s="90" t="str">
        <f>Техлист!Z886</f>
        <v/>
      </c>
      <c r="H915" s="91"/>
      <c r="I915" s="91"/>
      <c r="J915" s="91"/>
      <c r="K915" s="92"/>
      <c r="L915" s="42" t="str">
        <f>Техлист!AA886</f>
        <v/>
      </c>
      <c r="M915" s="94" t="str">
        <f>Техлист!AB886</f>
        <v/>
      </c>
      <c r="N915" s="92"/>
      <c r="O915" s="19"/>
      <c r="Q915" s="20"/>
      <c r="R915" s="20"/>
      <c r="S915" s="20"/>
    </row>
    <row r="916" spans="1:19" s="87" customFormat="1" ht="35.1" customHeight="1" x14ac:dyDescent="0.25">
      <c r="A916" s="37"/>
      <c r="B916" s="35" t="str">
        <f>Техлист!V887</f>
        <v/>
      </c>
      <c r="C916" s="93" t="str">
        <f>Техлист!U887</f>
        <v/>
      </c>
      <c r="D916" s="91"/>
      <c r="E916" s="91"/>
      <c r="F916" s="91"/>
      <c r="G916" s="90" t="str">
        <f>Техлист!Z887</f>
        <v/>
      </c>
      <c r="H916" s="91"/>
      <c r="I916" s="91"/>
      <c r="J916" s="91"/>
      <c r="K916" s="92"/>
      <c r="L916" s="42" t="str">
        <f>Техлист!AA887</f>
        <v/>
      </c>
      <c r="M916" s="94" t="str">
        <f>Техлист!AB887</f>
        <v/>
      </c>
      <c r="N916" s="92"/>
      <c r="O916" s="19"/>
      <c r="Q916" s="20"/>
      <c r="R916" s="20"/>
      <c r="S916" s="20"/>
    </row>
    <row r="917" spans="1:19" s="87" customFormat="1" ht="35.1" customHeight="1" x14ac:dyDescent="0.25">
      <c r="A917" s="37"/>
      <c r="B917" s="35" t="str">
        <f>Техлист!V888</f>
        <v/>
      </c>
      <c r="C917" s="93" t="str">
        <f>Техлист!U888</f>
        <v/>
      </c>
      <c r="D917" s="91"/>
      <c r="E917" s="91"/>
      <c r="F917" s="91"/>
      <c r="G917" s="90" t="str">
        <f>Техлист!Z888</f>
        <v/>
      </c>
      <c r="H917" s="91"/>
      <c r="I917" s="91"/>
      <c r="J917" s="91"/>
      <c r="K917" s="92"/>
      <c r="L917" s="42" t="str">
        <f>Техлист!AA888</f>
        <v/>
      </c>
      <c r="M917" s="94" t="str">
        <f>Техлист!AB888</f>
        <v/>
      </c>
      <c r="N917" s="92"/>
      <c r="O917" s="19"/>
      <c r="Q917" s="20"/>
      <c r="R917" s="20"/>
      <c r="S917" s="20"/>
    </row>
    <row r="918" spans="1:19" s="87" customFormat="1" ht="35.1" customHeight="1" x14ac:dyDescent="0.25">
      <c r="A918" s="37"/>
      <c r="B918" s="35" t="str">
        <f>Техлист!V889</f>
        <v/>
      </c>
      <c r="C918" s="93" t="str">
        <f>Техлист!U889</f>
        <v/>
      </c>
      <c r="D918" s="91"/>
      <c r="E918" s="91"/>
      <c r="F918" s="91"/>
      <c r="G918" s="90" t="str">
        <f>Техлист!Z889</f>
        <v/>
      </c>
      <c r="H918" s="91"/>
      <c r="I918" s="91"/>
      <c r="J918" s="91"/>
      <c r="K918" s="92"/>
      <c r="L918" s="42" t="str">
        <f>Техлист!AA889</f>
        <v/>
      </c>
      <c r="M918" s="94" t="str">
        <f>Техлист!AB889</f>
        <v/>
      </c>
      <c r="N918" s="92"/>
      <c r="O918" s="19"/>
      <c r="Q918" s="20"/>
      <c r="R918" s="20"/>
      <c r="S918" s="20"/>
    </row>
    <row r="919" spans="1:19" s="87" customFormat="1" ht="35.1" customHeight="1" x14ac:dyDescent="0.25">
      <c r="A919" s="37"/>
      <c r="B919" s="35" t="str">
        <f>Техлист!V890</f>
        <v/>
      </c>
      <c r="C919" s="93" t="str">
        <f>Техлист!U890</f>
        <v/>
      </c>
      <c r="D919" s="91"/>
      <c r="E919" s="91"/>
      <c r="F919" s="91"/>
      <c r="G919" s="90" t="str">
        <f>Техлист!Z890</f>
        <v/>
      </c>
      <c r="H919" s="91"/>
      <c r="I919" s="91"/>
      <c r="J919" s="91"/>
      <c r="K919" s="92"/>
      <c r="L919" s="42" t="str">
        <f>Техлист!AA890</f>
        <v/>
      </c>
      <c r="M919" s="94" t="str">
        <f>Техлист!AB890</f>
        <v/>
      </c>
      <c r="N919" s="92"/>
      <c r="O919" s="19"/>
      <c r="Q919" s="20"/>
      <c r="R919" s="20"/>
      <c r="S919" s="20"/>
    </row>
    <row r="920" spans="1:19" s="87" customFormat="1" ht="35.1" customHeight="1" x14ac:dyDescent="0.25">
      <c r="A920" s="37"/>
      <c r="B920" s="35" t="str">
        <f>Техлист!V891</f>
        <v/>
      </c>
      <c r="C920" s="93" t="str">
        <f>Техлист!U891</f>
        <v/>
      </c>
      <c r="D920" s="91"/>
      <c r="E920" s="91"/>
      <c r="F920" s="91"/>
      <c r="G920" s="90" t="str">
        <f>Техлист!Z891</f>
        <v/>
      </c>
      <c r="H920" s="91"/>
      <c r="I920" s="91"/>
      <c r="J920" s="91"/>
      <c r="K920" s="92"/>
      <c r="L920" s="42" t="str">
        <f>Техлист!AA891</f>
        <v/>
      </c>
      <c r="M920" s="94" t="str">
        <f>Техлист!AB891</f>
        <v/>
      </c>
      <c r="N920" s="92"/>
      <c r="O920" s="19"/>
      <c r="Q920" s="20"/>
      <c r="R920" s="20"/>
      <c r="S920" s="20"/>
    </row>
    <row r="921" spans="1:19" s="87" customFormat="1" ht="35.1" customHeight="1" x14ac:dyDescent="0.25">
      <c r="A921" s="37"/>
      <c r="B921" s="35" t="str">
        <f>Техлист!V892</f>
        <v/>
      </c>
      <c r="C921" s="93" t="str">
        <f>Техлист!U892</f>
        <v/>
      </c>
      <c r="D921" s="91"/>
      <c r="E921" s="91"/>
      <c r="F921" s="91"/>
      <c r="G921" s="90" t="str">
        <f>Техлист!Z892</f>
        <v/>
      </c>
      <c r="H921" s="91"/>
      <c r="I921" s="91"/>
      <c r="J921" s="91"/>
      <c r="K921" s="92"/>
      <c r="L921" s="42" t="str">
        <f>Техлист!AA892</f>
        <v/>
      </c>
      <c r="M921" s="94" t="str">
        <f>Техлист!AB892</f>
        <v/>
      </c>
      <c r="N921" s="92"/>
      <c r="O921" s="19"/>
      <c r="Q921" s="20"/>
      <c r="R921" s="20"/>
      <c r="S921" s="20"/>
    </row>
    <row r="922" spans="1:19" s="87" customFormat="1" ht="35.1" customHeight="1" x14ac:dyDescent="0.25">
      <c r="A922" s="37"/>
      <c r="B922" s="35" t="str">
        <f>Техлист!V893</f>
        <v/>
      </c>
      <c r="C922" s="93" t="str">
        <f>Техлист!U893</f>
        <v/>
      </c>
      <c r="D922" s="91"/>
      <c r="E922" s="91"/>
      <c r="F922" s="91"/>
      <c r="G922" s="90" t="str">
        <f>Техлист!Z893</f>
        <v/>
      </c>
      <c r="H922" s="91"/>
      <c r="I922" s="91"/>
      <c r="J922" s="91"/>
      <c r="K922" s="92"/>
      <c r="L922" s="42" t="str">
        <f>Техлист!AA893</f>
        <v/>
      </c>
      <c r="M922" s="94" t="str">
        <f>Техлист!AB893</f>
        <v/>
      </c>
      <c r="N922" s="92"/>
      <c r="O922" s="19"/>
      <c r="Q922" s="20"/>
      <c r="R922" s="20"/>
      <c r="S922" s="20"/>
    </row>
    <row r="923" spans="1:19" s="87" customFormat="1" ht="35.1" customHeight="1" x14ac:dyDescent="0.25">
      <c r="A923" s="37"/>
      <c r="B923" s="35" t="str">
        <f>Техлист!V894</f>
        <v/>
      </c>
      <c r="C923" s="93" t="str">
        <f>Техлист!U894</f>
        <v/>
      </c>
      <c r="D923" s="91"/>
      <c r="E923" s="91"/>
      <c r="F923" s="91"/>
      <c r="G923" s="90" t="str">
        <f>Техлист!Z894</f>
        <v/>
      </c>
      <c r="H923" s="91"/>
      <c r="I923" s="91"/>
      <c r="J923" s="91"/>
      <c r="K923" s="92"/>
      <c r="L923" s="42" t="str">
        <f>Техлист!AA894</f>
        <v/>
      </c>
      <c r="M923" s="94" t="str">
        <f>Техлист!AB894</f>
        <v/>
      </c>
      <c r="N923" s="92"/>
      <c r="O923" s="19"/>
      <c r="Q923" s="20"/>
      <c r="R923" s="20"/>
      <c r="S923" s="20"/>
    </row>
    <row r="924" spans="1:19" s="87" customFormat="1" ht="35.1" customHeight="1" x14ac:dyDescent="0.25">
      <c r="A924" s="37"/>
      <c r="B924" s="35" t="str">
        <f>Техлист!V895</f>
        <v/>
      </c>
      <c r="C924" s="93" t="str">
        <f>Техлист!U895</f>
        <v/>
      </c>
      <c r="D924" s="91"/>
      <c r="E924" s="91"/>
      <c r="F924" s="91"/>
      <c r="G924" s="90" t="str">
        <f>Техлист!Z895</f>
        <v/>
      </c>
      <c r="H924" s="91"/>
      <c r="I924" s="91"/>
      <c r="J924" s="91"/>
      <c r="K924" s="92"/>
      <c r="L924" s="42" t="str">
        <f>Техлист!AA895</f>
        <v/>
      </c>
      <c r="M924" s="94" t="str">
        <f>Техлист!AB895</f>
        <v/>
      </c>
      <c r="N924" s="92"/>
      <c r="O924" s="19"/>
      <c r="Q924" s="20"/>
      <c r="R924" s="20"/>
      <c r="S924" s="20"/>
    </row>
    <row r="925" spans="1:19" s="87" customFormat="1" ht="35.1" customHeight="1" x14ac:dyDescent="0.25">
      <c r="A925" s="37"/>
      <c r="B925" s="35" t="str">
        <f>Техлист!V896</f>
        <v/>
      </c>
      <c r="C925" s="93" t="str">
        <f>Техлист!U896</f>
        <v/>
      </c>
      <c r="D925" s="91"/>
      <c r="E925" s="91"/>
      <c r="F925" s="91"/>
      <c r="G925" s="90" t="str">
        <f>Техлист!Z896</f>
        <v/>
      </c>
      <c r="H925" s="91"/>
      <c r="I925" s="91"/>
      <c r="J925" s="91"/>
      <c r="K925" s="92"/>
      <c r="L925" s="42" t="str">
        <f>Техлист!AA896</f>
        <v/>
      </c>
      <c r="M925" s="94" t="str">
        <f>Техлист!AB896</f>
        <v/>
      </c>
      <c r="N925" s="92"/>
      <c r="O925" s="19"/>
      <c r="Q925" s="20"/>
      <c r="R925" s="20"/>
      <c r="S925" s="20"/>
    </row>
    <row r="926" spans="1:19" s="87" customFormat="1" ht="35.1" customHeight="1" x14ac:dyDescent="0.25">
      <c r="A926" s="37"/>
      <c r="B926" s="35" t="str">
        <f>Техлист!V897</f>
        <v/>
      </c>
      <c r="C926" s="93" t="str">
        <f>Техлист!U897</f>
        <v/>
      </c>
      <c r="D926" s="91"/>
      <c r="E926" s="91"/>
      <c r="F926" s="91"/>
      <c r="G926" s="90" t="str">
        <f>Техлист!Z897</f>
        <v/>
      </c>
      <c r="H926" s="91"/>
      <c r="I926" s="91"/>
      <c r="J926" s="91"/>
      <c r="K926" s="92"/>
      <c r="L926" s="42" t="str">
        <f>Техлист!AA897</f>
        <v/>
      </c>
      <c r="M926" s="94" t="str">
        <f>Техлист!AB897</f>
        <v/>
      </c>
      <c r="N926" s="92"/>
      <c r="O926" s="19"/>
      <c r="Q926" s="20"/>
      <c r="R926" s="20"/>
      <c r="S926" s="20"/>
    </row>
    <row r="927" spans="1:19" s="87" customFormat="1" ht="35.1" customHeight="1" x14ac:dyDescent="0.25">
      <c r="A927" s="37"/>
      <c r="B927" s="35" t="str">
        <f>Техлист!V898</f>
        <v/>
      </c>
      <c r="C927" s="93" t="str">
        <f>Техлист!U898</f>
        <v/>
      </c>
      <c r="D927" s="91"/>
      <c r="E927" s="91"/>
      <c r="F927" s="91"/>
      <c r="G927" s="90" t="str">
        <f>Техлист!Z898</f>
        <v/>
      </c>
      <c r="H927" s="91"/>
      <c r="I927" s="91"/>
      <c r="J927" s="91"/>
      <c r="K927" s="92"/>
      <c r="L927" s="42" t="str">
        <f>Техлист!AA898</f>
        <v/>
      </c>
      <c r="M927" s="94" t="str">
        <f>Техлист!AB898</f>
        <v/>
      </c>
      <c r="N927" s="92"/>
      <c r="O927" s="19"/>
      <c r="Q927" s="20"/>
      <c r="R927" s="20"/>
      <c r="S927" s="20"/>
    </row>
    <row r="928" spans="1:19" s="87" customFormat="1" ht="35.1" customHeight="1" x14ac:dyDescent="0.25">
      <c r="A928" s="37"/>
      <c r="B928" s="35" t="str">
        <f>Техлист!V899</f>
        <v/>
      </c>
      <c r="C928" s="93" t="str">
        <f>Техлист!U899</f>
        <v/>
      </c>
      <c r="D928" s="91"/>
      <c r="E928" s="91"/>
      <c r="F928" s="91"/>
      <c r="G928" s="90" t="str">
        <f>Техлист!Z899</f>
        <v/>
      </c>
      <c r="H928" s="91"/>
      <c r="I928" s="91"/>
      <c r="J928" s="91"/>
      <c r="K928" s="92"/>
      <c r="L928" s="42" t="str">
        <f>Техлист!AA899</f>
        <v/>
      </c>
      <c r="M928" s="94" t="str">
        <f>Техлист!AB899</f>
        <v/>
      </c>
      <c r="N928" s="92"/>
      <c r="O928" s="19"/>
      <c r="Q928" s="20"/>
      <c r="R928" s="20"/>
      <c r="S928" s="20"/>
    </row>
    <row r="929" spans="1:19" s="87" customFormat="1" ht="35.1" customHeight="1" x14ac:dyDescent="0.25">
      <c r="A929" s="37"/>
      <c r="B929" s="35" t="str">
        <f>Техлист!V900</f>
        <v/>
      </c>
      <c r="C929" s="93" t="str">
        <f>Техлист!U900</f>
        <v/>
      </c>
      <c r="D929" s="91"/>
      <c r="E929" s="91"/>
      <c r="F929" s="91"/>
      <c r="G929" s="90" t="str">
        <f>Техлист!Z900</f>
        <v/>
      </c>
      <c r="H929" s="91"/>
      <c r="I929" s="91"/>
      <c r="J929" s="91"/>
      <c r="K929" s="92"/>
      <c r="L929" s="42" t="str">
        <f>Техлист!AA900</f>
        <v/>
      </c>
      <c r="M929" s="94" t="str">
        <f>Техлист!AB900</f>
        <v/>
      </c>
      <c r="N929" s="92"/>
      <c r="O929" s="19"/>
      <c r="Q929" s="20"/>
      <c r="R929" s="20"/>
      <c r="S929" s="20"/>
    </row>
    <row r="930" spans="1:19" s="87" customFormat="1" ht="35.1" customHeight="1" x14ac:dyDescent="0.25">
      <c r="A930" s="37"/>
      <c r="B930" s="35" t="str">
        <f>Техлист!V901</f>
        <v/>
      </c>
      <c r="C930" s="93" t="str">
        <f>Техлист!U901</f>
        <v/>
      </c>
      <c r="D930" s="91"/>
      <c r="E930" s="91"/>
      <c r="F930" s="91"/>
      <c r="G930" s="90" t="str">
        <f>Техлист!Z901</f>
        <v/>
      </c>
      <c r="H930" s="91"/>
      <c r="I930" s="91"/>
      <c r="J930" s="91"/>
      <c r="K930" s="92"/>
      <c r="L930" s="42" t="str">
        <f>Техлист!AA901</f>
        <v/>
      </c>
      <c r="M930" s="94" t="str">
        <f>Техлист!AB901</f>
        <v/>
      </c>
      <c r="N930" s="92"/>
      <c r="O930" s="19"/>
      <c r="Q930" s="20"/>
      <c r="R930" s="20"/>
      <c r="S930" s="20"/>
    </row>
    <row r="931" spans="1:19" s="87" customFormat="1" ht="35.1" customHeight="1" x14ac:dyDescent="0.25">
      <c r="A931" s="37"/>
      <c r="B931" s="35" t="str">
        <f>Техлист!V902</f>
        <v/>
      </c>
      <c r="C931" s="93" t="str">
        <f>Техлист!U902</f>
        <v/>
      </c>
      <c r="D931" s="91"/>
      <c r="E931" s="91"/>
      <c r="F931" s="91"/>
      <c r="G931" s="90" t="str">
        <f>Техлист!Z902</f>
        <v/>
      </c>
      <c r="H931" s="91"/>
      <c r="I931" s="91"/>
      <c r="J931" s="91"/>
      <c r="K931" s="92"/>
      <c r="L931" s="42" t="str">
        <f>Техлист!AA902</f>
        <v/>
      </c>
      <c r="M931" s="94" t="str">
        <f>Техлист!AB902</f>
        <v/>
      </c>
      <c r="N931" s="92"/>
      <c r="O931" s="19"/>
      <c r="Q931" s="20"/>
      <c r="R931" s="20"/>
      <c r="S931" s="20"/>
    </row>
    <row r="932" spans="1:19" s="87" customFormat="1" ht="35.1" customHeight="1" x14ac:dyDescent="0.25">
      <c r="A932" s="37"/>
      <c r="B932" s="35" t="str">
        <f>Техлист!V903</f>
        <v/>
      </c>
      <c r="C932" s="93" t="str">
        <f>Техлист!U903</f>
        <v/>
      </c>
      <c r="D932" s="91"/>
      <c r="E932" s="91"/>
      <c r="F932" s="91"/>
      <c r="G932" s="90" t="str">
        <f>Техлист!Z903</f>
        <v/>
      </c>
      <c r="H932" s="91"/>
      <c r="I932" s="91"/>
      <c r="J932" s="91"/>
      <c r="K932" s="92"/>
      <c r="L932" s="42" t="str">
        <f>Техлист!AA903</f>
        <v/>
      </c>
      <c r="M932" s="94" t="str">
        <f>Техлист!AB903</f>
        <v/>
      </c>
      <c r="N932" s="92"/>
      <c r="O932" s="19"/>
      <c r="Q932" s="20"/>
      <c r="R932" s="20"/>
      <c r="S932" s="20"/>
    </row>
    <row r="933" spans="1:19" s="87" customFormat="1" ht="35.1" customHeight="1" x14ac:dyDescent="0.25">
      <c r="A933" s="37"/>
      <c r="B933" s="35" t="str">
        <f>Техлист!V904</f>
        <v/>
      </c>
      <c r="C933" s="93" t="str">
        <f>Техлист!U904</f>
        <v/>
      </c>
      <c r="D933" s="91"/>
      <c r="E933" s="91"/>
      <c r="F933" s="91"/>
      <c r="G933" s="90" t="str">
        <f>Техлист!Z904</f>
        <v/>
      </c>
      <c r="H933" s="91"/>
      <c r="I933" s="91"/>
      <c r="J933" s="91"/>
      <c r="K933" s="92"/>
      <c r="L933" s="42" t="str">
        <f>Техлист!AA904</f>
        <v/>
      </c>
      <c r="M933" s="94" t="str">
        <f>Техлист!AB904</f>
        <v/>
      </c>
      <c r="N933" s="92"/>
      <c r="O933" s="19"/>
      <c r="Q933" s="20"/>
      <c r="R933" s="20"/>
      <c r="S933" s="20"/>
    </row>
    <row r="934" spans="1:19" s="87" customFormat="1" ht="35.1" customHeight="1" x14ac:dyDescent="0.25">
      <c r="A934" s="37"/>
      <c r="B934" s="35" t="str">
        <f>Техлист!V905</f>
        <v/>
      </c>
      <c r="C934" s="93" t="str">
        <f>Техлист!U905</f>
        <v/>
      </c>
      <c r="D934" s="91"/>
      <c r="E934" s="91"/>
      <c r="F934" s="91"/>
      <c r="G934" s="90" t="str">
        <f>Техлист!Z905</f>
        <v/>
      </c>
      <c r="H934" s="91"/>
      <c r="I934" s="91"/>
      <c r="J934" s="91"/>
      <c r="K934" s="92"/>
      <c r="L934" s="42" t="str">
        <f>Техлист!AA905</f>
        <v/>
      </c>
      <c r="M934" s="94" t="str">
        <f>Техлист!AB905</f>
        <v/>
      </c>
      <c r="N934" s="92"/>
      <c r="O934" s="19"/>
      <c r="Q934" s="20"/>
      <c r="R934" s="20"/>
      <c r="S934" s="20"/>
    </row>
    <row r="935" spans="1:19" s="87" customFormat="1" ht="35.1" customHeight="1" x14ac:dyDescent="0.25">
      <c r="A935" s="37"/>
      <c r="B935" s="35" t="str">
        <f>Техлист!V906</f>
        <v/>
      </c>
      <c r="C935" s="93" t="str">
        <f>Техлист!U906</f>
        <v/>
      </c>
      <c r="D935" s="91"/>
      <c r="E935" s="91"/>
      <c r="F935" s="91"/>
      <c r="G935" s="90" t="str">
        <f>Техлист!Z906</f>
        <v/>
      </c>
      <c r="H935" s="91"/>
      <c r="I935" s="91"/>
      <c r="J935" s="91"/>
      <c r="K935" s="92"/>
      <c r="L935" s="42" t="str">
        <f>Техлист!AA906</f>
        <v/>
      </c>
      <c r="M935" s="94" t="str">
        <f>Техлист!AB906</f>
        <v/>
      </c>
      <c r="N935" s="92"/>
      <c r="O935" s="19"/>
      <c r="Q935" s="20"/>
      <c r="R935" s="20"/>
      <c r="S935" s="20"/>
    </row>
    <row r="936" spans="1:19" s="87" customFormat="1" ht="35.1" customHeight="1" x14ac:dyDescent="0.25">
      <c r="A936" s="37"/>
      <c r="B936" s="35" t="str">
        <f>Техлист!V907</f>
        <v/>
      </c>
      <c r="C936" s="93" t="str">
        <f>Техлист!U907</f>
        <v/>
      </c>
      <c r="D936" s="91"/>
      <c r="E936" s="91"/>
      <c r="F936" s="91"/>
      <c r="G936" s="90" t="str">
        <f>Техлист!Z907</f>
        <v/>
      </c>
      <c r="H936" s="91"/>
      <c r="I936" s="91"/>
      <c r="J936" s="91"/>
      <c r="K936" s="92"/>
      <c r="L936" s="42" t="str">
        <f>Техлист!AA907</f>
        <v/>
      </c>
      <c r="M936" s="94" t="str">
        <f>Техлист!AB907</f>
        <v/>
      </c>
      <c r="N936" s="92"/>
      <c r="O936" s="19"/>
      <c r="Q936" s="20"/>
      <c r="R936" s="20"/>
      <c r="S936" s="20"/>
    </row>
    <row r="937" spans="1:19" s="87" customFormat="1" ht="35.1" customHeight="1" x14ac:dyDescent="0.25">
      <c r="A937" s="37"/>
      <c r="B937" s="35" t="str">
        <f>Техлист!V908</f>
        <v/>
      </c>
      <c r="C937" s="93" t="str">
        <f>Техлист!U908</f>
        <v/>
      </c>
      <c r="D937" s="91"/>
      <c r="E937" s="91"/>
      <c r="F937" s="91"/>
      <c r="G937" s="90" t="str">
        <f>Техлист!Z908</f>
        <v/>
      </c>
      <c r="H937" s="91"/>
      <c r="I937" s="91"/>
      <c r="J937" s="91"/>
      <c r="K937" s="92"/>
      <c r="L937" s="42" t="str">
        <f>Техлист!AA908</f>
        <v/>
      </c>
      <c r="M937" s="94" t="str">
        <f>Техлист!AB908</f>
        <v/>
      </c>
      <c r="N937" s="92"/>
      <c r="O937" s="19"/>
      <c r="Q937" s="20"/>
      <c r="R937" s="20"/>
      <c r="S937" s="20"/>
    </row>
    <row r="938" spans="1:19" s="87" customFormat="1" ht="35.1" customHeight="1" x14ac:dyDescent="0.25">
      <c r="A938" s="37"/>
      <c r="B938" s="35" t="str">
        <f>Техлист!V909</f>
        <v/>
      </c>
      <c r="C938" s="93" t="str">
        <f>Техлист!U909</f>
        <v/>
      </c>
      <c r="D938" s="91"/>
      <c r="E938" s="91"/>
      <c r="F938" s="91"/>
      <c r="G938" s="90" t="str">
        <f>Техлист!Z909</f>
        <v/>
      </c>
      <c r="H938" s="91"/>
      <c r="I938" s="91"/>
      <c r="J938" s="91"/>
      <c r="K938" s="92"/>
      <c r="L938" s="42" t="str">
        <f>Техлист!AA909</f>
        <v/>
      </c>
      <c r="M938" s="94" t="str">
        <f>Техлист!AB909</f>
        <v/>
      </c>
      <c r="N938" s="92"/>
      <c r="O938" s="19"/>
      <c r="Q938" s="20"/>
      <c r="R938" s="20"/>
      <c r="S938" s="20"/>
    </row>
    <row r="939" spans="1:19" s="87" customFormat="1" ht="35.1" customHeight="1" x14ac:dyDescent="0.25">
      <c r="A939" s="37"/>
      <c r="B939" s="35" t="str">
        <f>Техлист!V910</f>
        <v/>
      </c>
      <c r="C939" s="93" t="str">
        <f>Техлист!U910</f>
        <v/>
      </c>
      <c r="D939" s="91"/>
      <c r="E939" s="91"/>
      <c r="F939" s="91"/>
      <c r="G939" s="90" t="str">
        <f>Техлист!Z910</f>
        <v/>
      </c>
      <c r="H939" s="91"/>
      <c r="I939" s="91"/>
      <c r="J939" s="91"/>
      <c r="K939" s="92"/>
      <c r="L939" s="42" t="str">
        <f>Техлист!AA910</f>
        <v/>
      </c>
      <c r="M939" s="94" t="str">
        <f>Техлист!AB910</f>
        <v/>
      </c>
      <c r="N939" s="92"/>
      <c r="O939" s="19"/>
      <c r="Q939" s="20"/>
      <c r="R939" s="20"/>
      <c r="S939" s="20"/>
    </row>
    <row r="940" spans="1:19" s="87" customFormat="1" ht="35.1" customHeight="1" x14ac:dyDescent="0.25">
      <c r="A940" s="37"/>
      <c r="B940" s="35" t="str">
        <f>Техлист!V911</f>
        <v/>
      </c>
      <c r="C940" s="93" t="str">
        <f>Техлист!U911</f>
        <v/>
      </c>
      <c r="D940" s="91"/>
      <c r="E940" s="91"/>
      <c r="F940" s="91"/>
      <c r="G940" s="90" t="str">
        <f>Техлист!Z911</f>
        <v/>
      </c>
      <c r="H940" s="91"/>
      <c r="I940" s="91"/>
      <c r="J940" s="91"/>
      <c r="K940" s="92"/>
      <c r="L940" s="42" t="str">
        <f>Техлист!AA911</f>
        <v/>
      </c>
      <c r="M940" s="94" t="str">
        <f>Техлист!AB911</f>
        <v/>
      </c>
      <c r="N940" s="92"/>
      <c r="O940" s="19"/>
      <c r="Q940" s="20"/>
      <c r="R940" s="20"/>
      <c r="S940" s="20"/>
    </row>
    <row r="941" spans="1:19" s="87" customFormat="1" ht="35.1" customHeight="1" x14ac:dyDescent="0.25">
      <c r="A941" s="37"/>
      <c r="B941" s="35" t="str">
        <f>Техлист!V912</f>
        <v/>
      </c>
      <c r="C941" s="93" t="str">
        <f>Техлист!U912</f>
        <v/>
      </c>
      <c r="D941" s="91"/>
      <c r="E941" s="91"/>
      <c r="F941" s="91"/>
      <c r="G941" s="90" t="str">
        <f>Техлист!Z912</f>
        <v/>
      </c>
      <c r="H941" s="91"/>
      <c r="I941" s="91"/>
      <c r="J941" s="91"/>
      <c r="K941" s="92"/>
      <c r="L941" s="42" t="str">
        <f>Техлист!AA912</f>
        <v/>
      </c>
      <c r="M941" s="94" t="str">
        <f>Техлист!AB912</f>
        <v/>
      </c>
      <c r="N941" s="92"/>
      <c r="O941" s="19"/>
      <c r="Q941" s="20"/>
      <c r="R941" s="20"/>
      <c r="S941" s="20"/>
    </row>
    <row r="942" spans="1:19" s="87" customFormat="1" ht="35.1" customHeight="1" x14ac:dyDescent="0.25">
      <c r="A942" s="37"/>
      <c r="B942" s="35" t="str">
        <f>Техлист!V913</f>
        <v/>
      </c>
      <c r="C942" s="93" t="str">
        <f>Техлист!U913</f>
        <v/>
      </c>
      <c r="D942" s="91"/>
      <c r="E942" s="91"/>
      <c r="F942" s="91"/>
      <c r="G942" s="90" t="str">
        <f>Техлист!Z913</f>
        <v/>
      </c>
      <c r="H942" s="91"/>
      <c r="I942" s="91"/>
      <c r="J942" s="91"/>
      <c r="K942" s="92"/>
      <c r="L942" s="42" t="str">
        <f>Техлист!AA913</f>
        <v/>
      </c>
      <c r="M942" s="94" t="str">
        <f>Техлист!AB913</f>
        <v/>
      </c>
      <c r="N942" s="92"/>
      <c r="O942" s="19"/>
      <c r="Q942" s="20"/>
      <c r="R942" s="20"/>
      <c r="S942" s="20"/>
    </row>
    <row r="943" spans="1:19" s="87" customFormat="1" ht="35.1" customHeight="1" x14ac:dyDescent="0.25">
      <c r="A943" s="37"/>
      <c r="B943" s="35" t="str">
        <f>Техлист!V914</f>
        <v/>
      </c>
      <c r="C943" s="93" t="str">
        <f>Техлист!U914</f>
        <v/>
      </c>
      <c r="D943" s="91"/>
      <c r="E943" s="91"/>
      <c r="F943" s="91"/>
      <c r="G943" s="90" t="str">
        <f>Техлист!Z914</f>
        <v/>
      </c>
      <c r="H943" s="91"/>
      <c r="I943" s="91"/>
      <c r="J943" s="91"/>
      <c r="K943" s="92"/>
      <c r="L943" s="42" t="str">
        <f>Техлист!AA914</f>
        <v/>
      </c>
      <c r="M943" s="94" t="str">
        <f>Техлист!AB914</f>
        <v/>
      </c>
      <c r="N943" s="92"/>
      <c r="O943" s="19"/>
      <c r="Q943" s="20"/>
      <c r="R943" s="20"/>
      <c r="S943" s="20"/>
    </row>
    <row r="944" spans="1:19" s="87" customFormat="1" ht="35.1" customHeight="1" x14ac:dyDescent="0.25">
      <c r="A944" s="37"/>
      <c r="B944" s="35" t="str">
        <f>Техлист!V915</f>
        <v/>
      </c>
      <c r="C944" s="93" t="str">
        <f>Техлист!U915</f>
        <v/>
      </c>
      <c r="D944" s="91"/>
      <c r="E944" s="91"/>
      <c r="F944" s="91"/>
      <c r="G944" s="90" t="str">
        <f>Техлист!Z915</f>
        <v/>
      </c>
      <c r="H944" s="91"/>
      <c r="I944" s="91"/>
      <c r="J944" s="91"/>
      <c r="K944" s="92"/>
      <c r="L944" s="42" t="str">
        <f>Техлист!AA915</f>
        <v/>
      </c>
      <c r="M944" s="94" t="str">
        <f>Техлист!AB915</f>
        <v/>
      </c>
      <c r="N944" s="92"/>
      <c r="O944" s="19"/>
      <c r="Q944" s="20"/>
      <c r="R944" s="20"/>
      <c r="S944" s="20"/>
    </row>
    <row r="945" spans="1:19" s="87" customFormat="1" ht="35.1" customHeight="1" x14ac:dyDescent="0.25">
      <c r="A945" s="37"/>
      <c r="B945" s="35" t="str">
        <f>Техлист!V916</f>
        <v/>
      </c>
      <c r="C945" s="93" t="str">
        <f>Техлист!U916</f>
        <v/>
      </c>
      <c r="D945" s="91"/>
      <c r="E945" s="91"/>
      <c r="F945" s="91"/>
      <c r="G945" s="90" t="str">
        <f>Техлист!Z916</f>
        <v/>
      </c>
      <c r="H945" s="91"/>
      <c r="I945" s="91"/>
      <c r="J945" s="91"/>
      <c r="K945" s="92"/>
      <c r="L945" s="42" t="str">
        <f>Техлист!AA916</f>
        <v/>
      </c>
      <c r="M945" s="94" t="str">
        <f>Техлист!AB916</f>
        <v/>
      </c>
      <c r="N945" s="92"/>
      <c r="O945" s="19"/>
      <c r="Q945" s="20"/>
      <c r="R945" s="20"/>
      <c r="S945" s="20"/>
    </row>
    <row r="946" spans="1:19" s="87" customFormat="1" ht="35.1" customHeight="1" x14ac:dyDescent="0.25">
      <c r="A946" s="37"/>
      <c r="B946" s="35" t="str">
        <f>Техлист!V917</f>
        <v/>
      </c>
      <c r="C946" s="93" t="str">
        <f>Техлист!U917</f>
        <v/>
      </c>
      <c r="D946" s="91"/>
      <c r="E946" s="91"/>
      <c r="F946" s="91"/>
      <c r="G946" s="90" t="str">
        <f>Техлист!Z917</f>
        <v/>
      </c>
      <c r="H946" s="91"/>
      <c r="I946" s="91"/>
      <c r="J946" s="91"/>
      <c r="K946" s="92"/>
      <c r="L946" s="42" t="str">
        <f>Техлист!AA917</f>
        <v/>
      </c>
      <c r="M946" s="94" t="str">
        <f>Техлист!AB917</f>
        <v/>
      </c>
      <c r="N946" s="92"/>
      <c r="O946" s="19"/>
      <c r="Q946" s="20"/>
      <c r="R946" s="20"/>
      <c r="S946" s="20"/>
    </row>
    <row r="947" spans="1:19" s="87" customFormat="1" ht="35.1" customHeight="1" x14ac:dyDescent="0.25">
      <c r="A947" s="37"/>
      <c r="B947" s="35" t="str">
        <f>Техлист!V918</f>
        <v/>
      </c>
      <c r="C947" s="93" t="str">
        <f>Техлист!U918</f>
        <v/>
      </c>
      <c r="D947" s="91"/>
      <c r="E947" s="91"/>
      <c r="F947" s="91"/>
      <c r="G947" s="90" t="str">
        <f>Техлист!Z918</f>
        <v/>
      </c>
      <c r="H947" s="91"/>
      <c r="I947" s="91"/>
      <c r="J947" s="91"/>
      <c r="K947" s="92"/>
      <c r="L947" s="42" t="str">
        <f>Техлист!AA918</f>
        <v/>
      </c>
      <c r="M947" s="94" t="str">
        <f>Техлист!AB918</f>
        <v/>
      </c>
      <c r="N947" s="92"/>
      <c r="O947" s="19"/>
      <c r="Q947" s="20"/>
      <c r="R947" s="20"/>
      <c r="S947" s="20"/>
    </row>
    <row r="948" spans="1:19" s="87" customFormat="1" ht="35.1" customHeight="1" x14ac:dyDescent="0.25">
      <c r="A948" s="37"/>
      <c r="B948" s="35" t="str">
        <f>Техлист!V919</f>
        <v/>
      </c>
      <c r="C948" s="93" t="str">
        <f>Техлист!U919</f>
        <v/>
      </c>
      <c r="D948" s="91"/>
      <c r="E948" s="91"/>
      <c r="F948" s="91"/>
      <c r="G948" s="90" t="str">
        <f>Техлист!Z919</f>
        <v/>
      </c>
      <c r="H948" s="91"/>
      <c r="I948" s="91"/>
      <c r="J948" s="91"/>
      <c r="K948" s="92"/>
      <c r="L948" s="42" t="str">
        <f>Техлист!AA919</f>
        <v/>
      </c>
      <c r="M948" s="94" t="str">
        <f>Техлист!AB919</f>
        <v/>
      </c>
      <c r="N948" s="92"/>
      <c r="O948" s="19"/>
      <c r="Q948" s="20"/>
      <c r="R948" s="20"/>
      <c r="S948" s="20"/>
    </row>
    <row r="949" spans="1:19" s="87" customFormat="1" ht="35.1" customHeight="1" x14ac:dyDescent="0.25">
      <c r="A949" s="37"/>
      <c r="B949" s="35" t="str">
        <f>Техлист!V920</f>
        <v/>
      </c>
      <c r="C949" s="93" t="str">
        <f>Техлист!U920</f>
        <v/>
      </c>
      <c r="D949" s="91"/>
      <c r="E949" s="91"/>
      <c r="F949" s="91"/>
      <c r="G949" s="90" t="str">
        <f>Техлист!Z920</f>
        <v/>
      </c>
      <c r="H949" s="91"/>
      <c r="I949" s="91"/>
      <c r="J949" s="91"/>
      <c r="K949" s="92"/>
      <c r="L949" s="42" t="str">
        <f>Техлист!AA920</f>
        <v/>
      </c>
      <c r="M949" s="94" t="str">
        <f>Техлист!AB920</f>
        <v/>
      </c>
      <c r="N949" s="92"/>
      <c r="O949" s="19"/>
      <c r="Q949" s="20"/>
      <c r="R949" s="20"/>
      <c r="S949" s="20"/>
    </row>
    <row r="950" spans="1:19" s="87" customFormat="1" ht="35.1" customHeight="1" x14ac:dyDescent="0.25">
      <c r="A950" s="37"/>
      <c r="B950" s="35" t="str">
        <f>Техлист!V921</f>
        <v/>
      </c>
      <c r="C950" s="93" t="str">
        <f>Техлист!U921</f>
        <v/>
      </c>
      <c r="D950" s="91"/>
      <c r="E950" s="91"/>
      <c r="F950" s="91"/>
      <c r="G950" s="90" t="str">
        <f>Техлист!Z921</f>
        <v/>
      </c>
      <c r="H950" s="91"/>
      <c r="I950" s="91"/>
      <c r="J950" s="91"/>
      <c r="K950" s="92"/>
      <c r="L950" s="42" t="str">
        <f>Техлист!AA921</f>
        <v/>
      </c>
      <c r="M950" s="94" t="str">
        <f>Техлист!AB921</f>
        <v/>
      </c>
      <c r="N950" s="92"/>
      <c r="O950" s="19"/>
      <c r="Q950" s="20"/>
      <c r="R950" s="20"/>
      <c r="S950" s="20"/>
    </row>
    <row r="951" spans="1:19" s="87" customFormat="1" ht="35.1" customHeight="1" x14ac:dyDescent="0.25">
      <c r="A951" s="37"/>
      <c r="B951" s="35" t="str">
        <f>Техлист!V922</f>
        <v/>
      </c>
      <c r="C951" s="93" t="str">
        <f>Техлист!U922</f>
        <v/>
      </c>
      <c r="D951" s="91"/>
      <c r="E951" s="91"/>
      <c r="F951" s="91"/>
      <c r="G951" s="90" t="str">
        <f>Техлист!Z922</f>
        <v/>
      </c>
      <c r="H951" s="91"/>
      <c r="I951" s="91"/>
      <c r="J951" s="91"/>
      <c r="K951" s="92"/>
      <c r="L951" s="42" t="str">
        <f>Техлист!AA922</f>
        <v/>
      </c>
      <c r="M951" s="94" t="str">
        <f>Техлист!AB922</f>
        <v/>
      </c>
      <c r="N951" s="92"/>
      <c r="O951" s="19"/>
      <c r="Q951" s="20"/>
      <c r="R951" s="20"/>
      <c r="S951" s="20"/>
    </row>
    <row r="952" spans="1:19" s="87" customFormat="1" ht="35.1" customHeight="1" x14ac:dyDescent="0.25">
      <c r="A952" s="37"/>
      <c r="B952" s="35" t="str">
        <f>Техлист!V923</f>
        <v/>
      </c>
      <c r="C952" s="93" t="str">
        <f>Техлист!U923</f>
        <v/>
      </c>
      <c r="D952" s="91"/>
      <c r="E952" s="91"/>
      <c r="F952" s="91"/>
      <c r="G952" s="90" t="str">
        <f>Техлист!Z923</f>
        <v/>
      </c>
      <c r="H952" s="91"/>
      <c r="I952" s="91"/>
      <c r="J952" s="91"/>
      <c r="K952" s="92"/>
      <c r="L952" s="42" t="str">
        <f>Техлист!AA923</f>
        <v/>
      </c>
      <c r="M952" s="94" t="str">
        <f>Техлист!AB923</f>
        <v/>
      </c>
      <c r="N952" s="92"/>
      <c r="O952" s="19"/>
      <c r="Q952" s="20"/>
      <c r="R952" s="20"/>
      <c r="S952" s="20"/>
    </row>
    <row r="953" spans="1:19" s="87" customFormat="1" ht="35.1" customHeight="1" x14ac:dyDescent="0.25">
      <c r="A953" s="37"/>
      <c r="B953" s="35" t="str">
        <f>Техлист!V924</f>
        <v/>
      </c>
      <c r="C953" s="93" t="str">
        <f>Техлист!U924</f>
        <v/>
      </c>
      <c r="D953" s="91"/>
      <c r="E953" s="91"/>
      <c r="F953" s="91"/>
      <c r="G953" s="90" t="str">
        <f>Техлист!Z924</f>
        <v/>
      </c>
      <c r="H953" s="91"/>
      <c r="I953" s="91"/>
      <c r="J953" s="91"/>
      <c r="K953" s="92"/>
      <c r="L953" s="42" t="str">
        <f>Техлист!AA924</f>
        <v/>
      </c>
      <c r="M953" s="94" t="str">
        <f>Техлист!AB924</f>
        <v/>
      </c>
      <c r="N953" s="92"/>
      <c r="O953" s="19"/>
      <c r="Q953" s="20"/>
      <c r="R953" s="20"/>
      <c r="S953" s="20"/>
    </row>
    <row r="954" spans="1:19" s="87" customFormat="1" ht="35.1" customHeight="1" x14ac:dyDescent="0.25">
      <c r="A954" s="37"/>
      <c r="B954" s="35" t="str">
        <f>Техлист!V925</f>
        <v/>
      </c>
      <c r="C954" s="93" t="str">
        <f>Техлист!U925</f>
        <v/>
      </c>
      <c r="D954" s="91"/>
      <c r="E954" s="91"/>
      <c r="F954" s="91"/>
      <c r="G954" s="90" t="str">
        <f>Техлист!Z925</f>
        <v/>
      </c>
      <c r="H954" s="91"/>
      <c r="I954" s="91"/>
      <c r="J954" s="91"/>
      <c r="K954" s="92"/>
      <c r="L954" s="42" t="str">
        <f>Техлист!AA925</f>
        <v/>
      </c>
      <c r="M954" s="94" t="str">
        <f>Техлист!AB925</f>
        <v/>
      </c>
      <c r="N954" s="92"/>
      <c r="O954" s="19"/>
      <c r="Q954" s="20"/>
      <c r="R954" s="20"/>
      <c r="S954" s="20"/>
    </row>
    <row r="955" spans="1:19" s="87" customFormat="1" ht="35.1" customHeight="1" x14ac:dyDescent="0.25">
      <c r="A955" s="37"/>
      <c r="B955" s="35" t="str">
        <f>Техлист!V926</f>
        <v/>
      </c>
      <c r="C955" s="93" t="str">
        <f>Техлист!U926</f>
        <v/>
      </c>
      <c r="D955" s="91"/>
      <c r="E955" s="91"/>
      <c r="F955" s="91"/>
      <c r="G955" s="90" t="str">
        <f>Техлист!Z926</f>
        <v/>
      </c>
      <c r="H955" s="91"/>
      <c r="I955" s="91"/>
      <c r="J955" s="91"/>
      <c r="K955" s="92"/>
      <c r="L955" s="42" t="str">
        <f>Техлист!AA926</f>
        <v/>
      </c>
      <c r="M955" s="94" t="str">
        <f>Техлист!AB926</f>
        <v/>
      </c>
      <c r="N955" s="92"/>
      <c r="O955" s="19"/>
      <c r="Q955" s="20"/>
      <c r="R955" s="20"/>
      <c r="S955" s="20"/>
    </row>
    <row r="956" spans="1:19" s="87" customFormat="1" ht="35.1" customHeight="1" x14ac:dyDescent="0.25">
      <c r="A956" s="37"/>
      <c r="B956" s="35" t="str">
        <f>Техлист!V927</f>
        <v/>
      </c>
      <c r="C956" s="93" t="str">
        <f>Техлист!U927</f>
        <v/>
      </c>
      <c r="D956" s="91"/>
      <c r="E956" s="91"/>
      <c r="F956" s="91"/>
      <c r="G956" s="90" t="str">
        <f>Техлист!Z927</f>
        <v/>
      </c>
      <c r="H956" s="91"/>
      <c r="I956" s="91"/>
      <c r="J956" s="91"/>
      <c r="K956" s="92"/>
      <c r="L956" s="42" t="str">
        <f>Техлист!AA927</f>
        <v/>
      </c>
      <c r="M956" s="94" t="str">
        <f>Техлист!AB927</f>
        <v/>
      </c>
      <c r="N956" s="92"/>
      <c r="O956" s="19"/>
      <c r="Q956" s="20"/>
      <c r="R956" s="20"/>
      <c r="S956" s="20"/>
    </row>
    <row r="957" spans="1:19" s="87" customFormat="1" ht="35.1" customHeight="1" x14ac:dyDescent="0.25">
      <c r="A957" s="37"/>
      <c r="B957" s="35" t="str">
        <f>Техлист!V928</f>
        <v/>
      </c>
      <c r="C957" s="93" t="str">
        <f>Техлист!U928</f>
        <v/>
      </c>
      <c r="D957" s="91"/>
      <c r="E957" s="91"/>
      <c r="F957" s="91"/>
      <c r="G957" s="90" t="str">
        <f>Техлист!Z928</f>
        <v/>
      </c>
      <c r="H957" s="91"/>
      <c r="I957" s="91"/>
      <c r="J957" s="91"/>
      <c r="K957" s="92"/>
      <c r="L957" s="42" t="str">
        <f>Техлист!AA928</f>
        <v/>
      </c>
      <c r="M957" s="94" t="str">
        <f>Техлист!AB928</f>
        <v/>
      </c>
      <c r="N957" s="92"/>
      <c r="O957" s="19"/>
      <c r="Q957" s="20"/>
      <c r="R957" s="20"/>
      <c r="S957" s="20"/>
    </row>
    <row r="958" spans="1:19" s="87" customFormat="1" ht="35.1" customHeight="1" x14ac:dyDescent="0.25">
      <c r="A958" s="37"/>
      <c r="B958" s="35" t="str">
        <f>Техлист!V929</f>
        <v/>
      </c>
      <c r="C958" s="93" t="str">
        <f>Техлист!U929</f>
        <v/>
      </c>
      <c r="D958" s="91"/>
      <c r="E958" s="91"/>
      <c r="F958" s="91"/>
      <c r="G958" s="90" t="str">
        <f>Техлист!Z929</f>
        <v/>
      </c>
      <c r="H958" s="91"/>
      <c r="I958" s="91"/>
      <c r="J958" s="91"/>
      <c r="K958" s="92"/>
      <c r="L958" s="42" t="str">
        <f>Техлист!AA929</f>
        <v/>
      </c>
      <c r="M958" s="94" t="str">
        <f>Техлист!AB929</f>
        <v/>
      </c>
      <c r="N958" s="92"/>
      <c r="O958" s="19"/>
      <c r="Q958" s="20"/>
      <c r="R958" s="20"/>
      <c r="S958" s="20"/>
    </row>
    <row r="959" spans="1:19" s="87" customFormat="1" ht="35.1" customHeight="1" x14ac:dyDescent="0.25">
      <c r="A959" s="37"/>
      <c r="B959" s="35" t="str">
        <f>Техлист!V930</f>
        <v/>
      </c>
      <c r="C959" s="93" t="str">
        <f>Техлист!U930</f>
        <v/>
      </c>
      <c r="D959" s="91"/>
      <c r="E959" s="91"/>
      <c r="F959" s="91"/>
      <c r="G959" s="90" t="str">
        <f>Техлист!Z930</f>
        <v/>
      </c>
      <c r="H959" s="91"/>
      <c r="I959" s="91"/>
      <c r="J959" s="91"/>
      <c r="K959" s="92"/>
      <c r="L959" s="42" t="str">
        <f>Техлист!AA930</f>
        <v/>
      </c>
      <c r="M959" s="94" t="str">
        <f>Техлист!AB930</f>
        <v/>
      </c>
      <c r="N959" s="92"/>
      <c r="O959" s="19"/>
      <c r="Q959" s="20"/>
      <c r="R959" s="20"/>
      <c r="S959" s="20"/>
    </row>
    <row r="960" spans="1:19" s="87" customFormat="1" ht="35.1" customHeight="1" x14ac:dyDescent="0.25">
      <c r="A960" s="37"/>
      <c r="B960" s="35" t="str">
        <f>Техлист!V931</f>
        <v/>
      </c>
      <c r="C960" s="93" t="str">
        <f>Техлист!U931</f>
        <v/>
      </c>
      <c r="D960" s="91"/>
      <c r="E960" s="91"/>
      <c r="F960" s="91"/>
      <c r="G960" s="90" t="str">
        <f>Техлист!Z931</f>
        <v/>
      </c>
      <c r="H960" s="91"/>
      <c r="I960" s="91"/>
      <c r="J960" s="91"/>
      <c r="K960" s="92"/>
      <c r="L960" s="42" t="str">
        <f>Техлист!AA931</f>
        <v/>
      </c>
      <c r="M960" s="94" t="str">
        <f>Техлист!AB931</f>
        <v/>
      </c>
      <c r="N960" s="92"/>
      <c r="O960" s="19"/>
      <c r="Q960" s="20"/>
      <c r="R960" s="20"/>
      <c r="S960" s="20"/>
    </row>
    <row r="961" spans="1:19" s="87" customFormat="1" ht="35.1" customHeight="1" x14ac:dyDescent="0.25">
      <c r="A961" s="37"/>
      <c r="B961" s="35" t="str">
        <f>Техлист!V932</f>
        <v/>
      </c>
      <c r="C961" s="93" t="str">
        <f>Техлист!U932</f>
        <v/>
      </c>
      <c r="D961" s="91"/>
      <c r="E961" s="91"/>
      <c r="F961" s="91"/>
      <c r="G961" s="90" t="str">
        <f>Техлист!Z932</f>
        <v/>
      </c>
      <c r="H961" s="91"/>
      <c r="I961" s="91"/>
      <c r="J961" s="91"/>
      <c r="K961" s="92"/>
      <c r="L961" s="42" t="str">
        <f>Техлист!AA932</f>
        <v/>
      </c>
      <c r="M961" s="94" t="str">
        <f>Техлист!AB932</f>
        <v/>
      </c>
      <c r="N961" s="92"/>
      <c r="O961" s="19"/>
      <c r="Q961" s="20"/>
      <c r="R961" s="20"/>
      <c r="S961" s="20"/>
    </row>
    <row r="962" spans="1:19" s="87" customFormat="1" ht="35.1" customHeight="1" x14ac:dyDescent="0.25">
      <c r="A962" s="37"/>
      <c r="B962" s="35" t="str">
        <f>Техлист!V933</f>
        <v/>
      </c>
      <c r="C962" s="93" t="str">
        <f>Техлист!U933</f>
        <v/>
      </c>
      <c r="D962" s="91"/>
      <c r="E962" s="91"/>
      <c r="F962" s="91"/>
      <c r="G962" s="90" t="str">
        <f>Техлист!Z933</f>
        <v/>
      </c>
      <c r="H962" s="91"/>
      <c r="I962" s="91"/>
      <c r="J962" s="91"/>
      <c r="K962" s="92"/>
      <c r="L962" s="42" t="str">
        <f>Техлист!AA933</f>
        <v/>
      </c>
      <c r="M962" s="94" t="str">
        <f>Техлист!AB933</f>
        <v/>
      </c>
      <c r="N962" s="92"/>
      <c r="O962" s="19"/>
      <c r="Q962" s="20"/>
      <c r="R962" s="20"/>
      <c r="S962" s="20"/>
    </row>
    <row r="963" spans="1:19" s="87" customFormat="1" ht="35.1" customHeight="1" x14ac:dyDescent="0.25">
      <c r="A963" s="37"/>
      <c r="B963" s="35" t="str">
        <f>Техлист!V934</f>
        <v/>
      </c>
      <c r="C963" s="93" t="str">
        <f>Техлист!U934</f>
        <v/>
      </c>
      <c r="D963" s="91"/>
      <c r="E963" s="91"/>
      <c r="F963" s="91"/>
      <c r="G963" s="90" t="str">
        <f>Техлист!Z934</f>
        <v/>
      </c>
      <c r="H963" s="91"/>
      <c r="I963" s="91"/>
      <c r="J963" s="91"/>
      <c r="K963" s="92"/>
      <c r="L963" s="42" t="str">
        <f>Техлист!AA934</f>
        <v/>
      </c>
      <c r="M963" s="94" t="str">
        <f>Техлист!AB934</f>
        <v/>
      </c>
      <c r="N963" s="92"/>
      <c r="O963" s="19"/>
      <c r="Q963" s="20"/>
      <c r="R963" s="20"/>
      <c r="S963" s="20"/>
    </row>
    <row r="964" spans="1:19" s="87" customFormat="1" ht="35.1" customHeight="1" x14ac:dyDescent="0.25">
      <c r="A964" s="37"/>
      <c r="B964" s="35" t="str">
        <f>Техлист!V935</f>
        <v/>
      </c>
      <c r="C964" s="93" t="str">
        <f>Техлист!U935</f>
        <v/>
      </c>
      <c r="D964" s="91"/>
      <c r="E964" s="91"/>
      <c r="F964" s="91"/>
      <c r="G964" s="90" t="str">
        <f>Техлист!Z935</f>
        <v/>
      </c>
      <c r="H964" s="91"/>
      <c r="I964" s="91"/>
      <c r="J964" s="91"/>
      <c r="K964" s="92"/>
      <c r="L964" s="42" t="str">
        <f>Техлист!AA935</f>
        <v/>
      </c>
      <c r="M964" s="94" t="str">
        <f>Техлист!AB935</f>
        <v/>
      </c>
      <c r="N964" s="92"/>
      <c r="O964" s="19"/>
      <c r="Q964" s="20"/>
      <c r="R964" s="20"/>
      <c r="S964" s="20"/>
    </row>
    <row r="965" spans="1:19" s="87" customFormat="1" ht="35.1" customHeight="1" x14ac:dyDescent="0.25">
      <c r="A965" s="37"/>
      <c r="B965" s="35" t="str">
        <f>Техлист!V936</f>
        <v/>
      </c>
      <c r="C965" s="93" t="str">
        <f>Техлист!U936</f>
        <v/>
      </c>
      <c r="D965" s="91"/>
      <c r="E965" s="91"/>
      <c r="F965" s="91"/>
      <c r="G965" s="90" t="str">
        <f>Техлист!Z936</f>
        <v/>
      </c>
      <c r="H965" s="91"/>
      <c r="I965" s="91"/>
      <c r="J965" s="91"/>
      <c r="K965" s="92"/>
      <c r="L965" s="42" t="str">
        <f>Техлист!AA936</f>
        <v/>
      </c>
      <c r="M965" s="94" t="str">
        <f>Техлист!AB936</f>
        <v/>
      </c>
      <c r="N965" s="92"/>
      <c r="O965" s="19"/>
      <c r="Q965" s="20"/>
      <c r="R965" s="20"/>
      <c r="S965" s="20"/>
    </row>
    <row r="966" spans="1:19" s="87" customFormat="1" ht="35.1" customHeight="1" x14ac:dyDescent="0.25">
      <c r="A966" s="37"/>
      <c r="B966" s="35" t="str">
        <f>Техлист!V937</f>
        <v/>
      </c>
      <c r="C966" s="93" t="str">
        <f>Техлист!U937</f>
        <v/>
      </c>
      <c r="D966" s="91"/>
      <c r="E966" s="91"/>
      <c r="F966" s="91"/>
      <c r="G966" s="90" t="str">
        <f>Техлист!Z937</f>
        <v/>
      </c>
      <c r="H966" s="91"/>
      <c r="I966" s="91"/>
      <c r="J966" s="91"/>
      <c r="K966" s="92"/>
      <c r="L966" s="42" t="str">
        <f>Техлист!AA937</f>
        <v/>
      </c>
      <c r="M966" s="94" t="str">
        <f>Техлист!AB937</f>
        <v/>
      </c>
      <c r="N966" s="92"/>
      <c r="O966" s="19"/>
      <c r="Q966" s="20"/>
      <c r="R966" s="20"/>
      <c r="S966" s="20"/>
    </row>
    <row r="967" spans="1:19" s="87" customFormat="1" ht="35.1" customHeight="1" x14ac:dyDescent="0.25">
      <c r="A967" s="37"/>
      <c r="B967" s="35" t="str">
        <f>Техлист!V938</f>
        <v/>
      </c>
      <c r="C967" s="93" t="str">
        <f>Техлист!U938</f>
        <v/>
      </c>
      <c r="D967" s="91"/>
      <c r="E967" s="91"/>
      <c r="F967" s="91"/>
      <c r="G967" s="90" t="str">
        <f>Техлист!Z938</f>
        <v/>
      </c>
      <c r="H967" s="91"/>
      <c r="I967" s="91"/>
      <c r="J967" s="91"/>
      <c r="K967" s="92"/>
      <c r="L967" s="42" t="str">
        <f>Техлист!AA938</f>
        <v/>
      </c>
      <c r="M967" s="94" t="str">
        <f>Техлист!AB938</f>
        <v/>
      </c>
      <c r="N967" s="92"/>
      <c r="O967" s="19"/>
      <c r="Q967" s="20"/>
      <c r="R967" s="20"/>
      <c r="S967" s="20"/>
    </row>
    <row r="968" spans="1:19" s="87" customFormat="1" ht="35.1" customHeight="1" x14ac:dyDescent="0.25">
      <c r="A968" s="37"/>
      <c r="B968" s="35" t="str">
        <f>Техлист!V939</f>
        <v/>
      </c>
      <c r="C968" s="93" t="str">
        <f>Техлист!U939</f>
        <v/>
      </c>
      <c r="D968" s="91"/>
      <c r="E968" s="91"/>
      <c r="F968" s="91"/>
      <c r="G968" s="90" t="str">
        <f>Техлист!Z939</f>
        <v/>
      </c>
      <c r="H968" s="91"/>
      <c r="I968" s="91"/>
      <c r="J968" s="91"/>
      <c r="K968" s="92"/>
      <c r="L968" s="42" t="str">
        <f>Техлист!AA939</f>
        <v/>
      </c>
      <c r="M968" s="94" t="str">
        <f>Техлист!AB939</f>
        <v/>
      </c>
      <c r="N968" s="92"/>
      <c r="O968" s="19"/>
      <c r="Q968" s="20"/>
      <c r="R968" s="20"/>
      <c r="S968" s="20"/>
    </row>
    <row r="969" spans="1:19" s="87" customFormat="1" ht="35.1" customHeight="1" x14ac:dyDescent="0.25">
      <c r="A969" s="37"/>
      <c r="B969" s="35" t="str">
        <f>Техлист!V940</f>
        <v/>
      </c>
      <c r="C969" s="93" t="str">
        <f>Техлист!U940</f>
        <v/>
      </c>
      <c r="D969" s="91"/>
      <c r="E969" s="91"/>
      <c r="F969" s="91"/>
      <c r="G969" s="90" t="str">
        <f>Техлист!Z940</f>
        <v/>
      </c>
      <c r="H969" s="91"/>
      <c r="I969" s="91"/>
      <c r="J969" s="91"/>
      <c r="K969" s="92"/>
      <c r="L969" s="42" t="str">
        <f>Техлист!AA940</f>
        <v/>
      </c>
      <c r="M969" s="94" t="str">
        <f>Техлист!AB940</f>
        <v/>
      </c>
      <c r="N969" s="92"/>
      <c r="O969" s="19"/>
      <c r="Q969" s="20"/>
      <c r="R969" s="20"/>
      <c r="S969" s="20"/>
    </row>
    <row r="970" spans="1:19" s="87" customFormat="1" ht="35.1" customHeight="1" x14ac:dyDescent="0.25">
      <c r="A970" s="37"/>
      <c r="B970" s="35" t="str">
        <f>Техлист!V941</f>
        <v/>
      </c>
      <c r="C970" s="93" t="str">
        <f>Техлист!U941</f>
        <v/>
      </c>
      <c r="D970" s="91"/>
      <c r="E970" s="91"/>
      <c r="F970" s="91"/>
      <c r="G970" s="90" t="str">
        <f>Техлист!Z941</f>
        <v/>
      </c>
      <c r="H970" s="91"/>
      <c r="I970" s="91"/>
      <c r="J970" s="91"/>
      <c r="K970" s="92"/>
      <c r="L970" s="42" t="str">
        <f>Техлист!AA941</f>
        <v/>
      </c>
      <c r="M970" s="94" t="str">
        <f>Техлист!AB941</f>
        <v/>
      </c>
      <c r="N970" s="92"/>
      <c r="O970" s="19"/>
      <c r="Q970" s="20"/>
      <c r="R970" s="20"/>
      <c r="S970" s="20"/>
    </row>
    <row r="971" spans="1:19" s="87" customFormat="1" ht="35.1" customHeight="1" x14ac:dyDescent="0.25">
      <c r="A971" s="37"/>
      <c r="B971" s="35" t="str">
        <f>Техлист!V942</f>
        <v/>
      </c>
      <c r="C971" s="93" t="str">
        <f>Техлист!U942</f>
        <v/>
      </c>
      <c r="D971" s="91"/>
      <c r="E971" s="91"/>
      <c r="F971" s="91"/>
      <c r="G971" s="90" t="str">
        <f>Техлист!Z942</f>
        <v/>
      </c>
      <c r="H971" s="91"/>
      <c r="I971" s="91"/>
      <c r="J971" s="91"/>
      <c r="K971" s="92"/>
      <c r="L971" s="42" t="str">
        <f>Техлист!AA942</f>
        <v/>
      </c>
      <c r="M971" s="94" t="str">
        <f>Техлист!AB942</f>
        <v/>
      </c>
      <c r="N971" s="92"/>
      <c r="O971" s="19"/>
      <c r="Q971" s="20"/>
      <c r="R971" s="20"/>
      <c r="S971" s="20"/>
    </row>
    <row r="972" spans="1:19" s="87" customFormat="1" ht="35.1" customHeight="1" x14ac:dyDescent="0.25">
      <c r="A972" s="37"/>
      <c r="B972" s="35" t="str">
        <f>Техлист!V943</f>
        <v/>
      </c>
      <c r="C972" s="93" t="str">
        <f>Техлист!U943</f>
        <v/>
      </c>
      <c r="D972" s="91"/>
      <c r="E972" s="91"/>
      <c r="F972" s="91"/>
      <c r="G972" s="90" t="str">
        <f>Техлист!Z943</f>
        <v/>
      </c>
      <c r="H972" s="91"/>
      <c r="I972" s="91"/>
      <c r="J972" s="91"/>
      <c r="K972" s="92"/>
      <c r="L972" s="42" t="str">
        <f>Техлист!AA943</f>
        <v/>
      </c>
      <c r="M972" s="94" t="str">
        <f>Техлист!AB943</f>
        <v/>
      </c>
      <c r="N972" s="92"/>
      <c r="O972" s="19"/>
      <c r="Q972" s="20"/>
      <c r="R972" s="20"/>
      <c r="S972" s="20"/>
    </row>
    <row r="973" spans="1:19" s="87" customFormat="1" ht="35.1" customHeight="1" x14ac:dyDescent="0.25">
      <c r="A973" s="37"/>
      <c r="B973" s="35" t="str">
        <f>Техлист!V944</f>
        <v/>
      </c>
      <c r="C973" s="93" t="str">
        <f>Техлист!U944</f>
        <v/>
      </c>
      <c r="D973" s="91"/>
      <c r="E973" s="91"/>
      <c r="F973" s="91"/>
      <c r="G973" s="90" t="str">
        <f>Техлист!Z944</f>
        <v/>
      </c>
      <c r="H973" s="91"/>
      <c r="I973" s="91"/>
      <c r="J973" s="91"/>
      <c r="K973" s="92"/>
      <c r="L973" s="42" t="str">
        <f>Техлист!AA944</f>
        <v/>
      </c>
      <c r="M973" s="94" t="str">
        <f>Техлист!AB944</f>
        <v/>
      </c>
      <c r="N973" s="92"/>
      <c r="O973" s="19"/>
      <c r="Q973" s="20"/>
      <c r="R973" s="20"/>
      <c r="S973" s="20"/>
    </row>
    <row r="974" spans="1:19" s="87" customFormat="1" ht="35.1" customHeight="1" x14ac:dyDescent="0.25">
      <c r="A974" s="37"/>
      <c r="B974" s="35" t="str">
        <f>Техлист!V945</f>
        <v/>
      </c>
      <c r="C974" s="93" t="str">
        <f>Техлист!U945</f>
        <v/>
      </c>
      <c r="D974" s="91"/>
      <c r="E974" s="91"/>
      <c r="F974" s="91"/>
      <c r="G974" s="90" t="str">
        <f>Техлист!Z945</f>
        <v/>
      </c>
      <c r="H974" s="91"/>
      <c r="I974" s="91"/>
      <c r="J974" s="91"/>
      <c r="K974" s="92"/>
      <c r="L974" s="42" t="str">
        <f>Техлист!AA945</f>
        <v/>
      </c>
      <c r="M974" s="94" t="str">
        <f>Техлист!AB945</f>
        <v/>
      </c>
      <c r="N974" s="92"/>
      <c r="O974" s="19"/>
      <c r="Q974" s="20"/>
      <c r="R974" s="20"/>
      <c r="S974" s="20"/>
    </row>
    <row r="975" spans="1:19" s="87" customFormat="1" ht="35.1" customHeight="1" x14ac:dyDescent="0.25">
      <c r="A975" s="37"/>
      <c r="B975" s="35" t="str">
        <f>Техлист!V946</f>
        <v/>
      </c>
      <c r="C975" s="93" t="str">
        <f>Техлист!U946</f>
        <v/>
      </c>
      <c r="D975" s="91"/>
      <c r="E975" s="91"/>
      <c r="F975" s="91"/>
      <c r="G975" s="90" t="str">
        <f>Техлист!Z946</f>
        <v/>
      </c>
      <c r="H975" s="91"/>
      <c r="I975" s="91"/>
      <c r="J975" s="91"/>
      <c r="K975" s="92"/>
      <c r="L975" s="42" t="str">
        <f>Техлист!AA946</f>
        <v/>
      </c>
      <c r="M975" s="94" t="str">
        <f>Техлист!AB946</f>
        <v/>
      </c>
      <c r="N975" s="92"/>
      <c r="O975" s="19"/>
      <c r="Q975" s="20"/>
      <c r="R975" s="20"/>
      <c r="S975" s="20"/>
    </row>
    <row r="976" spans="1:19" s="87" customFormat="1" ht="35.1" customHeight="1" x14ac:dyDescent="0.25">
      <c r="A976" s="37"/>
      <c r="B976" s="35" t="str">
        <f>Техлист!V947</f>
        <v/>
      </c>
      <c r="C976" s="93" t="str">
        <f>Техлист!U947</f>
        <v/>
      </c>
      <c r="D976" s="91"/>
      <c r="E976" s="91"/>
      <c r="F976" s="91"/>
      <c r="G976" s="90" t="str">
        <f>Техлист!Z947</f>
        <v/>
      </c>
      <c r="H976" s="91"/>
      <c r="I976" s="91"/>
      <c r="J976" s="91"/>
      <c r="K976" s="92"/>
      <c r="L976" s="42" t="str">
        <f>Техлист!AA947</f>
        <v/>
      </c>
      <c r="M976" s="94" t="str">
        <f>Техлист!AB947</f>
        <v/>
      </c>
      <c r="N976" s="92"/>
      <c r="O976" s="19"/>
      <c r="Q976" s="20"/>
      <c r="R976" s="20"/>
      <c r="S976" s="20"/>
    </row>
    <row r="977" spans="1:19" s="87" customFormat="1" ht="35.1" customHeight="1" x14ac:dyDescent="0.25">
      <c r="A977" s="37"/>
      <c r="B977" s="35" t="str">
        <f>Техлист!V948</f>
        <v/>
      </c>
      <c r="C977" s="93" t="str">
        <f>Техлист!U948</f>
        <v/>
      </c>
      <c r="D977" s="91"/>
      <c r="E977" s="91"/>
      <c r="F977" s="91"/>
      <c r="G977" s="90" t="str">
        <f>Техлист!Z948</f>
        <v/>
      </c>
      <c r="H977" s="91"/>
      <c r="I977" s="91"/>
      <c r="J977" s="91"/>
      <c r="K977" s="92"/>
      <c r="L977" s="42" t="str">
        <f>Техлист!AA948</f>
        <v/>
      </c>
      <c r="M977" s="94" t="str">
        <f>Техлист!AB948</f>
        <v/>
      </c>
      <c r="N977" s="92"/>
      <c r="O977" s="19"/>
      <c r="Q977" s="20"/>
      <c r="R977" s="20"/>
      <c r="S977" s="20"/>
    </row>
    <row r="978" spans="1:19" s="87" customFormat="1" ht="35.1" customHeight="1" x14ac:dyDescent="0.25">
      <c r="A978" s="37"/>
      <c r="B978" s="35" t="str">
        <f>Техлист!V949</f>
        <v/>
      </c>
      <c r="C978" s="93" t="str">
        <f>Техлист!U949</f>
        <v/>
      </c>
      <c r="D978" s="91"/>
      <c r="E978" s="91"/>
      <c r="F978" s="91"/>
      <c r="G978" s="90" t="str">
        <f>Техлист!Z949</f>
        <v/>
      </c>
      <c r="H978" s="91"/>
      <c r="I978" s="91"/>
      <c r="J978" s="91"/>
      <c r="K978" s="92"/>
      <c r="L978" s="42" t="str">
        <f>Техлист!AA949</f>
        <v/>
      </c>
      <c r="M978" s="94" t="str">
        <f>Техлист!AB949</f>
        <v/>
      </c>
      <c r="N978" s="92"/>
      <c r="O978" s="19"/>
      <c r="Q978" s="20"/>
      <c r="R978" s="20"/>
      <c r="S978" s="20"/>
    </row>
    <row r="979" spans="1:19" s="87" customFormat="1" ht="35.1" customHeight="1" x14ac:dyDescent="0.25">
      <c r="A979" s="37"/>
      <c r="B979" s="35" t="str">
        <f>Техлист!V950</f>
        <v/>
      </c>
      <c r="C979" s="93" t="str">
        <f>Техлист!U950</f>
        <v/>
      </c>
      <c r="D979" s="91"/>
      <c r="E979" s="91"/>
      <c r="F979" s="91"/>
      <c r="G979" s="90" t="str">
        <f>Техлист!Z950</f>
        <v/>
      </c>
      <c r="H979" s="91"/>
      <c r="I979" s="91"/>
      <c r="J979" s="91"/>
      <c r="K979" s="92"/>
      <c r="L979" s="42" t="str">
        <f>Техлист!AA950</f>
        <v/>
      </c>
      <c r="M979" s="94" t="str">
        <f>Техлист!AB950</f>
        <v/>
      </c>
      <c r="N979" s="92"/>
      <c r="O979" s="19"/>
      <c r="Q979" s="20"/>
      <c r="R979" s="20"/>
      <c r="S979" s="20"/>
    </row>
    <row r="980" spans="1:19" s="87" customFormat="1" ht="35.1" customHeight="1" x14ac:dyDescent="0.25">
      <c r="A980" s="37"/>
      <c r="B980" s="35" t="str">
        <f>Техлист!V951</f>
        <v/>
      </c>
      <c r="C980" s="93" t="str">
        <f>Техлист!U951</f>
        <v/>
      </c>
      <c r="D980" s="91"/>
      <c r="E980" s="91"/>
      <c r="F980" s="91"/>
      <c r="G980" s="90" t="str">
        <f>Техлист!Z951</f>
        <v/>
      </c>
      <c r="H980" s="91"/>
      <c r="I980" s="91"/>
      <c r="J980" s="91"/>
      <c r="K980" s="92"/>
      <c r="L980" s="42" t="str">
        <f>Техлист!AA951</f>
        <v/>
      </c>
      <c r="M980" s="94" t="str">
        <f>Техлист!AB951</f>
        <v/>
      </c>
      <c r="N980" s="92"/>
      <c r="O980" s="19"/>
      <c r="Q980" s="20"/>
      <c r="R980" s="20"/>
      <c r="S980" s="20"/>
    </row>
    <row r="981" spans="1:19" s="87" customFormat="1" ht="35.1" customHeight="1" x14ac:dyDescent="0.25">
      <c r="A981" s="37"/>
      <c r="B981" s="35" t="str">
        <f>Техлист!V952</f>
        <v/>
      </c>
      <c r="C981" s="93" t="str">
        <f>Техлист!U952</f>
        <v/>
      </c>
      <c r="D981" s="91"/>
      <c r="E981" s="91"/>
      <c r="F981" s="91"/>
      <c r="G981" s="90" t="str">
        <f>Техлист!Z952</f>
        <v/>
      </c>
      <c r="H981" s="91"/>
      <c r="I981" s="91"/>
      <c r="J981" s="91"/>
      <c r="K981" s="92"/>
      <c r="L981" s="42" t="str">
        <f>Техлист!AA952</f>
        <v/>
      </c>
      <c r="M981" s="94" t="str">
        <f>Техлист!AB952</f>
        <v/>
      </c>
      <c r="N981" s="92"/>
      <c r="O981" s="19"/>
      <c r="Q981" s="20"/>
      <c r="R981" s="20"/>
      <c r="S981" s="20"/>
    </row>
    <row r="982" spans="1:19" s="87" customFormat="1" ht="35.1" customHeight="1" x14ac:dyDescent="0.25">
      <c r="A982" s="37"/>
      <c r="B982" s="35" t="str">
        <f>Техлист!V953</f>
        <v/>
      </c>
      <c r="C982" s="93" t="str">
        <f>Техлист!U953</f>
        <v/>
      </c>
      <c r="D982" s="91"/>
      <c r="E982" s="91"/>
      <c r="F982" s="91"/>
      <c r="G982" s="90" t="str">
        <f>Техлист!Z953</f>
        <v/>
      </c>
      <c r="H982" s="91"/>
      <c r="I982" s="91"/>
      <c r="J982" s="91"/>
      <c r="K982" s="92"/>
      <c r="L982" s="42" t="str">
        <f>Техлист!AA953</f>
        <v/>
      </c>
      <c r="M982" s="94" t="str">
        <f>Техлист!AB953</f>
        <v/>
      </c>
      <c r="N982" s="92"/>
      <c r="O982" s="19"/>
      <c r="Q982" s="20"/>
      <c r="R982" s="20"/>
      <c r="S982" s="20"/>
    </row>
    <row r="983" spans="1:19" s="87" customFormat="1" ht="35.1" customHeight="1" x14ac:dyDescent="0.25">
      <c r="A983" s="37"/>
      <c r="B983" s="35" t="str">
        <f>Техлист!V954</f>
        <v/>
      </c>
      <c r="C983" s="93" t="str">
        <f>Техлист!U954</f>
        <v/>
      </c>
      <c r="D983" s="91"/>
      <c r="E983" s="91"/>
      <c r="F983" s="91"/>
      <c r="G983" s="90" t="str">
        <f>Техлист!Z954</f>
        <v/>
      </c>
      <c r="H983" s="91"/>
      <c r="I983" s="91"/>
      <c r="J983" s="91"/>
      <c r="K983" s="92"/>
      <c r="L983" s="42" t="str">
        <f>Техлист!AA954</f>
        <v/>
      </c>
      <c r="M983" s="94" t="str">
        <f>Техлист!AB954</f>
        <v/>
      </c>
      <c r="N983" s="92"/>
      <c r="O983" s="19"/>
      <c r="Q983" s="20"/>
      <c r="R983" s="20"/>
      <c r="S983" s="20"/>
    </row>
    <row r="984" spans="1:19" s="87" customFormat="1" ht="35.1" customHeight="1" x14ac:dyDescent="0.25">
      <c r="A984" s="37"/>
      <c r="B984" s="35" t="str">
        <f>Техлист!V955</f>
        <v/>
      </c>
      <c r="C984" s="93" t="str">
        <f>Техлист!U955</f>
        <v/>
      </c>
      <c r="D984" s="91"/>
      <c r="E984" s="91"/>
      <c r="F984" s="91"/>
      <c r="G984" s="90" t="str">
        <f>Техлист!Z955</f>
        <v/>
      </c>
      <c r="H984" s="91"/>
      <c r="I984" s="91"/>
      <c r="J984" s="91"/>
      <c r="K984" s="92"/>
      <c r="L984" s="42" t="str">
        <f>Техлист!AA955</f>
        <v/>
      </c>
      <c r="M984" s="94" t="str">
        <f>Техлист!AB955</f>
        <v/>
      </c>
      <c r="N984" s="92"/>
      <c r="O984" s="19"/>
      <c r="Q984" s="20"/>
      <c r="R984" s="20"/>
      <c r="S984" s="20"/>
    </row>
    <row r="985" spans="1:19" s="87" customFormat="1" ht="35.1" customHeight="1" x14ac:dyDescent="0.25">
      <c r="A985" s="37"/>
      <c r="B985" s="35" t="str">
        <f>Техлист!V956</f>
        <v/>
      </c>
      <c r="C985" s="93" t="str">
        <f>Техлист!U956</f>
        <v/>
      </c>
      <c r="D985" s="91"/>
      <c r="E985" s="91"/>
      <c r="F985" s="91"/>
      <c r="G985" s="90" t="str">
        <f>Техлист!Z956</f>
        <v/>
      </c>
      <c r="H985" s="91"/>
      <c r="I985" s="91"/>
      <c r="J985" s="91"/>
      <c r="K985" s="92"/>
      <c r="L985" s="42" t="str">
        <f>Техлист!AA956</f>
        <v/>
      </c>
      <c r="M985" s="94" t="str">
        <f>Техлист!AB956</f>
        <v/>
      </c>
      <c r="N985" s="92"/>
      <c r="O985" s="19"/>
      <c r="Q985" s="20"/>
      <c r="R985" s="20"/>
      <c r="S985" s="20"/>
    </row>
    <row r="986" spans="1:19" s="87" customFormat="1" ht="35.1" customHeight="1" x14ac:dyDescent="0.25">
      <c r="A986" s="37"/>
      <c r="B986" s="35" t="str">
        <f>Техлист!V957</f>
        <v/>
      </c>
      <c r="C986" s="93" t="str">
        <f>Техлист!U957</f>
        <v/>
      </c>
      <c r="D986" s="91"/>
      <c r="E986" s="91"/>
      <c r="F986" s="91"/>
      <c r="G986" s="90" t="str">
        <f>Техлист!Z957</f>
        <v/>
      </c>
      <c r="H986" s="91"/>
      <c r="I986" s="91"/>
      <c r="J986" s="91"/>
      <c r="K986" s="92"/>
      <c r="L986" s="42" t="str">
        <f>Техлист!AA957</f>
        <v/>
      </c>
      <c r="M986" s="94" t="str">
        <f>Техлист!AB957</f>
        <v/>
      </c>
      <c r="N986" s="92"/>
      <c r="O986" s="19"/>
      <c r="Q986" s="20"/>
      <c r="R986" s="20"/>
      <c r="S986" s="20"/>
    </row>
    <row r="987" spans="1:19" s="87" customFormat="1" ht="35.1" customHeight="1" x14ac:dyDescent="0.25">
      <c r="A987" s="37"/>
      <c r="B987" s="35" t="str">
        <f>Техлист!V958</f>
        <v/>
      </c>
      <c r="C987" s="93" t="str">
        <f>Техлист!U958</f>
        <v/>
      </c>
      <c r="D987" s="91"/>
      <c r="E987" s="91"/>
      <c r="F987" s="91"/>
      <c r="G987" s="90" t="str">
        <f>Техлист!Z958</f>
        <v/>
      </c>
      <c r="H987" s="91"/>
      <c r="I987" s="91"/>
      <c r="J987" s="91"/>
      <c r="K987" s="92"/>
      <c r="L987" s="42" t="str">
        <f>Техлист!AA958</f>
        <v/>
      </c>
      <c r="M987" s="94" t="str">
        <f>Техлист!AB958</f>
        <v/>
      </c>
      <c r="N987" s="92"/>
      <c r="O987" s="19"/>
      <c r="Q987" s="20"/>
      <c r="R987" s="20"/>
      <c r="S987" s="20"/>
    </row>
    <row r="988" spans="1:19" s="87" customFormat="1" ht="35.1" customHeight="1" x14ac:dyDescent="0.25">
      <c r="A988" s="37"/>
      <c r="B988" s="35" t="str">
        <f>Техлист!V959</f>
        <v/>
      </c>
      <c r="C988" s="93" t="str">
        <f>Техлист!U959</f>
        <v/>
      </c>
      <c r="D988" s="91"/>
      <c r="E988" s="91"/>
      <c r="F988" s="91"/>
      <c r="G988" s="90" t="str">
        <f>Техлист!Z959</f>
        <v/>
      </c>
      <c r="H988" s="91"/>
      <c r="I988" s="91"/>
      <c r="J988" s="91"/>
      <c r="K988" s="92"/>
      <c r="L988" s="42" t="str">
        <f>Техлист!AA959</f>
        <v/>
      </c>
      <c r="M988" s="94" t="str">
        <f>Техлист!AB959</f>
        <v/>
      </c>
      <c r="N988" s="92"/>
      <c r="O988" s="19"/>
      <c r="Q988" s="20"/>
      <c r="R988" s="20"/>
      <c r="S988" s="20"/>
    </row>
    <row r="989" spans="1:19" s="87" customFormat="1" ht="35.1" customHeight="1" x14ac:dyDescent="0.25">
      <c r="A989" s="37"/>
      <c r="B989" s="35" t="str">
        <f>Техлист!V960</f>
        <v/>
      </c>
      <c r="C989" s="93" t="str">
        <f>Техлист!U960</f>
        <v/>
      </c>
      <c r="D989" s="91"/>
      <c r="E989" s="91"/>
      <c r="F989" s="91"/>
      <c r="G989" s="90" t="str">
        <f>Техлист!Z960</f>
        <v/>
      </c>
      <c r="H989" s="91"/>
      <c r="I989" s="91"/>
      <c r="J989" s="91"/>
      <c r="K989" s="92"/>
      <c r="L989" s="42" t="str">
        <f>Техлист!AA960</f>
        <v/>
      </c>
      <c r="M989" s="94" t="str">
        <f>Техлист!AB960</f>
        <v/>
      </c>
      <c r="N989" s="92"/>
      <c r="O989" s="19"/>
      <c r="Q989" s="20"/>
      <c r="R989" s="20"/>
      <c r="S989" s="20"/>
    </row>
    <row r="990" spans="1:19" s="87" customFormat="1" ht="35.1" customHeight="1" x14ac:dyDescent="0.25">
      <c r="A990" s="37"/>
      <c r="B990" s="35" t="str">
        <f>Техлист!V961</f>
        <v/>
      </c>
      <c r="C990" s="93" t="str">
        <f>Техлист!U961</f>
        <v/>
      </c>
      <c r="D990" s="91"/>
      <c r="E990" s="91"/>
      <c r="F990" s="91"/>
      <c r="G990" s="90" t="str">
        <f>Техлист!Z961</f>
        <v/>
      </c>
      <c r="H990" s="91"/>
      <c r="I990" s="91"/>
      <c r="J990" s="91"/>
      <c r="K990" s="92"/>
      <c r="L990" s="42" t="str">
        <f>Техлист!AA961</f>
        <v/>
      </c>
      <c r="M990" s="94" t="str">
        <f>Техлист!AB961</f>
        <v/>
      </c>
      <c r="N990" s="92"/>
      <c r="O990" s="19"/>
      <c r="Q990" s="20"/>
      <c r="R990" s="20"/>
      <c r="S990" s="20"/>
    </row>
    <row r="991" spans="1:19" s="87" customFormat="1" ht="35.1" customHeight="1" x14ac:dyDescent="0.25">
      <c r="A991" s="37"/>
      <c r="B991" s="35" t="str">
        <f>Техлист!V962</f>
        <v/>
      </c>
      <c r="C991" s="93" t="str">
        <f>Техлист!U962</f>
        <v/>
      </c>
      <c r="D991" s="91"/>
      <c r="E991" s="91"/>
      <c r="F991" s="91"/>
      <c r="G991" s="90" t="str">
        <f>Техлист!Z962</f>
        <v/>
      </c>
      <c r="H991" s="91"/>
      <c r="I991" s="91"/>
      <c r="J991" s="91"/>
      <c r="K991" s="92"/>
      <c r="L991" s="42" t="str">
        <f>Техлист!AA962</f>
        <v/>
      </c>
      <c r="M991" s="94" t="str">
        <f>Техлист!AB962</f>
        <v/>
      </c>
      <c r="N991" s="92"/>
      <c r="O991" s="19"/>
      <c r="Q991" s="20"/>
      <c r="R991" s="20"/>
      <c r="S991" s="20"/>
    </row>
    <row r="992" spans="1:19" s="87" customFormat="1" ht="35.1" customHeight="1" x14ac:dyDescent="0.25">
      <c r="A992" s="37"/>
      <c r="B992" s="35" t="str">
        <f>Техлист!V963</f>
        <v/>
      </c>
      <c r="C992" s="93" t="str">
        <f>Техлист!U963</f>
        <v/>
      </c>
      <c r="D992" s="91"/>
      <c r="E992" s="91"/>
      <c r="F992" s="91"/>
      <c r="G992" s="90" t="str">
        <f>Техлист!Z963</f>
        <v/>
      </c>
      <c r="H992" s="91"/>
      <c r="I992" s="91"/>
      <c r="J992" s="91"/>
      <c r="K992" s="92"/>
      <c r="L992" s="42" t="str">
        <f>Техлист!AA963</f>
        <v/>
      </c>
      <c r="M992" s="94" t="str">
        <f>Техлист!AB963</f>
        <v/>
      </c>
      <c r="N992" s="92"/>
      <c r="O992" s="19"/>
      <c r="Q992" s="20"/>
      <c r="R992" s="20"/>
      <c r="S992" s="20"/>
    </row>
    <row r="993" spans="1:19" s="87" customFormat="1" ht="35.1" customHeight="1" x14ac:dyDescent="0.25">
      <c r="A993" s="37"/>
      <c r="B993" s="35" t="str">
        <f>Техлист!V964</f>
        <v/>
      </c>
      <c r="C993" s="93" t="str">
        <f>Техлист!U964</f>
        <v/>
      </c>
      <c r="D993" s="91"/>
      <c r="E993" s="91"/>
      <c r="F993" s="91"/>
      <c r="G993" s="90" t="str">
        <f>Техлист!Z964</f>
        <v/>
      </c>
      <c r="H993" s="91"/>
      <c r="I993" s="91"/>
      <c r="J993" s="91"/>
      <c r="K993" s="92"/>
      <c r="L993" s="42" t="str">
        <f>Техлист!AA964</f>
        <v/>
      </c>
      <c r="M993" s="94" t="str">
        <f>Техлист!AB964</f>
        <v/>
      </c>
      <c r="N993" s="92"/>
      <c r="O993" s="19"/>
      <c r="Q993" s="20"/>
      <c r="R993" s="20"/>
      <c r="S993" s="20"/>
    </row>
    <row r="994" spans="1:19" s="87" customFormat="1" ht="35.1" customHeight="1" x14ac:dyDescent="0.25">
      <c r="A994" s="37"/>
      <c r="B994" s="35" t="str">
        <f>Техлист!V965</f>
        <v/>
      </c>
      <c r="C994" s="93" t="str">
        <f>Техлист!U965</f>
        <v/>
      </c>
      <c r="D994" s="91"/>
      <c r="E994" s="91"/>
      <c r="F994" s="91"/>
      <c r="G994" s="90" t="str">
        <f>Техлист!Z965</f>
        <v/>
      </c>
      <c r="H994" s="91"/>
      <c r="I994" s="91"/>
      <c r="J994" s="91"/>
      <c r="K994" s="92"/>
      <c r="L994" s="42" t="str">
        <f>Техлист!AA965</f>
        <v/>
      </c>
      <c r="M994" s="94" t="str">
        <f>Техлист!AB965</f>
        <v/>
      </c>
      <c r="N994" s="92"/>
      <c r="O994" s="19"/>
      <c r="Q994" s="20"/>
      <c r="R994" s="20"/>
      <c r="S994" s="20"/>
    </row>
    <row r="995" spans="1:19" s="87" customFormat="1" ht="35.1" customHeight="1" x14ac:dyDescent="0.25">
      <c r="A995" s="37"/>
      <c r="B995" s="35" t="str">
        <f>Техлист!V966</f>
        <v/>
      </c>
      <c r="C995" s="93" t="str">
        <f>Техлист!U966</f>
        <v/>
      </c>
      <c r="D995" s="91"/>
      <c r="E995" s="91"/>
      <c r="F995" s="91"/>
      <c r="G995" s="90" t="str">
        <f>Техлист!Z966</f>
        <v/>
      </c>
      <c r="H995" s="91"/>
      <c r="I995" s="91"/>
      <c r="J995" s="91"/>
      <c r="K995" s="92"/>
      <c r="L995" s="42" t="str">
        <f>Техлист!AA966</f>
        <v/>
      </c>
      <c r="M995" s="94" t="str">
        <f>Техлист!AB966</f>
        <v/>
      </c>
      <c r="N995" s="92"/>
      <c r="O995" s="19"/>
      <c r="Q995" s="20"/>
      <c r="R995" s="20"/>
      <c r="S995" s="20"/>
    </row>
    <row r="996" spans="1:19" s="87" customFormat="1" ht="35.1" customHeight="1" x14ac:dyDescent="0.25">
      <c r="A996" s="37"/>
      <c r="B996" s="35" t="str">
        <f>Техлист!V967</f>
        <v/>
      </c>
      <c r="C996" s="93" t="str">
        <f>Техлист!U967</f>
        <v/>
      </c>
      <c r="D996" s="91"/>
      <c r="E996" s="91"/>
      <c r="F996" s="91"/>
      <c r="G996" s="90" t="str">
        <f>Техлист!Z967</f>
        <v/>
      </c>
      <c r="H996" s="91"/>
      <c r="I996" s="91"/>
      <c r="J996" s="91"/>
      <c r="K996" s="92"/>
      <c r="L996" s="42" t="str">
        <f>Техлист!AA967</f>
        <v/>
      </c>
      <c r="M996" s="94" t="str">
        <f>Техлист!AB967</f>
        <v/>
      </c>
      <c r="N996" s="92"/>
      <c r="O996" s="19"/>
      <c r="Q996" s="20"/>
      <c r="R996" s="20"/>
      <c r="S996" s="20"/>
    </row>
    <row r="997" spans="1:19" s="87" customFormat="1" ht="35.1" customHeight="1" x14ac:dyDescent="0.25">
      <c r="A997" s="37"/>
      <c r="B997" s="35" t="str">
        <f>Техлист!V968</f>
        <v/>
      </c>
      <c r="C997" s="93" t="str">
        <f>Техлист!U968</f>
        <v/>
      </c>
      <c r="D997" s="91"/>
      <c r="E997" s="91"/>
      <c r="F997" s="91"/>
      <c r="G997" s="90" t="str">
        <f>Техлист!Z968</f>
        <v/>
      </c>
      <c r="H997" s="91"/>
      <c r="I997" s="91"/>
      <c r="J997" s="91"/>
      <c r="K997" s="92"/>
      <c r="L997" s="42" t="str">
        <f>Техлист!AA968</f>
        <v/>
      </c>
      <c r="M997" s="94" t="str">
        <f>Техлист!AB968</f>
        <v/>
      </c>
      <c r="N997" s="92"/>
      <c r="O997" s="19"/>
      <c r="Q997" s="20"/>
      <c r="R997" s="20"/>
      <c r="S997" s="20"/>
    </row>
    <row r="998" spans="1:19" s="87" customFormat="1" ht="35.1" customHeight="1" x14ac:dyDescent="0.25">
      <c r="A998" s="37"/>
      <c r="B998" s="35" t="str">
        <f>Техлист!V969</f>
        <v/>
      </c>
      <c r="C998" s="93" t="str">
        <f>Техлист!U969</f>
        <v/>
      </c>
      <c r="D998" s="91"/>
      <c r="E998" s="91"/>
      <c r="F998" s="91"/>
      <c r="G998" s="90" t="str">
        <f>Техлист!Z969</f>
        <v/>
      </c>
      <c r="H998" s="91"/>
      <c r="I998" s="91"/>
      <c r="J998" s="91"/>
      <c r="K998" s="92"/>
      <c r="L998" s="42" t="str">
        <f>Техлист!AA969</f>
        <v/>
      </c>
      <c r="M998" s="94" t="str">
        <f>Техлист!AB969</f>
        <v/>
      </c>
      <c r="N998" s="92"/>
      <c r="O998" s="19"/>
      <c r="Q998" s="20"/>
      <c r="R998" s="20"/>
      <c r="S998" s="20"/>
    </row>
    <row r="999" spans="1:19" s="87" customFormat="1" ht="35.1" customHeight="1" x14ac:dyDescent="0.25">
      <c r="A999" s="37"/>
      <c r="B999" s="35" t="str">
        <f>Техлист!V970</f>
        <v/>
      </c>
      <c r="C999" s="93" t="str">
        <f>Техлист!U970</f>
        <v/>
      </c>
      <c r="D999" s="91"/>
      <c r="E999" s="91"/>
      <c r="F999" s="91"/>
      <c r="G999" s="90" t="str">
        <f>Техлист!Z970</f>
        <v/>
      </c>
      <c r="H999" s="91"/>
      <c r="I999" s="91"/>
      <c r="J999" s="91"/>
      <c r="K999" s="92"/>
      <c r="L999" s="42" t="str">
        <f>Техлист!AA970</f>
        <v/>
      </c>
      <c r="M999" s="94" t="str">
        <f>Техлист!AB970</f>
        <v/>
      </c>
      <c r="N999" s="92"/>
      <c r="O999" s="19"/>
      <c r="Q999" s="20"/>
      <c r="R999" s="20"/>
      <c r="S999" s="20"/>
    </row>
    <row r="1000" spans="1:19" s="87" customFormat="1" ht="35.1" customHeight="1" x14ac:dyDescent="0.25">
      <c r="A1000" s="37"/>
      <c r="B1000" s="35" t="str">
        <f>Техлист!V971</f>
        <v/>
      </c>
      <c r="C1000" s="93" t="str">
        <f>Техлист!U971</f>
        <v/>
      </c>
      <c r="D1000" s="91"/>
      <c r="E1000" s="91"/>
      <c r="F1000" s="91"/>
      <c r="G1000" s="90" t="str">
        <f>Техлист!Z971</f>
        <v/>
      </c>
      <c r="H1000" s="91"/>
      <c r="I1000" s="91"/>
      <c r="J1000" s="91"/>
      <c r="K1000" s="92"/>
      <c r="L1000" s="42" t="str">
        <f>Техлист!AA971</f>
        <v/>
      </c>
      <c r="M1000" s="94" t="str">
        <f>Техлист!AB971</f>
        <v/>
      </c>
      <c r="N1000" s="92"/>
      <c r="O1000" s="19"/>
      <c r="Q1000" s="20"/>
      <c r="R1000" s="20"/>
      <c r="S1000" s="20"/>
    </row>
  </sheetData>
  <mergeCells count="2947">
    <mergeCell ref="C901:F901"/>
    <mergeCell ref="C895:F895"/>
    <mergeCell ref="C167:F167"/>
    <mergeCell ref="M945:N945"/>
    <mergeCell ref="C474:F474"/>
    <mergeCell ref="G423:K423"/>
    <mergeCell ref="C772:F772"/>
    <mergeCell ref="G782:K782"/>
    <mergeCell ref="C924:F924"/>
    <mergeCell ref="C169:F169"/>
    <mergeCell ref="C467:F467"/>
    <mergeCell ref="C296:F296"/>
    <mergeCell ref="M260:N260"/>
    <mergeCell ref="C544:F544"/>
    <mergeCell ref="M594:N594"/>
    <mergeCell ref="G97:K97"/>
    <mergeCell ref="G881:K881"/>
    <mergeCell ref="C298:F298"/>
    <mergeCell ref="C456:F456"/>
    <mergeCell ref="C754:F754"/>
    <mergeCell ref="G883:K883"/>
    <mergeCell ref="G128:K128"/>
    <mergeCell ref="G426:K426"/>
    <mergeCell ref="M293:N293"/>
    <mergeCell ref="C769:F769"/>
    <mergeCell ref="M320:N320"/>
    <mergeCell ref="G876:K876"/>
    <mergeCell ref="G121:K121"/>
    <mergeCell ref="M286:N286"/>
    <mergeCell ref="M645:N645"/>
    <mergeCell ref="M620:N620"/>
    <mergeCell ref="G878:K878"/>
    <mergeCell ref="G123:K123"/>
    <mergeCell ref="C472:F472"/>
    <mergeCell ref="C168:F168"/>
    <mergeCell ref="C466:F466"/>
    <mergeCell ref="C764:F764"/>
    <mergeCell ref="G482:K482"/>
    <mergeCell ref="C66:F66"/>
    <mergeCell ref="K28:N28"/>
    <mergeCell ref="C102:F102"/>
    <mergeCell ref="C829:F829"/>
    <mergeCell ref="C68:F68"/>
    <mergeCell ref="M879:N879"/>
    <mergeCell ref="C402:F402"/>
    <mergeCell ref="M693:N693"/>
    <mergeCell ref="G196:K196"/>
    <mergeCell ref="C97:F97"/>
    <mergeCell ref="G555:K555"/>
    <mergeCell ref="G984:K984"/>
    <mergeCell ref="M263:N263"/>
    <mergeCell ref="G557:K557"/>
    <mergeCell ref="G855:K855"/>
    <mergeCell ref="G100:K100"/>
    <mergeCell ref="C242:F242"/>
    <mergeCell ref="M265:N265"/>
    <mergeCell ref="M563:N563"/>
    <mergeCell ref="M721:N721"/>
    <mergeCell ref="G857:K857"/>
    <mergeCell ref="G102:K102"/>
    <mergeCell ref="G444:K444"/>
    <mergeCell ref="C244:F244"/>
    <mergeCell ref="C882:F882"/>
    <mergeCell ref="C542:F542"/>
    <mergeCell ref="C840:F840"/>
    <mergeCell ref="M294:N294"/>
    <mergeCell ref="M565:N565"/>
    <mergeCell ref="G856:K856"/>
    <mergeCell ref="C759:F759"/>
    <mergeCell ref="C753:F753"/>
    <mergeCell ref="G30:K30"/>
    <mergeCell ref="G152:K152"/>
    <mergeCell ref="M192:N192"/>
    <mergeCell ref="C501:F501"/>
    <mergeCell ref="C353:F353"/>
    <mergeCell ref="G486:K486"/>
    <mergeCell ref="G757:K757"/>
    <mergeCell ref="G784:K784"/>
    <mergeCell ref="C687:F687"/>
    <mergeCell ref="C985:F985"/>
    <mergeCell ref="M949:N949"/>
    <mergeCell ref="C40:F40"/>
    <mergeCell ref="C382:F382"/>
    <mergeCell ref="M794:N794"/>
    <mergeCell ref="G786:K786"/>
    <mergeCell ref="C987:F987"/>
    <mergeCell ref="G54:K54"/>
    <mergeCell ref="C71:F71"/>
    <mergeCell ref="G842:K842"/>
    <mergeCell ref="M333:N333"/>
    <mergeCell ref="G56:K56"/>
    <mergeCell ref="M252:N252"/>
    <mergeCell ref="M667:N667"/>
    <mergeCell ref="M34:N34"/>
    <mergeCell ref="M789:N789"/>
    <mergeCell ref="G468:K468"/>
    <mergeCell ref="M368:N368"/>
    <mergeCell ref="C371:F371"/>
    <mergeCell ref="M245:N245"/>
    <mergeCell ref="C529:F529"/>
    <mergeCell ref="M660:N660"/>
    <mergeCell ref="C827:F827"/>
    <mergeCell ref="H26:I26"/>
    <mergeCell ref="M127:N127"/>
    <mergeCell ref="M249:N249"/>
    <mergeCell ref="G385:K385"/>
    <mergeCell ref="C734:F734"/>
    <mergeCell ref="M285:N285"/>
    <mergeCell ref="G86:K86"/>
    <mergeCell ref="C744:F744"/>
    <mergeCell ref="C429:F429"/>
    <mergeCell ref="C727:F727"/>
    <mergeCell ref="M908:N908"/>
    <mergeCell ref="C437:F437"/>
    <mergeCell ref="C735:F735"/>
    <mergeCell ref="C729:F729"/>
    <mergeCell ref="G986:K986"/>
    <mergeCell ref="M939:N939"/>
    <mergeCell ref="G559:K559"/>
    <mergeCell ref="M724:N724"/>
    <mergeCell ref="M267:N267"/>
    <mergeCell ref="G313:K313"/>
    <mergeCell ref="G104:K104"/>
    <mergeCell ref="M478:N478"/>
    <mergeCell ref="C305:F305"/>
    <mergeCell ref="M269:N269"/>
    <mergeCell ref="M636:N636"/>
    <mergeCell ref="M934:N934"/>
    <mergeCell ref="G315:K315"/>
    <mergeCell ref="C457:F457"/>
    <mergeCell ref="G613:K613"/>
    <mergeCell ref="C755:F755"/>
    <mergeCell ref="G771:K771"/>
    <mergeCell ref="G615:K615"/>
    <mergeCell ref="M984:N984"/>
    <mergeCell ref="C259:F259"/>
    <mergeCell ref="M223:N223"/>
    <mergeCell ref="G388:K388"/>
    <mergeCell ref="G844:K844"/>
    <mergeCell ref="C261:F261"/>
    <mergeCell ref="M254:N254"/>
    <mergeCell ref="C75:F75"/>
    <mergeCell ref="G846:K846"/>
    <mergeCell ref="G91:K91"/>
    <mergeCell ref="M125:N125"/>
    <mergeCell ref="G85:K85"/>
    <mergeCell ref="G389:K389"/>
    <mergeCell ref="G383:K383"/>
    <mergeCell ref="M256:N256"/>
    <mergeCell ref="M554:N554"/>
    <mergeCell ref="M852:N852"/>
    <mergeCell ref="G839:K839"/>
    <mergeCell ref="G84:K84"/>
    <mergeCell ref="C400:F400"/>
    <mergeCell ref="C698:F698"/>
    <mergeCell ref="G99:K99"/>
    <mergeCell ref="C757:F757"/>
    <mergeCell ref="C300:F300"/>
    <mergeCell ref="C361:F361"/>
    <mergeCell ref="C790:F790"/>
    <mergeCell ref="M652:N652"/>
    <mergeCell ref="M923:N923"/>
    <mergeCell ref="G155:K155"/>
    <mergeCell ref="C327:F327"/>
    <mergeCell ref="G760:K760"/>
    <mergeCell ref="M618:N618"/>
    <mergeCell ref="M981:N981"/>
    <mergeCell ref="M226:N226"/>
    <mergeCell ref="M956:N956"/>
    <mergeCell ref="G975:K975"/>
    <mergeCell ref="C362:F362"/>
    <mergeCell ref="G241:K241"/>
    <mergeCell ref="G793:K793"/>
    <mergeCell ref="G670:K670"/>
    <mergeCell ref="G355:K355"/>
    <mergeCell ref="M228:N228"/>
    <mergeCell ref="M983:N983"/>
    <mergeCell ref="M222:N222"/>
    <mergeCell ref="M526:N526"/>
    <mergeCell ref="M520:N520"/>
    <mergeCell ref="C49:F49"/>
    <mergeCell ref="G243:K243"/>
    <mergeCell ref="C714:F714"/>
    <mergeCell ref="C266:F266"/>
    <mergeCell ref="M870:N870"/>
    <mergeCell ref="G373:K373"/>
    <mergeCell ref="C716:F716"/>
    <mergeCell ref="C661:F661"/>
    <mergeCell ref="M952:N952"/>
    <mergeCell ref="G157:K157"/>
    <mergeCell ref="G455:K455"/>
    <mergeCell ref="M191:N191"/>
    <mergeCell ref="M51:N51"/>
    <mergeCell ref="M349:N349"/>
    <mergeCell ref="M647:N647"/>
    <mergeCell ref="G789:K789"/>
    <mergeCell ref="M918:N918"/>
    <mergeCell ref="G783:K783"/>
    <mergeCell ref="C34:F34"/>
    <mergeCell ref="G774:K774"/>
    <mergeCell ref="M970:N970"/>
    <mergeCell ref="G317:K317"/>
    <mergeCell ref="G746:K746"/>
    <mergeCell ref="C334:F334"/>
    <mergeCell ref="G319:K319"/>
    <mergeCell ref="M515:N515"/>
    <mergeCell ref="M297:N297"/>
    <mergeCell ref="M813:N813"/>
    <mergeCell ref="C205:F205"/>
    <mergeCell ref="M807:N807"/>
    <mergeCell ref="C65:F65"/>
    <mergeCell ref="C336:F336"/>
    <mergeCell ref="C634:F634"/>
    <mergeCell ref="C792:F792"/>
    <mergeCell ref="C31:F31"/>
    <mergeCell ref="C329:F329"/>
    <mergeCell ref="C365:F365"/>
    <mergeCell ref="M656:N656"/>
    <mergeCell ref="C60:F60"/>
    <mergeCell ref="C331:F331"/>
    <mergeCell ref="G72:K72"/>
    <mergeCell ref="C665:F665"/>
    <mergeCell ref="G370:K370"/>
    <mergeCell ref="M683:N683"/>
    <mergeCell ref="G668:K668"/>
    <mergeCell ref="C42:F42"/>
    <mergeCell ref="M778:N778"/>
    <mergeCell ref="M954:N954"/>
    <mergeCell ref="G326:K326"/>
    <mergeCell ref="G186:K186"/>
    <mergeCell ref="C949:F949"/>
    <mergeCell ref="C194:F194"/>
    <mergeCell ref="C316:F316"/>
    <mergeCell ref="G589:K589"/>
    <mergeCell ref="C492:F492"/>
    <mergeCell ref="G720:K720"/>
    <mergeCell ref="C623:F623"/>
    <mergeCell ref="C650:F650"/>
    <mergeCell ref="C921:F921"/>
    <mergeCell ref="M912:N912"/>
    <mergeCell ref="M180:N180"/>
    <mergeCell ref="C616:F616"/>
    <mergeCell ref="M609:N609"/>
    <mergeCell ref="C950:F950"/>
    <mergeCell ref="C189:F189"/>
    <mergeCell ref="M943:N943"/>
    <mergeCell ref="M182:N182"/>
    <mergeCell ref="G446:K446"/>
    <mergeCell ref="M480:N480"/>
    <mergeCell ref="G622:K622"/>
    <mergeCell ref="G457:K457"/>
    <mergeCell ref="G484:K484"/>
    <mergeCell ref="G755:K755"/>
    <mergeCell ref="C387:F387"/>
    <mergeCell ref="C685:F685"/>
    <mergeCell ref="M649:N649"/>
    <mergeCell ref="G791:K791"/>
    <mergeCell ref="G913:K913"/>
    <mergeCell ref="C816:F816"/>
    <mergeCell ref="M552:N552"/>
    <mergeCell ref="M579:N579"/>
    <mergeCell ref="M334:N334"/>
    <mergeCell ref="C989:F989"/>
    <mergeCell ref="M741:N741"/>
    <mergeCell ref="H25:I25"/>
    <mergeCell ref="G578:K578"/>
    <mergeCell ref="C263:F263"/>
    <mergeCell ref="C290:F290"/>
    <mergeCell ref="M283:N283"/>
    <mergeCell ref="G419:K419"/>
    <mergeCell ref="M581:N581"/>
    <mergeCell ref="C624:F624"/>
    <mergeCell ref="G717:K717"/>
    <mergeCell ref="G723:K723"/>
    <mergeCell ref="G761:K761"/>
    <mergeCell ref="M915:N915"/>
    <mergeCell ref="M154:N154"/>
    <mergeCell ref="H28:I28"/>
    <mergeCell ref="G418:K418"/>
    <mergeCell ref="C321:F321"/>
    <mergeCell ref="M583:N583"/>
    <mergeCell ref="G719:K719"/>
    <mergeCell ref="G306:K306"/>
    <mergeCell ref="M881:N881"/>
    <mergeCell ref="C404:F404"/>
    <mergeCell ref="M917:N917"/>
    <mergeCell ref="C192:F192"/>
    <mergeCell ref="M156:N156"/>
    <mergeCell ref="G420:K420"/>
    <mergeCell ref="M454:N454"/>
    <mergeCell ref="G718:K718"/>
    <mergeCell ref="C621:F621"/>
    <mergeCell ref="M612:N612"/>
    <mergeCell ref="M883:N883"/>
    <mergeCell ref="C968:F968"/>
    <mergeCell ref="G646:K646"/>
    <mergeCell ref="C549:F549"/>
    <mergeCell ref="C234:F234"/>
    <mergeCell ref="C707:F707"/>
    <mergeCell ref="G863:K863"/>
    <mergeCell ref="C663:F663"/>
    <mergeCell ref="C961:F961"/>
    <mergeCell ref="G648:K648"/>
    <mergeCell ref="G677:K677"/>
    <mergeCell ref="C121:F121"/>
    <mergeCell ref="M85:N85"/>
    <mergeCell ref="K16:M16"/>
    <mergeCell ref="G250:K250"/>
    <mergeCell ref="K9:M9"/>
    <mergeCell ref="M141:N141"/>
    <mergeCell ref="M439:N439"/>
    <mergeCell ref="M230:N230"/>
    <mergeCell ref="M868:N868"/>
    <mergeCell ref="G733:K733"/>
    <mergeCell ref="M224:N224"/>
    <mergeCell ref="G276:K276"/>
    <mergeCell ref="C689:F689"/>
    <mergeCell ref="M143:N143"/>
    <mergeCell ref="M118:N118"/>
    <mergeCell ref="M441:N441"/>
    <mergeCell ref="M739:N739"/>
    <mergeCell ref="M232:N232"/>
    <mergeCell ref="C262:F262"/>
    <mergeCell ref="M530:N530"/>
    <mergeCell ref="G278:K278"/>
    <mergeCell ref="G576:K576"/>
    <mergeCell ref="C948:F948"/>
    <mergeCell ref="C923:F923"/>
    <mergeCell ref="C13:C14"/>
    <mergeCell ref="C984:F984"/>
    <mergeCell ref="G933:K933"/>
    <mergeCell ref="C223:F223"/>
    <mergeCell ref="C198:F198"/>
    <mergeCell ref="M72:N72"/>
    <mergeCell ref="G506:K506"/>
    <mergeCell ref="C977:F977"/>
    <mergeCell ref="M87:N87"/>
    <mergeCell ref="G351:K351"/>
    <mergeCell ref="C523:F523"/>
    <mergeCell ref="C821:F821"/>
    <mergeCell ref="M814:N814"/>
    <mergeCell ref="M59:N59"/>
    <mergeCell ref="C979:F979"/>
    <mergeCell ref="M972:N972"/>
    <mergeCell ref="G651:K651"/>
    <mergeCell ref="G48:K48"/>
    <mergeCell ref="M88:N88"/>
    <mergeCell ref="M359:N359"/>
    <mergeCell ref="G346:K346"/>
    <mergeCell ref="M82:N82"/>
    <mergeCell ref="M219:N219"/>
    <mergeCell ref="G224:K224"/>
    <mergeCell ref="C249:F249"/>
    <mergeCell ref="M517:N517"/>
    <mergeCell ref="M974:N974"/>
    <mergeCell ref="M511:N511"/>
    <mergeCell ref="G653:K653"/>
    <mergeCell ref="M54:N54"/>
    <mergeCell ref="G936:K936"/>
    <mergeCell ref="G175:K175"/>
    <mergeCell ref="M803:N803"/>
    <mergeCell ref="G631:K631"/>
    <mergeCell ref="M367:N367"/>
    <mergeCell ref="M498:N498"/>
    <mergeCell ref="G938:K938"/>
    <mergeCell ref="M674:N674"/>
    <mergeCell ref="M796:N796"/>
    <mergeCell ref="M158:N158"/>
    <mergeCell ref="G177:K177"/>
    <mergeCell ref="G204:K204"/>
    <mergeCell ref="M77:N77"/>
    <mergeCell ref="G475:K475"/>
    <mergeCell ref="G335:K335"/>
    <mergeCell ref="M375:N375"/>
    <mergeCell ref="M369:N369"/>
    <mergeCell ref="G633:K633"/>
    <mergeCell ref="M489:N489"/>
    <mergeCell ref="M160:N160"/>
    <mergeCell ref="G206:K206"/>
    <mergeCell ref="M90:N90"/>
    <mergeCell ref="G348:K348"/>
    <mergeCell ref="M388:N388"/>
    <mergeCell ref="M910:N910"/>
    <mergeCell ref="M155:N155"/>
    <mergeCell ref="G291:K291"/>
    <mergeCell ref="M850:N850"/>
    <mergeCell ref="G837:K837"/>
    <mergeCell ref="G996:K996"/>
    <mergeCell ref="M732:N732"/>
    <mergeCell ref="M417:N417"/>
    <mergeCell ref="C578:F578"/>
    <mergeCell ref="M846:N846"/>
    <mergeCell ref="C876:F876"/>
    <mergeCell ref="L18:M18"/>
    <mergeCell ref="C157:F157"/>
    <mergeCell ref="C151:F151"/>
    <mergeCell ref="M419:N419"/>
    <mergeCell ref="C455:F455"/>
    <mergeCell ref="C449:F449"/>
    <mergeCell ref="C586:F586"/>
    <mergeCell ref="M717:N717"/>
    <mergeCell ref="C884:F884"/>
    <mergeCell ref="C878:F878"/>
    <mergeCell ref="C579:F579"/>
    <mergeCell ref="G279:K279"/>
    <mergeCell ref="G708:K708"/>
    <mergeCell ref="M748:N748"/>
    <mergeCell ref="C152:F152"/>
    <mergeCell ref="M906:N906"/>
    <mergeCell ref="M145:N145"/>
    <mergeCell ref="G281:K281"/>
    <mergeCell ref="M443:N443"/>
    <mergeCell ref="G585:K585"/>
    <mergeCell ref="M750:N750"/>
    <mergeCell ref="G737:K737"/>
    <mergeCell ref="G280:K280"/>
    <mergeCell ref="C596:F596"/>
    <mergeCell ref="G274:K274"/>
    <mergeCell ref="M147:N147"/>
    <mergeCell ref="C954:F954"/>
    <mergeCell ref="C444:F444"/>
    <mergeCell ref="C736:F736"/>
    <mergeCell ref="G993:K993"/>
    <mergeCell ref="M63:N63"/>
    <mergeCell ref="G566:K566"/>
    <mergeCell ref="C222:F222"/>
    <mergeCell ref="G864:K864"/>
    <mergeCell ref="M422:N422"/>
    <mergeCell ref="G995:K995"/>
    <mergeCell ref="C881:F881"/>
    <mergeCell ref="M845:N845"/>
    <mergeCell ref="M432:N432"/>
    <mergeCell ref="M117:N117"/>
    <mergeCell ref="G690:K690"/>
    <mergeCell ref="G866:K866"/>
    <mergeCell ref="M546:N546"/>
    <mergeCell ref="M722:N722"/>
    <mergeCell ref="M844:N844"/>
    <mergeCell ref="G567:K567"/>
    <mergeCell ref="C883:F883"/>
    <mergeCell ref="G561:K561"/>
    <mergeCell ref="G865:K865"/>
    <mergeCell ref="C155:F155"/>
    <mergeCell ref="M119:N119"/>
    <mergeCell ref="M470:N470"/>
    <mergeCell ref="M445:N445"/>
    <mergeCell ref="G193:K193"/>
    <mergeCell ref="G703:K703"/>
    <mergeCell ref="C297:F297"/>
    <mergeCell ref="M743:N743"/>
    <mergeCell ref="G282:K282"/>
    <mergeCell ref="M991:N991"/>
    <mergeCell ref="M376:N376"/>
    <mergeCell ref="C812:F812"/>
    <mergeCell ref="M805:N805"/>
    <mergeCell ref="M44:N44"/>
    <mergeCell ref="C385:F385"/>
    <mergeCell ref="M378:N378"/>
    <mergeCell ref="G965:K965"/>
    <mergeCell ref="G940:K940"/>
    <mergeCell ref="M832:N832"/>
    <mergeCell ref="G179:K179"/>
    <mergeCell ref="M73:N73"/>
    <mergeCell ref="M371:N371"/>
    <mergeCell ref="G669:K669"/>
    <mergeCell ref="G967:K967"/>
    <mergeCell ref="G942:K942"/>
    <mergeCell ref="C354:F354"/>
    <mergeCell ref="C652:F652"/>
    <mergeCell ref="M861:N861"/>
    <mergeCell ref="G662:K662"/>
    <mergeCell ref="M702:N702"/>
    <mergeCell ref="C986:F986"/>
    <mergeCell ref="C225:F225"/>
    <mergeCell ref="G235:K235"/>
    <mergeCell ref="G210:K210"/>
    <mergeCell ref="C654:F654"/>
    <mergeCell ref="C952:F952"/>
    <mergeCell ref="M406:N406"/>
    <mergeCell ref="C436:F436"/>
    <mergeCell ref="M704:N704"/>
    <mergeCell ref="C227:F227"/>
    <mergeCell ref="C525:F525"/>
    <mergeCell ref="C54:F54"/>
    <mergeCell ref="G309:K309"/>
    <mergeCell ref="G800:K800"/>
    <mergeCell ref="M45:N45"/>
    <mergeCell ref="C212:F212"/>
    <mergeCell ref="C510:F510"/>
    <mergeCell ref="M352:N352"/>
    <mergeCell ref="M474:N474"/>
    <mergeCell ref="G616:K616"/>
    <mergeCell ref="G914:K914"/>
    <mergeCell ref="G197:K197"/>
    <mergeCell ref="G495:K495"/>
    <mergeCell ref="G153:K153"/>
    <mergeCell ref="C56:F56"/>
    <mergeCell ref="M47:N47"/>
    <mergeCell ref="C214:F214"/>
    <mergeCell ref="M345:N345"/>
    <mergeCell ref="C512:F512"/>
    <mergeCell ref="C810:F810"/>
    <mergeCell ref="M774:N774"/>
    <mergeCell ref="G795:K795"/>
    <mergeCell ref="C207:F207"/>
    <mergeCell ref="M518:N518"/>
    <mergeCell ref="G605:K605"/>
    <mergeCell ref="G580:K580"/>
    <mergeCell ref="M770:N770"/>
    <mergeCell ref="C299:F299"/>
    <mergeCell ref="C597:F597"/>
    <mergeCell ref="G607:K607"/>
    <mergeCell ref="G307:K307"/>
    <mergeCell ref="C170:F170"/>
    <mergeCell ref="C292:F292"/>
    <mergeCell ref="M32:N32"/>
    <mergeCell ref="M303:N303"/>
    <mergeCell ref="M330:N330"/>
    <mergeCell ref="M601:N601"/>
    <mergeCell ref="C885:F885"/>
    <mergeCell ref="C130:F130"/>
    <mergeCell ref="M121:N121"/>
    <mergeCell ref="M637:N637"/>
    <mergeCell ref="M759:N759"/>
    <mergeCell ref="M935:N935"/>
    <mergeCell ref="G140:K140"/>
    <mergeCell ref="G895:K895"/>
    <mergeCell ref="G901:K901"/>
    <mergeCell ref="G438:K438"/>
    <mergeCell ref="G474:K474"/>
    <mergeCell ref="M603:N603"/>
    <mergeCell ref="M332:N332"/>
    <mergeCell ref="C159:F159"/>
    <mergeCell ref="C430:F430"/>
    <mergeCell ref="G903:K903"/>
    <mergeCell ref="M761:N761"/>
    <mergeCell ref="M304:N304"/>
    <mergeCell ref="C153:F153"/>
    <mergeCell ref="G169:K169"/>
    <mergeCell ref="G440:K440"/>
    <mergeCell ref="C72:F72"/>
    <mergeCell ref="G598:K598"/>
    <mergeCell ref="C125:F125"/>
    <mergeCell ref="M632:N632"/>
    <mergeCell ref="G896:K896"/>
    <mergeCell ref="C186:F186"/>
    <mergeCell ref="C161:F161"/>
    <mergeCell ref="L13:M13"/>
    <mergeCell ref="M250:N250"/>
    <mergeCell ref="G237:K237"/>
    <mergeCell ref="M110:N110"/>
    <mergeCell ref="C140:F140"/>
    <mergeCell ref="M408:N408"/>
    <mergeCell ref="C438:F438"/>
    <mergeCell ref="M402:N402"/>
    <mergeCell ref="G544:K544"/>
    <mergeCell ref="M706:N706"/>
    <mergeCell ref="C569:F569"/>
    <mergeCell ref="G725:K725"/>
    <mergeCell ref="C867:F867"/>
    <mergeCell ref="L15:M15"/>
    <mergeCell ref="G245:K245"/>
    <mergeCell ref="M619:N619"/>
    <mergeCell ref="G543:K543"/>
    <mergeCell ref="C104:F104"/>
    <mergeCell ref="M410:N410"/>
    <mergeCell ref="C446:F446"/>
    <mergeCell ref="C440:F440"/>
    <mergeCell ref="M708:N708"/>
    <mergeCell ref="C738:F738"/>
    <mergeCell ref="G456:K456"/>
    <mergeCell ref="G754:K754"/>
    <mergeCell ref="C771:F771"/>
    <mergeCell ref="G568:K568"/>
    <mergeCell ref="M301:N301"/>
    <mergeCell ref="C99:F99"/>
    <mergeCell ref="M337:N337"/>
    <mergeCell ref="M847:N847"/>
    <mergeCell ref="M635:N635"/>
    <mergeCell ref="M993:N993"/>
    <mergeCell ref="C541:F541"/>
    <mergeCell ref="C839:F839"/>
    <mergeCell ref="C84:F84"/>
    <mergeCell ref="G213:K213"/>
    <mergeCell ref="C114:F114"/>
    <mergeCell ref="C418:F418"/>
    <mergeCell ref="C412:F412"/>
    <mergeCell ref="C841:F841"/>
    <mergeCell ref="G242:K242"/>
    <mergeCell ref="G513:K513"/>
    <mergeCell ref="C443:F443"/>
    <mergeCell ref="M407:N407"/>
    <mergeCell ref="G671:K671"/>
    <mergeCell ref="G969:K969"/>
    <mergeCell ref="M705:N705"/>
    <mergeCell ref="C872:F872"/>
    <mergeCell ref="G208:K208"/>
    <mergeCell ref="M836:N836"/>
    <mergeCell ref="G244:K244"/>
    <mergeCell ref="G542:K542"/>
    <mergeCell ref="G425:K425"/>
    <mergeCell ref="G840:K840"/>
    <mergeCell ref="C743:F743"/>
    <mergeCell ref="G971:K971"/>
    <mergeCell ref="G570:K570"/>
    <mergeCell ref="G138:K138"/>
    <mergeCell ref="G113:K113"/>
    <mergeCell ref="M309:N309"/>
    <mergeCell ref="M937:N937"/>
    <mergeCell ref="C484:F484"/>
    <mergeCell ref="C913:F913"/>
    <mergeCell ref="K27:N27"/>
    <mergeCell ref="G811:K811"/>
    <mergeCell ref="C793:F793"/>
    <mergeCell ref="C76:F76"/>
    <mergeCell ref="C915:F915"/>
    <mergeCell ref="C399:F399"/>
    <mergeCell ref="C488:F488"/>
    <mergeCell ref="C699:F699"/>
    <mergeCell ref="C788:F788"/>
    <mergeCell ref="G529:K529"/>
    <mergeCell ref="G827:K827"/>
    <mergeCell ref="G958:K958"/>
    <mergeCell ref="M998:N998"/>
    <mergeCell ref="G66:K66"/>
    <mergeCell ref="M992:N992"/>
    <mergeCell ref="M237:N237"/>
    <mergeCell ref="M694:N694"/>
    <mergeCell ref="C844:F844"/>
    <mergeCell ref="C819:F819"/>
    <mergeCell ref="G829:K829"/>
    <mergeCell ref="G74:K74"/>
    <mergeCell ref="G951:K951"/>
    <mergeCell ref="G68:K68"/>
    <mergeCell ref="M685:N685"/>
    <mergeCell ref="M239:N239"/>
    <mergeCell ref="M537:N537"/>
    <mergeCell ref="C846:F846"/>
    <mergeCell ref="G524:K524"/>
    <mergeCell ref="C389:F389"/>
    <mergeCell ref="M695:N695"/>
    <mergeCell ref="C112:F112"/>
    <mergeCell ref="G953:K953"/>
    <mergeCell ref="C932:F932"/>
    <mergeCell ref="C773:F773"/>
    <mergeCell ref="G758:K758"/>
    <mergeCell ref="C319:F319"/>
    <mergeCell ref="C477:F477"/>
    <mergeCell ref="M610:N610"/>
    <mergeCell ref="C775:F775"/>
    <mergeCell ref="M768:N768"/>
    <mergeCell ref="M305:N305"/>
    <mergeCell ref="G447:K447"/>
    <mergeCell ref="M341:N341"/>
    <mergeCell ref="G142:K142"/>
    <mergeCell ref="G816:K816"/>
    <mergeCell ref="M307:N307"/>
    <mergeCell ref="G55:K55"/>
    <mergeCell ref="M641:N641"/>
    <mergeCell ref="G905:K905"/>
    <mergeCell ref="G899:K899"/>
    <mergeCell ref="G144:K144"/>
    <mergeCell ref="G442:K442"/>
    <mergeCell ref="C188:F188"/>
    <mergeCell ref="M790:N790"/>
    <mergeCell ref="C617:F617"/>
    <mergeCell ref="G469:K469"/>
    <mergeCell ref="C486:F486"/>
    <mergeCell ref="C784:F784"/>
    <mergeCell ref="M777:N777"/>
    <mergeCell ref="M350:N350"/>
    <mergeCell ref="M472:N472"/>
    <mergeCell ref="G614:K614"/>
    <mergeCell ref="C786:F786"/>
    <mergeCell ref="G195:K195"/>
    <mergeCell ref="M628:N628"/>
    <mergeCell ref="G886:K886"/>
    <mergeCell ref="M926:N926"/>
    <mergeCell ref="G131:K131"/>
    <mergeCell ref="G429:K429"/>
    <mergeCell ref="M742:N742"/>
    <mergeCell ref="G727:K727"/>
    <mergeCell ref="M323:N323"/>
    <mergeCell ref="C903:F903"/>
    <mergeCell ref="M279:N279"/>
    <mergeCell ref="M621:N621"/>
    <mergeCell ref="G763:K763"/>
    <mergeCell ref="G300:K300"/>
    <mergeCell ref="M928:N928"/>
    <mergeCell ref="G431:K431"/>
    <mergeCell ref="G458:K458"/>
    <mergeCell ref="G729:K729"/>
    <mergeCell ref="C774:F774"/>
    <mergeCell ref="C317:F317"/>
    <mergeCell ref="M281:N281"/>
    <mergeCell ref="M623:N623"/>
    <mergeCell ref="G493:K493"/>
    <mergeCell ref="M779:N779"/>
    <mergeCell ref="G920:K920"/>
    <mergeCell ref="C468:F468"/>
    <mergeCell ref="M801:N801"/>
    <mergeCell ref="M890:N890"/>
    <mergeCell ref="G638:K638"/>
    <mergeCell ref="C196:F196"/>
    <mergeCell ref="C363:F363"/>
    <mergeCell ref="C919:F919"/>
    <mergeCell ref="C615:F615"/>
    <mergeCell ref="M968:N968"/>
    <mergeCell ref="M213:N213"/>
    <mergeCell ref="M851:N851"/>
    <mergeCell ref="G471:K471"/>
    <mergeCell ref="C103:F103"/>
    <mergeCell ref="C374:F374"/>
    <mergeCell ref="M887:N887"/>
    <mergeCell ref="C401:F401"/>
    <mergeCell ref="C672:F672"/>
    <mergeCell ref="H27:I27"/>
    <mergeCell ref="G688:K688"/>
    <mergeCell ref="C708:F708"/>
    <mergeCell ref="C830:F830"/>
    <mergeCell ref="M853:N853"/>
    <mergeCell ref="C403:F403"/>
    <mergeCell ref="C674:F674"/>
    <mergeCell ref="M671:N671"/>
    <mergeCell ref="C701:F701"/>
    <mergeCell ref="G75:K75"/>
    <mergeCell ref="M882:N882"/>
    <mergeCell ref="G802:K802"/>
    <mergeCell ref="C703:F703"/>
    <mergeCell ref="G70:K70"/>
    <mergeCell ref="M266:N266"/>
    <mergeCell ref="M241:N241"/>
    <mergeCell ref="M564:N564"/>
    <mergeCell ref="M539:N539"/>
    <mergeCell ref="G744:K744"/>
    <mergeCell ref="C848:F848"/>
    <mergeCell ref="C87:F87"/>
    <mergeCell ref="M600:N600"/>
    <mergeCell ref="G858:K858"/>
    <mergeCell ref="M957:N957"/>
    <mergeCell ref="M202:N202"/>
    <mergeCell ref="M494:N494"/>
    <mergeCell ref="C48:F48"/>
    <mergeCell ref="C346:F346"/>
    <mergeCell ref="C688:F688"/>
    <mergeCell ref="C995:F995"/>
    <mergeCell ref="G331:K331"/>
    <mergeCell ref="I18:J21"/>
    <mergeCell ref="G176:K176"/>
    <mergeCell ref="C348:F348"/>
    <mergeCell ref="C690:F690"/>
    <mergeCell ref="C646:F646"/>
    <mergeCell ref="C988:F988"/>
    <mergeCell ref="C9:C10"/>
    <mergeCell ref="M639:N639"/>
    <mergeCell ref="G476:K476"/>
    <mergeCell ref="G818:K818"/>
    <mergeCell ref="C648:F648"/>
    <mergeCell ref="G57:K57"/>
    <mergeCell ref="M370:N370"/>
    <mergeCell ref="C677:F677"/>
    <mergeCell ref="M668:N668"/>
    <mergeCell ref="G49:K49"/>
    <mergeCell ref="G171:K171"/>
    <mergeCell ref="M799:N799"/>
    <mergeCell ref="C74:F74"/>
    <mergeCell ref="C372:F372"/>
    <mergeCell ref="G820:K820"/>
    <mergeCell ref="G776:K776"/>
    <mergeCell ref="G357:K357"/>
    <mergeCell ref="C706:F706"/>
    <mergeCell ref="F4:I4"/>
    <mergeCell ref="C179:F179"/>
    <mergeCell ref="C310:F310"/>
    <mergeCell ref="G189:K189"/>
    <mergeCell ref="C608:F608"/>
    <mergeCell ref="M199:N199"/>
    <mergeCell ref="C662:F662"/>
    <mergeCell ref="M655:N655"/>
    <mergeCell ref="M288:N288"/>
    <mergeCell ref="B2:N2"/>
    <mergeCell ref="M499:N499"/>
    <mergeCell ref="M657:N657"/>
    <mergeCell ref="M955:N955"/>
    <mergeCell ref="M200:N200"/>
    <mergeCell ref="M194:N194"/>
    <mergeCell ref="G336:K336"/>
    <mergeCell ref="C478:F478"/>
    <mergeCell ref="G634:K634"/>
    <mergeCell ref="C46:F46"/>
    <mergeCell ref="C776:F776"/>
    <mergeCell ref="G792:K792"/>
    <mergeCell ref="G31:K31"/>
    <mergeCell ref="M71:N71"/>
    <mergeCell ref="M670:N670"/>
    <mergeCell ref="M553:N553"/>
    <mergeCell ref="G103:K103"/>
    <mergeCell ref="C761:F761"/>
    <mergeCell ref="G401:K401"/>
    <mergeCell ref="C421:F421"/>
    <mergeCell ref="M268:N268"/>
    <mergeCell ref="M566:N566"/>
    <mergeCell ref="C89:F89"/>
    <mergeCell ref="G106:K106"/>
    <mergeCell ref="M146:N146"/>
    <mergeCell ref="G404:K404"/>
    <mergeCell ref="M575:N575"/>
    <mergeCell ref="M181:N181"/>
    <mergeCell ref="M873:N873"/>
    <mergeCell ref="G860:K860"/>
    <mergeCell ref="G105:K105"/>
    <mergeCell ref="M270:N270"/>
    <mergeCell ref="M568:N568"/>
    <mergeCell ref="M52:N52"/>
    <mergeCell ref="G316:K316"/>
    <mergeCell ref="M604:N604"/>
    <mergeCell ref="G107:K107"/>
    <mergeCell ref="M481:N481"/>
    <mergeCell ref="C765:F765"/>
    <mergeCell ref="G405:K405"/>
    <mergeCell ref="C308:F308"/>
    <mergeCell ref="M570:N570"/>
    <mergeCell ref="C116:F116"/>
    <mergeCell ref="G403:K403"/>
    <mergeCell ref="G745:K745"/>
    <mergeCell ref="C306:F306"/>
    <mergeCell ref="G701:K701"/>
    <mergeCell ref="C88:F88"/>
    <mergeCell ref="M595:N595"/>
    <mergeCell ref="M866:N866"/>
    <mergeCell ref="C416:F416"/>
    <mergeCell ref="G432:K432"/>
    <mergeCell ref="C335:F335"/>
    <mergeCell ref="G428:K428"/>
    <mergeCell ref="G129:K129"/>
    <mergeCell ref="G994:K994"/>
    <mergeCell ref="G391:K391"/>
    <mergeCell ref="G689:K689"/>
    <mergeCell ref="M247:N247"/>
    <mergeCell ref="M860:N860"/>
    <mergeCell ref="G480:K480"/>
    <mergeCell ref="M854:N854"/>
    <mergeCell ref="C264:F264"/>
    <mergeCell ref="G262:K262"/>
    <mergeCell ref="M257:N257"/>
    <mergeCell ref="G122:K122"/>
    <mergeCell ref="M433:N433"/>
    <mergeCell ref="M555:N555"/>
    <mergeCell ref="G697:K697"/>
    <mergeCell ref="G691:K691"/>
    <mergeCell ref="M591:N591"/>
    <mergeCell ref="G989:K989"/>
    <mergeCell ref="M862:N862"/>
    <mergeCell ref="M547:N547"/>
    <mergeCell ref="G849:K849"/>
    <mergeCell ref="M889:N889"/>
    <mergeCell ref="M128:N128"/>
    <mergeCell ref="G392:K392"/>
    <mergeCell ref="G386:K386"/>
    <mergeCell ref="M426:N426"/>
    <mergeCell ref="M557:N557"/>
    <mergeCell ref="M855:N855"/>
    <mergeCell ref="G263:K263"/>
    <mergeCell ref="M891:N891"/>
    <mergeCell ref="G394:K394"/>
    <mergeCell ref="M428:N428"/>
    <mergeCell ref="G692:K692"/>
    <mergeCell ref="C971:F971"/>
    <mergeCell ref="G38:K38"/>
    <mergeCell ref="C210:F210"/>
    <mergeCell ref="M203:N203"/>
    <mergeCell ref="C666:F666"/>
    <mergeCell ref="C937:F937"/>
    <mergeCell ref="G249:K249"/>
    <mergeCell ref="G678:K678"/>
    <mergeCell ref="M196:N196"/>
    <mergeCell ref="G338:K338"/>
    <mergeCell ref="G767:K767"/>
    <mergeCell ref="C966:F966"/>
    <mergeCell ref="C697:F697"/>
    <mergeCell ref="G33:K33"/>
    <mergeCell ref="G549:K549"/>
    <mergeCell ref="G707:K707"/>
    <mergeCell ref="G978:K978"/>
    <mergeCell ref="M198:N198"/>
    <mergeCell ref="G340:K340"/>
    <mergeCell ref="C50:F50"/>
    <mergeCell ref="M100:N100"/>
    <mergeCell ref="G35:K35"/>
    <mergeCell ref="G673:K673"/>
    <mergeCell ref="M231:N231"/>
    <mergeCell ref="G333:K333"/>
    <mergeCell ref="C236:F236"/>
    <mergeCell ref="M529:N529"/>
    <mergeCell ref="G252:K252"/>
    <mergeCell ref="G550:K550"/>
    <mergeCell ref="C350:F350"/>
    <mergeCell ref="M102:N102"/>
    <mergeCell ref="M343:N343"/>
    <mergeCell ref="C951:F951"/>
    <mergeCell ref="M602:N602"/>
    <mergeCell ref="M61:N61"/>
    <mergeCell ref="G325:K325"/>
    <mergeCell ref="C795:F795"/>
    <mergeCell ref="M490:N490"/>
    <mergeCell ref="M175:N175"/>
    <mergeCell ref="C953:F953"/>
    <mergeCell ref="G318:K318"/>
    <mergeCell ref="M902:N902"/>
    <mergeCell ref="M185:N185"/>
    <mergeCell ref="M483:N483"/>
    <mergeCell ref="G625:K625"/>
    <mergeCell ref="G923:K923"/>
    <mergeCell ref="C213:F213"/>
    <mergeCell ref="M475:N475"/>
    <mergeCell ref="G320:K320"/>
    <mergeCell ref="G198:K198"/>
    <mergeCell ref="C940:F940"/>
    <mergeCell ref="M176:N176"/>
    <mergeCell ref="C337:F337"/>
    <mergeCell ref="C513:F513"/>
    <mergeCell ref="C635:F635"/>
    <mergeCell ref="C671:F671"/>
    <mergeCell ref="C942:F942"/>
    <mergeCell ref="G620:K620"/>
    <mergeCell ref="C548:F548"/>
    <mergeCell ref="M816:N816"/>
    <mergeCell ref="C208:F208"/>
    <mergeCell ref="C339:F339"/>
    <mergeCell ref="M201:N201"/>
    <mergeCell ref="C366:F366"/>
    <mergeCell ref="L11:M11"/>
    <mergeCell ref="M162:N162"/>
    <mergeCell ref="C598:F598"/>
    <mergeCell ref="M460:N460"/>
    <mergeCell ref="C896:F896"/>
    <mergeCell ref="G693:K693"/>
    <mergeCell ref="G297:K297"/>
    <mergeCell ref="C710:F710"/>
    <mergeCell ref="M462:N462"/>
    <mergeCell ref="G726:K726"/>
    <mergeCell ref="M760:N760"/>
    <mergeCell ref="M157:N157"/>
    <mergeCell ref="G299:K299"/>
    <mergeCell ref="G293:K293"/>
    <mergeCell ref="G597:K597"/>
    <mergeCell ref="C739:F739"/>
    <mergeCell ref="M762:N762"/>
    <mergeCell ref="G292:K292"/>
    <mergeCell ref="C195:F195"/>
    <mergeCell ref="C493:F493"/>
    <mergeCell ref="M457:N457"/>
    <mergeCell ref="G599:K599"/>
    <mergeCell ref="G721:K721"/>
    <mergeCell ref="C284:F284"/>
    <mergeCell ref="M30:N30"/>
    <mergeCell ref="G294:K294"/>
    <mergeCell ref="C197:F197"/>
    <mergeCell ref="C495:F495"/>
    <mergeCell ref="G752:K752"/>
    <mergeCell ref="M56:N56"/>
    <mergeCell ref="C39:F39"/>
    <mergeCell ref="C32:F32"/>
    <mergeCell ref="G980:K980"/>
    <mergeCell ref="M538:N538"/>
    <mergeCell ref="C568:F568"/>
    <mergeCell ref="M532:N532"/>
    <mergeCell ref="M75:N75"/>
    <mergeCell ref="C726:F726"/>
    <mergeCell ref="M233:N233"/>
    <mergeCell ref="M749:N749"/>
    <mergeCell ref="M409:N409"/>
    <mergeCell ref="M531:N531"/>
    <mergeCell ref="C570:F570"/>
    <mergeCell ref="C113:F113"/>
    <mergeCell ref="M444:N444"/>
    <mergeCell ref="G586:K586"/>
    <mergeCell ref="M104:N104"/>
    <mergeCell ref="C728:F728"/>
    <mergeCell ref="G884:K884"/>
    <mergeCell ref="C271:F271"/>
    <mergeCell ref="M235:N235"/>
    <mergeCell ref="C265:F265"/>
    <mergeCell ref="M533:N533"/>
    <mergeCell ref="C563:F563"/>
    <mergeCell ref="C142:F142"/>
    <mergeCell ref="M106:N106"/>
    <mergeCell ref="M744:N744"/>
    <mergeCell ref="M404:N404"/>
    <mergeCell ref="C565:F565"/>
    <mergeCell ref="M920:N920"/>
    <mergeCell ref="G897:K897"/>
    <mergeCell ref="C922:F922"/>
    <mergeCell ref="C958:F958"/>
    <mergeCell ref="G907:K907"/>
    <mergeCell ref="G952:K952"/>
    <mergeCell ref="M825:N825"/>
    <mergeCell ref="G51:K51"/>
    <mergeCell ref="M91:N91"/>
    <mergeCell ref="M389:N389"/>
    <mergeCell ref="G227:K227"/>
    <mergeCell ref="G349:K349"/>
    <mergeCell ref="G525:K525"/>
    <mergeCell ref="C944:F944"/>
    <mergeCell ref="C969:F969"/>
    <mergeCell ref="C550:F550"/>
    <mergeCell ref="M818:N818"/>
    <mergeCell ref="C252:F252"/>
    <mergeCell ref="G954:K954"/>
    <mergeCell ref="C857:F857"/>
    <mergeCell ref="G226:K226"/>
    <mergeCell ref="C664:F664"/>
    <mergeCell ref="M93:N93"/>
    <mergeCell ref="C123:F123"/>
    <mergeCell ref="M391:N391"/>
    <mergeCell ref="C552:F552"/>
    <mergeCell ref="M820:N820"/>
    <mergeCell ref="C850:F850"/>
    <mergeCell ref="G251:K251"/>
    <mergeCell ref="C423:F423"/>
    <mergeCell ref="G382:K382"/>
    <mergeCell ref="G680:K680"/>
    <mergeCell ref="G253:K253"/>
    <mergeCell ref="G551:K551"/>
    <mergeCell ref="M109:N109"/>
    <mergeCell ref="G682:K682"/>
    <mergeCell ref="M747:N747"/>
    <mergeCell ref="G939:K939"/>
    <mergeCell ref="G301:K301"/>
    <mergeCell ref="M675:N675"/>
    <mergeCell ref="M466:N466"/>
    <mergeCell ref="G730:K730"/>
    <mergeCell ref="M764:N764"/>
    <mergeCell ref="G214:K214"/>
    <mergeCell ref="G512:K512"/>
    <mergeCell ref="C931:F931"/>
    <mergeCell ref="G810:K810"/>
    <mergeCell ref="G941:K941"/>
    <mergeCell ref="G303:K303"/>
    <mergeCell ref="M975:N975"/>
    <mergeCell ref="G601:K601"/>
    <mergeCell ref="M797:N797"/>
    <mergeCell ref="C802:F802"/>
    <mergeCell ref="G636:K636"/>
    <mergeCell ref="M676:N676"/>
    <mergeCell ref="G812:K812"/>
    <mergeCell ref="C497:F497"/>
    <mergeCell ref="C524:F524"/>
    <mergeCell ref="C499:F499"/>
    <mergeCell ref="G354:K354"/>
    <mergeCell ref="G652:K652"/>
    <mergeCell ref="M823:N823"/>
    <mergeCell ref="M519:N519"/>
    <mergeCell ref="M817:N817"/>
    <mergeCell ref="G225:K225"/>
    <mergeCell ref="G356:K356"/>
    <mergeCell ref="M396:N396"/>
    <mergeCell ref="M390:N390"/>
    <mergeCell ref="G654:K654"/>
    <mergeCell ref="C973:F973"/>
    <mergeCell ref="C463:F463"/>
    <mergeCell ref="M427:N427"/>
    <mergeCell ref="M725:N725"/>
    <mergeCell ref="M306:N306"/>
    <mergeCell ref="C886:F886"/>
    <mergeCell ref="M420:N420"/>
    <mergeCell ref="G143:K143"/>
    <mergeCell ref="C247:F247"/>
    <mergeCell ref="C763:F763"/>
    <mergeCell ref="G870:K870"/>
    <mergeCell ref="C458:F458"/>
    <mergeCell ref="M451:N451"/>
    <mergeCell ref="C887:F887"/>
    <mergeCell ref="G885:K885"/>
    <mergeCell ref="G130:K130"/>
    <mergeCell ref="M295:N295"/>
    <mergeCell ref="C758:F758"/>
    <mergeCell ref="M453:N453"/>
    <mergeCell ref="G711:K711"/>
    <mergeCell ref="M751:N751"/>
    <mergeCell ref="G132:K132"/>
    <mergeCell ref="G430:K430"/>
    <mergeCell ref="M148:N148"/>
    <mergeCell ref="M446:N446"/>
    <mergeCell ref="G588:K588"/>
    <mergeCell ref="G582:K582"/>
    <mergeCell ref="M753:N753"/>
    <mergeCell ref="G283:K283"/>
    <mergeCell ref="C599:F599"/>
    <mergeCell ref="C897:F897"/>
    <mergeCell ref="M448:N448"/>
    <mergeCell ref="G970:K970"/>
    <mergeCell ref="C533:F533"/>
    <mergeCell ref="C831:F831"/>
    <mergeCell ref="C70:F70"/>
    <mergeCell ref="M338:N338"/>
    <mergeCell ref="G841:K841"/>
    <mergeCell ref="C106:F106"/>
    <mergeCell ref="C228:F228"/>
    <mergeCell ref="C526:F526"/>
    <mergeCell ref="C833:F833"/>
    <mergeCell ref="M707:N707"/>
    <mergeCell ref="C991:F991"/>
    <mergeCell ref="G872:K872"/>
    <mergeCell ref="C528:F528"/>
    <mergeCell ref="B4:E4"/>
    <mergeCell ref="C745:F745"/>
    <mergeCell ref="C101:F101"/>
    <mergeCell ref="M94:N94"/>
    <mergeCell ref="C828:F828"/>
    <mergeCell ref="C559:F559"/>
    <mergeCell ref="G569:K569"/>
    <mergeCell ref="G229:K229"/>
    <mergeCell ref="G867:K867"/>
    <mergeCell ref="M425:N425"/>
    <mergeCell ref="M723:N723"/>
    <mergeCell ref="G148:K148"/>
    <mergeCell ref="C246:F246"/>
    <mergeCell ref="C859:F859"/>
    <mergeCell ref="M733:N733"/>
    <mergeCell ref="G875:K875"/>
    <mergeCell ref="G560:K560"/>
    <mergeCell ref="G114:K114"/>
    <mergeCell ref="M37:N37"/>
    <mergeCell ref="M379:N379"/>
    <mergeCell ref="G643:K643"/>
    <mergeCell ref="M677:N677"/>
    <mergeCell ref="G819:K819"/>
    <mergeCell ref="C815:F815"/>
    <mergeCell ref="G180:K180"/>
    <mergeCell ref="G216:K216"/>
    <mergeCell ref="G487:K487"/>
    <mergeCell ref="G514:K514"/>
    <mergeCell ref="M381:N381"/>
    <mergeCell ref="M679:N679"/>
    <mergeCell ref="G188:K188"/>
    <mergeCell ref="G182:K182"/>
    <mergeCell ref="C531:F531"/>
    <mergeCell ref="M38:N38"/>
    <mergeCell ref="G218:K218"/>
    <mergeCell ref="G541:K541"/>
    <mergeCell ref="G516:K516"/>
    <mergeCell ref="G814:K814"/>
    <mergeCell ref="G125:K125"/>
    <mergeCell ref="G127:K127"/>
    <mergeCell ref="C172:F172"/>
    <mergeCell ref="C476:F476"/>
    <mergeCell ref="G285:K285"/>
    <mergeCell ref="G583:K583"/>
    <mergeCell ref="C171:F171"/>
    <mergeCell ref="C302:F302"/>
    <mergeCell ref="C600:F600"/>
    <mergeCell ref="M593:N593"/>
    <mergeCell ref="C173:F173"/>
    <mergeCell ref="C811:F811"/>
    <mergeCell ref="M48:N48"/>
    <mergeCell ref="M319:N319"/>
    <mergeCell ref="C355:F355"/>
    <mergeCell ref="G488:K488"/>
    <mergeCell ref="G461:K461"/>
    <mergeCell ref="G803:K803"/>
    <mergeCell ref="C391:F391"/>
    <mergeCell ref="M477:N477"/>
    <mergeCell ref="G917:K917"/>
    <mergeCell ref="M653:N653"/>
    <mergeCell ref="C820:F820"/>
    <mergeCell ref="G156:K156"/>
    <mergeCell ref="C480:F480"/>
    <mergeCell ref="C86:F86"/>
    <mergeCell ref="C357:F357"/>
    <mergeCell ref="M354:N354"/>
    <mergeCell ref="G788:K788"/>
    <mergeCell ref="C515:F515"/>
    <mergeCell ref="C691:F691"/>
    <mergeCell ref="C58:F58"/>
    <mergeCell ref="C813:F813"/>
    <mergeCell ref="G187:K187"/>
    <mergeCell ref="G485:K485"/>
    <mergeCell ref="C386:F386"/>
    <mergeCell ref="M81:N81"/>
    <mergeCell ref="C905:F905"/>
    <mergeCell ref="C899:F899"/>
    <mergeCell ref="C898:F898"/>
    <mergeCell ref="C471:F471"/>
    <mergeCell ref="M166:N166"/>
    <mergeCell ref="M804:N804"/>
    <mergeCell ref="M464:N464"/>
    <mergeCell ref="M53:N53"/>
    <mergeCell ref="M324:N324"/>
    <mergeCell ref="M351:N351"/>
    <mergeCell ref="M622:N622"/>
    <mergeCell ref="M482:N482"/>
    <mergeCell ref="M780:N780"/>
    <mergeCell ref="G161:K161"/>
    <mergeCell ref="G503:K503"/>
    <mergeCell ref="G459:K459"/>
    <mergeCell ref="C360:F360"/>
    <mergeCell ref="C91:F91"/>
    <mergeCell ref="M55:N55"/>
    <mergeCell ref="G932:K932"/>
    <mergeCell ref="M353:N353"/>
    <mergeCell ref="G617:K617"/>
    <mergeCell ref="G915:K915"/>
    <mergeCell ref="M651:N651"/>
    <mergeCell ref="C818:F818"/>
    <mergeCell ref="M782:N782"/>
    <mergeCell ref="C57:F57"/>
    <mergeCell ref="C900:F900"/>
    <mergeCell ref="G212:K212"/>
    <mergeCell ref="G510:K510"/>
    <mergeCell ref="M893:N893"/>
    <mergeCell ref="M377:N377"/>
    <mergeCell ref="C199:F199"/>
    <mergeCell ref="C637:F637"/>
    <mergeCell ref="G366:K366"/>
    <mergeCell ref="G664:K664"/>
    <mergeCell ref="C567:F567"/>
    <mergeCell ref="C561:F561"/>
    <mergeCell ref="M829:N829"/>
    <mergeCell ref="G773:K773"/>
    <mergeCell ref="C888:F888"/>
    <mergeCell ref="M640:N640"/>
    <mergeCell ref="M938:N938"/>
    <mergeCell ref="M183:N183"/>
    <mergeCell ref="C461:F461"/>
    <mergeCell ref="M729:N729"/>
    <mergeCell ref="M335:N335"/>
    <mergeCell ref="G477:K477"/>
    <mergeCell ref="G775:K775"/>
    <mergeCell ref="C162:F162"/>
    <mergeCell ref="C460:F460"/>
    <mergeCell ref="C373:F373"/>
    <mergeCell ref="M322:N322"/>
    <mergeCell ref="C760:F760"/>
    <mergeCell ref="G159:K159"/>
    <mergeCell ref="G134:K134"/>
    <mergeCell ref="C673:F673"/>
    <mergeCell ref="C934:F934"/>
    <mergeCell ref="C935:F935"/>
    <mergeCell ref="C865:F865"/>
    <mergeCell ref="C737:F737"/>
    <mergeCell ref="C280:F280"/>
    <mergeCell ref="M857:N857"/>
    <mergeCell ref="C274:F274"/>
    <mergeCell ref="C282:F282"/>
    <mergeCell ref="C580:F580"/>
    <mergeCell ref="M900:N900"/>
    <mergeCell ref="C447:F447"/>
    <mergeCell ref="M321:N321"/>
    <mergeCell ref="G463:K463"/>
    <mergeCell ref="G734:K734"/>
    <mergeCell ref="G972:K972"/>
    <mergeCell ref="G850:K850"/>
    <mergeCell ref="G95:K95"/>
    <mergeCell ref="C875:F875"/>
    <mergeCell ref="G89:K89"/>
    <mergeCell ref="M251:N251"/>
    <mergeCell ref="G393:K393"/>
    <mergeCell ref="M558:N558"/>
    <mergeCell ref="G545:K545"/>
    <mergeCell ref="G843:K843"/>
    <mergeCell ref="G88:K88"/>
    <mergeCell ref="M716:N716"/>
    <mergeCell ref="C746:F746"/>
    <mergeCell ref="G974:K974"/>
    <mergeCell ref="C448:F448"/>
    <mergeCell ref="M253:N253"/>
    <mergeCell ref="C105:F105"/>
    <mergeCell ref="M289:N289"/>
    <mergeCell ref="G845:K845"/>
    <mergeCell ref="G90:K90"/>
    <mergeCell ref="C439:F439"/>
    <mergeCell ref="C731:F731"/>
    <mergeCell ref="C405:F405"/>
    <mergeCell ref="C747:F747"/>
    <mergeCell ref="G115:K115"/>
    <mergeCell ref="M129:N129"/>
    <mergeCell ref="M315:N315"/>
    <mergeCell ref="M638:N638"/>
    <mergeCell ref="M936:N936"/>
    <mergeCell ref="G141:K141"/>
    <mergeCell ref="M429:N429"/>
    <mergeCell ref="C459:F459"/>
    <mergeCell ref="M1000:N1000"/>
    <mergeCell ref="G372:K372"/>
    <mergeCell ref="G163:K163"/>
    <mergeCell ref="M57:N57"/>
    <mergeCell ref="M355:N355"/>
    <mergeCell ref="G76:K76"/>
    <mergeCell ref="G380:K380"/>
    <mergeCell ref="G374:K374"/>
    <mergeCell ref="G672:K672"/>
    <mergeCell ref="C59:F59"/>
    <mergeCell ref="G165:K165"/>
    <mergeCell ref="G830:K830"/>
    <mergeCell ref="M357:N357"/>
    <mergeCell ref="M240:N240"/>
    <mergeCell ref="M995:N995"/>
    <mergeCell ref="G158:K158"/>
    <mergeCell ref="G674:K674"/>
    <mergeCell ref="C61:F61"/>
    <mergeCell ref="M574:N574"/>
    <mergeCell ref="C359:F359"/>
    <mergeCell ref="G77:K77"/>
    <mergeCell ref="C122:F122"/>
    <mergeCell ref="G832:K832"/>
    <mergeCell ref="M111:N111"/>
    <mergeCell ref="G375:K375"/>
    <mergeCell ref="C395:F395"/>
    <mergeCell ref="C420:F420"/>
    <mergeCell ref="C718:F718"/>
    <mergeCell ref="M986:N986"/>
    <mergeCell ref="M540:N540"/>
    <mergeCell ref="C849:F849"/>
    <mergeCell ref="C720:F720"/>
    <mergeCell ref="G145:K145"/>
    <mergeCell ref="G181:K181"/>
    <mergeCell ref="G452:K452"/>
    <mergeCell ref="G479:K479"/>
    <mergeCell ref="G750:K750"/>
    <mergeCell ref="C338:F338"/>
    <mergeCell ref="M644:N644"/>
    <mergeCell ref="M669:N669"/>
    <mergeCell ref="M967:N967"/>
    <mergeCell ref="M212:N212"/>
    <mergeCell ref="G147:K147"/>
    <mergeCell ref="C496:F496"/>
    <mergeCell ref="M942:N942"/>
    <mergeCell ref="G445:K445"/>
    <mergeCell ref="C794:F794"/>
    <mergeCell ref="C33:F33"/>
    <mergeCell ref="G481:K481"/>
    <mergeCell ref="G779:K779"/>
    <mergeCell ref="C340:F340"/>
    <mergeCell ref="C682:F682"/>
    <mergeCell ref="C489:F489"/>
    <mergeCell ref="M214:N214"/>
    <mergeCell ref="C796:F796"/>
    <mergeCell ref="C35:F35"/>
    <mergeCell ref="C333:F333"/>
    <mergeCell ref="G835:K835"/>
    <mergeCell ref="M326:N326"/>
    <mergeCell ref="M569:N569"/>
    <mergeCell ref="G848:K848"/>
    <mergeCell ref="G87:K87"/>
    <mergeCell ref="M258:N258"/>
    <mergeCell ref="M556:N556"/>
    <mergeCell ref="J4:N4"/>
    <mergeCell ref="M587:N587"/>
    <mergeCell ref="M929:N929"/>
    <mergeCell ref="M885:N885"/>
    <mergeCell ref="M168:N168"/>
    <mergeCell ref="G310:K310"/>
    <mergeCell ref="G608:K608"/>
    <mergeCell ref="M921:N921"/>
    <mergeCell ref="C318:F318"/>
    <mergeCell ref="M282:N282"/>
    <mergeCell ref="G766:K766"/>
    <mergeCell ref="G722:K722"/>
    <mergeCell ref="C109:F109"/>
    <mergeCell ref="C625:F625"/>
    <mergeCell ref="M914:N914"/>
    <mergeCell ref="C320:F320"/>
    <mergeCell ref="M313:N313"/>
    <mergeCell ref="C356:F356"/>
    <mergeCell ref="G150:K150"/>
    <mergeCell ref="C51:F51"/>
    <mergeCell ref="M184:N184"/>
    <mergeCell ref="C620:F620"/>
    <mergeCell ref="M342:N342"/>
    <mergeCell ref="M613:N613"/>
    <mergeCell ref="C778:F778"/>
    <mergeCell ref="G478:K478"/>
    <mergeCell ref="M911:N911"/>
    <mergeCell ref="M308:N308"/>
    <mergeCell ref="G450:K450"/>
    <mergeCell ref="G748:K748"/>
    <mergeCell ref="C38:F38"/>
    <mergeCell ref="M344:N344"/>
    <mergeCell ref="G80:K80"/>
    <mergeCell ref="M120:N120"/>
    <mergeCell ref="G378:K378"/>
    <mergeCell ref="M872:N872"/>
    <mergeCell ref="M234:N234"/>
    <mergeCell ref="C124:F124"/>
    <mergeCell ref="C422:F422"/>
    <mergeCell ref="C693:F693"/>
    <mergeCell ref="G411:K411"/>
    <mergeCell ref="C553:F553"/>
    <mergeCell ref="G709:K709"/>
    <mergeCell ref="C851:F851"/>
    <mergeCell ref="C90:F90"/>
    <mergeCell ref="C388:F388"/>
    <mergeCell ref="M901:N901"/>
    <mergeCell ref="M115:N115"/>
    <mergeCell ref="C424:F424"/>
    <mergeCell ref="C722:F722"/>
    <mergeCell ref="C853:F853"/>
    <mergeCell ref="C119:F119"/>
    <mergeCell ref="G406:K406"/>
    <mergeCell ref="C724:F724"/>
    <mergeCell ref="C607:F607"/>
    <mergeCell ref="G437:K437"/>
    <mergeCell ref="G852:K852"/>
    <mergeCell ref="C636:F636"/>
    <mergeCell ref="M287:N287"/>
    <mergeCell ref="M262:N262"/>
    <mergeCell ref="M585:N585"/>
    <mergeCell ref="G765:K765"/>
    <mergeCell ref="G308:K308"/>
    <mergeCell ref="C108:F108"/>
    <mergeCell ref="C996:F996"/>
    <mergeCell ref="C629:F629"/>
    <mergeCell ref="C681:F681"/>
    <mergeCell ref="M503:N503"/>
    <mergeCell ref="G937:K937"/>
    <mergeCell ref="C349:F349"/>
    <mergeCell ref="C324:F324"/>
    <mergeCell ref="C683:F683"/>
    <mergeCell ref="G65:K65"/>
    <mergeCell ref="C981:F981"/>
    <mergeCell ref="C226:F226"/>
    <mergeCell ref="G365:K365"/>
    <mergeCell ref="G50:K50"/>
    <mergeCell ref="M976:N976"/>
    <mergeCell ref="M221:N221"/>
    <mergeCell ref="C251:F251"/>
    <mergeCell ref="M215:N215"/>
    <mergeCell ref="M513:N513"/>
    <mergeCell ref="G60:K60"/>
    <mergeCell ref="G777:K777"/>
    <mergeCell ref="G236:K236"/>
    <mergeCell ref="G52:K52"/>
    <mergeCell ref="M92:N92"/>
    <mergeCell ref="G665:K665"/>
    <mergeCell ref="G350:K350"/>
    <mergeCell ref="C253:F253"/>
    <mergeCell ref="C551:F551"/>
    <mergeCell ref="C411:F411"/>
    <mergeCell ref="C709:F709"/>
    <mergeCell ref="M977:N977"/>
    <mergeCell ref="M971:N971"/>
    <mergeCell ref="M216:N216"/>
    <mergeCell ref="M177:N177"/>
    <mergeCell ref="M500:N500"/>
    <mergeCell ref="M798:N798"/>
    <mergeCell ref="M291:N291"/>
    <mergeCell ref="M79:N79"/>
    <mergeCell ref="G39:K39"/>
    <mergeCell ref="M589:N589"/>
    <mergeCell ref="G337:K337"/>
    <mergeCell ref="G312:K312"/>
    <mergeCell ref="G635:K635"/>
    <mergeCell ref="G610:K610"/>
    <mergeCell ref="M508:N508"/>
    <mergeCell ref="M502:N502"/>
    <mergeCell ref="M806:N806"/>
    <mergeCell ref="M800:N800"/>
    <mergeCell ref="C627:F627"/>
    <mergeCell ref="M958:N958"/>
    <mergeCell ref="G339:K339"/>
    <mergeCell ref="M501:N501"/>
    <mergeCell ref="G637:K637"/>
    <mergeCell ref="C322:F322"/>
    <mergeCell ref="M74:N74"/>
    <mergeCell ref="C711:F711"/>
    <mergeCell ref="C254:F254"/>
    <mergeCell ref="M218:N218"/>
    <mergeCell ref="C248:F248"/>
    <mergeCell ref="M516:N516"/>
    <mergeCell ref="G264:K264"/>
    <mergeCell ref="C406:F406"/>
    <mergeCell ref="G78:K78"/>
    <mergeCell ref="G376:K376"/>
    <mergeCell ref="M572:N572"/>
    <mergeCell ref="C301:F301"/>
    <mergeCell ref="M607:N607"/>
    <mergeCell ref="M878:N878"/>
    <mergeCell ref="M905:N905"/>
    <mergeCell ref="C180:F180"/>
    <mergeCell ref="G924:K924"/>
    <mergeCell ref="C311:F311"/>
    <mergeCell ref="C609:F609"/>
    <mergeCell ref="G742:K742"/>
    <mergeCell ref="C303:F303"/>
    <mergeCell ref="C645:F645"/>
    <mergeCell ref="G738:K738"/>
    <mergeCell ref="C601:F601"/>
    <mergeCell ref="M907:N907"/>
    <mergeCell ref="C182:F182"/>
    <mergeCell ref="C611:F611"/>
    <mergeCell ref="C970:F970"/>
    <mergeCell ref="M243:N243"/>
    <mergeCell ref="C393:F393"/>
    <mergeCell ref="M903:N903"/>
    <mergeCell ref="C939:F939"/>
    <mergeCell ref="C941:F941"/>
    <mergeCell ref="C907:F907"/>
    <mergeCell ref="G422:K422"/>
    <mergeCell ref="C325:F325"/>
    <mergeCell ref="M947:N947"/>
    <mergeCell ref="M642:N642"/>
    <mergeCell ref="M940:N940"/>
    <mergeCell ref="M714:N714"/>
    <mergeCell ref="M727:N727"/>
    <mergeCell ref="C590:F590"/>
    <mergeCell ref="C894:F894"/>
    <mergeCell ref="G997:K997"/>
    <mergeCell ref="C143:F143"/>
    <mergeCell ref="C384:F384"/>
    <mergeCell ref="C441:F441"/>
    <mergeCell ref="M136:N136"/>
    <mergeCell ref="M434:N434"/>
    <mergeCell ref="C870:F870"/>
    <mergeCell ref="M225:N225"/>
    <mergeCell ref="M863:N863"/>
    <mergeCell ref="C255:F255"/>
    <mergeCell ref="G999:K999"/>
    <mergeCell ref="G728:K728"/>
    <mergeCell ref="G271:K271"/>
    <mergeCell ref="G265:K265"/>
    <mergeCell ref="C982:F982"/>
    <mergeCell ref="M436:N436"/>
    <mergeCell ref="G700:K700"/>
    <mergeCell ref="G694:K694"/>
    <mergeCell ref="M734:N734"/>
    <mergeCell ref="G998:K998"/>
    <mergeCell ref="G992:K992"/>
    <mergeCell ref="M848:N848"/>
    <mergeCell ref="G273:K273"/>
    <mergeCell ref="G571:K571"/>
    <mergeCell ref="G565:K565"/>
    <mergeCell ref="G869:K869"/>
    <mergeCell ref="M736:N736"/>
    <mergeCell ref="C588:F588"/>
    <mergeCell ref="C582:F582"/>
    <mergeCell ref="G695:K695"/>
    <mergeCell ref="C740:F740"/>
    <mergeCell ref="C283:F283"/>
    <mergeCell ref="G979:K979"/>
    <mergeCell ref="G341:K341"/>
    <mergeCell ref="G639:K639"/>
    <mergeCell ref="M835:N835"/>
    <mergeCell ref="M506:N506"/>
    <mergeCell ref="M49:N49"/>
    <mergeCell ref="C358:F358"/>
    <mergeCell ref="G552:K552"/>
    <mergeCell ref="C656:F656"/>
    <mergeCell ref="C237:F237"/>
    <mergeCell ref="G641:K641"/>
    <mergeCell ref="C990:F990"/>
    <mergeCell ref="C53:F53"/>
    <mergeCell ref="M837:N837"/>
    <mergeCell ref="C229:F229"/>
    <mergeCell ref="C351:F351"/>
    <mergeCell ref="M78:N78"/>
    <mergeCell ref="C658:F658"/>
    <mergeCell ref="C956:F956"/>
    <mergeCell ref="C141:F141"/>
    <mergeCell ref="M217:N217"/>
    <mergeCell ref="M131:N131"/>
    <mergeCell ref="M276:N276"/>
    <mergeCell ref="G268:K268"/>
    <mergeCell ref="G710:K710"/>
    <mergeCell ref="C154:F154"/>
    <mergeCell ref="C285:F285"/>
    <mergeCell ref="C583:F583"/>
    <mergeCell ref="M278:N278"/>
    <mergeCell ref="M576:N576"/>
    <mergeCell ref="G712:K712"/>
    <mergeCell ref="C156:F156"/>
    <mergeCell ref="F9:F10"/>
    <mergeCell ref="G499:K499"/>
    <mergeCell ref="C943:F943"/>
    <mergeCell ref="G928:K928"/>
    <mergeCell ref="C218:F218"/>
    <mergeCell ref="C516:F516"/>
    <mergeCell ref="C638:F638"/>
    <mergeCell ref="C814:F814"/>
    <mergeCell ref="C972:F972"/>
    <mergeCell ref="C211:F211"/>
    <mergeCell ref="M965:N965"/>
    <mergeCell ref="M809:N809"/>
    <mergeCell ref="C974:F974"/>
    <mergeCell ref="G41:K41"/>
    <mergeCell ref="M206:N206"/>
    <mergeCell ref="M510:N510"/>
    <mergeCell ref="M504:N504"/>
    <mergeCell ref="M802:N802"/>
    <mergeCell ref="G944:K944"/>
    <mergeCell ref="G43:K43"/>
    <mergeCell ref="M83:N83"/>
    <mergeCell ref="M904:N904"/>
    <mergeCell ref="G413:K413"/>
    <mergeCell ref="M149:N149"/>
    <mergeCell ref="M271:N271"/>
    <mergeCell ref="G407:K407"/>
    <mergeCell ref="M447:N447"/>
    <mergeCell ref="G705:K705"/>
    <mergeCell ref="M578:N578"/>
    <mergeCell ref="M605:N605"/>
    <mergeCell ref="M876:N876"/>
    <mergeCell ref="G624:K624"/>
    <mergeCell ref="C158:F158"/>
    <mergeCell ref="M491:N491"/>
    <mergeCell ref="G931:K931"/>
    <mergeCell ref="G170:K170"/>
    <mergeCell ref="M781:N781"/>
    <mergeCell ref="M64:N64"/>
    <mergeCell ref="G328:K328"/>
    <mergeCell ref="M362:N362"/>
    <mergeCell ref="G504:K504"/>
    <mergeCell ref="G626:K626"/>
    <mergeCell ref="M178:N178"/>
    <mergeCell ref="M791:N791"/>
    <mergeCell ref="M476:N476"/>
    <mergeCell ref="G172:K172"/>
    <mergeCell ref="C643:F643"/>
    <mergeCell ref="G199:K199"/>
    <mergeCell ref="M783:N783"/>
    <mergeCell ref="M364:N364"/>
    <mergeCell ref="G628:K628"/>
    <mergeCell ref="G926:K926"/>
    <mergeCell ref="C216:F216"/>
    <mergeCell ref="C191:F191"/>
    <mergeCell ref="C514:F514"/>
    <mergeCell ref="M65:N65"/>
    <mergeCell ref="M776:N776"/>
    <mergeCell ref="G284:K284"/>
    <mergeCell ref="G922:K922"/>
    <mergeCell ref="C309:F309"/>
    <mergeCell ref="G415:K415"/>
    <mergeCell ref="M151:N151"/>
    <mergeCell ref="M449:N449"/>
    <mergeCell ref="G713:K713"/>
    <mergeCell ref="L19:M19"/>
    <mergeCell ref="G887:K887"/>
    <mergeCell ref="M107:N107"/>
    <mergeCell ref="C414:F414"/>
    <mergeCell ref="G126:K126"/>
    <mergeCell ref="C572:F572"/>
    <mergeCell ref="G272:K272"/>
    <mergeCell ref="L12:M12"/>
    <mergeCell ref="C145:F145"/>
    <mergeCell ref="M138:N138"/>
    <mergeCell ref="C574:F574"/>
    <mergeCell ref="L14:M14"/>
    <mergeCell ref="M463:N463"/>
    <mergeCell ref="M36:N36"/>
    <mergeCell ref="G269:K269"/>
    <mergeCell ref="M465:N465"/>
    <mergeCell ref="C134:F134"/>
    <mergeCell ref="M763:N763"/>
    <mergeCell ref="C286:F286"/>
    <mergeCell ref="C584:F584"/>
    <mergeCell ref="G302:K302"/>
    <mergeCell ref="M336:N336"/>
    <mergeCell ref="G600:K600"/>
    <mergeCell ref="C503:F503"/>
    <mergeCell ref="C163:F163"/>
    <mergeCell ref="M765:N765"/>
    <mergeCell ref="C801:F801"/>
    <mergeCell ref="G173:K173"/>
    <mergeCell ref="C803:F803"/>
    <mergeCell ref="G473:K473"/>
    <mergeCell ref="C498:F498"/>
    <mergeCell ref="M193:N193"/>
    <mergeCell ref="G957:K957"/>
    <mergeCell ref="C545:F545"/>
    <mergeCell ref="C520:F520"/>
    <mergeCell ref="C843:F843"/>
    <mergeCell ref="C126:F126"/>
    <mergeCell ref="G231:K231"/>
    <mergeCell ref="G988:K988"/>
    <mergeCell ref="C845:F845"/>
    <mergeCell ref="C432:F432"/>
    <mergeCell ref="C117:F117"/>
    <mergeCell ref="M838:N838"/>
    <mergeCell ref="C546:F546"/>
    <mergeCell ref="G246:K246"/>
    <mergeCell ref="G859:K859"/>
    <mergeCell ref="G675:K675"/>
    <mergeCell ref="G973:K973"/>
    <mergeCell ref="G256:K256"/>
    <mergeCell ref="G554:K554"/>
    <mergeCell ref="M719:N719"/>
    <mergeCell ref="C273:F273"/>
    <mergeCell ref="M541:N541"/>
    <mergeCell ref="C571:F571"/>
    <mergeCell ref="M839:N839"/>
    <mergeCell ref="C869:F869"/>
    <mergeCell ref="M833:N833"/>
    <mergeCell ref="G247:K247"/>
    <mergeCell ref="C150:F150"/>
    <mergeCell ref="G854:K854"/>
    <mergeCell ref="C144:F144"/>
    <mergeCell ref="M412:N412"/>
    <mergeCell ref="G676:K676"/>
    <mergeCell ref="C442:F442"/>
    <mergeCell ref="H6:N6"/>
    <mergeCell ref="M340:N340"/>
    <mergeCell ref="C507:F507"/>
    <mergeCell ref="G902:K902"/>
    <mergeCell ref="M978:N978"/>
    <mergeCell ref="C805:F805"/>
    <mergeCell ref="C44:F44"/>
    <mergeCell ref="G815:K815"/>
    <mergeCell ref="C80:F80"/>
    <mergeCell ref="C832:F832"/>
    <mergeCell ref="C807:F807"/>
    <mergeCell ref="G531:K531"/>
    <mergeCell ref="M696:N696"/>
    <mergeCell ref="G960:K960"/>
    <mergeCell ref="M994:N994"/>
    <mergeCell ref="G497:K497"/>
    <mergeCell ref="G533:K533"/>
    <mergeCell ref="G655:K655"/>
    <mergeCell ref="G831:K831"/>
    <mergeCell ref="G962:K962"/>
    <mergeCell ref="G228:K228"/>
    <mergeCell ref="C131:F131"/>
    <mergeCell ref="M399:N399"/>
    <mergeCell ref="G657:K657"/>
    <mergeCell ref="M697:N697"/>
    <mergeCell ref="G955:K955"/>
    <mergeCell ref="M691:N691"/>
    <mergeCell ref="C975:F975"/>
    <mergeCell ref="G833:K833"/>
    <mergeCell ref="C245:F245"/>
    <mergeCell ref="C543:F543"/>
    <mergeCell ref="C518:F518"/>
    <mergeCell ref="I9:I10"/>
    <mergeCell ref="G731:K731"/>
    <mergeCell ref="M327:N327"/>
    <mergeCell ref="G591:K591"/>
    <mergeCell ref="M625:N625"/>
    <mergeCell ref="G889:K889"/>
    <mergeCell ref="G164:K164"/>
    <mergeCell ref="C906:F906"/>
    <mergeCell ref="G891:K891"/>
    <mergeCell ref="C181:F181"/>
    <mergeCell ref="C479:F479"/>
    <mergeCell ref="C473:F473"/>
    <mergeCell ref="C777:F777"/>
    <mergeCell ref="C908:F908"/>
    <mergeCell ref="C174:F174"/>
    <mergeCell ref="C481:F481"/>
    <mergeCell ref="G916:K916"/>
    <mergeCell ref="C779:F779"/>
    <mergeCell ref="M772:N772"/>
    <mergeCell ref="M169:N169"/>
    <mergeCell ref="M467:N467"/>
    <mergeCell ref="G603:K603"/>
    <mergeCell ref="G146:K146"/>
    <mergeCell ref="M40:N40"/>
    <mergeCell ref="G304:K304"/>
    <mergeCell ref="M678:N678"/>
    <mergeCell ref="G602:K602"/>
    <mergeCell ref="C505:F505"/>
    <mergeCell ref="M469:N469"/>
    <mergeCell ref="M767:N767"/>
    <mergeCell ref="G515:K515"/>
    <mergeCell ref="G58:K58"/>
    <mergeCell ref="G966:K966"/>
    <mergeCell ref="C852:F852"/>
    <mergeCell ref="C135:F135"/>
    <mergeCell ref="G530:K530"/>
    <mergeCell ref="C433:F433"/>
    <mergeCell ref="M726:N726"/>
    <mergeCell ref="G868:K868"/>
    <mergeCell ref="C547:F547"/>
    <mergeCell ref="M728:N728"/>
    <mergeCell ref="C435:F435"/>
    <mergeCell ref="G749:K749"/>
    <mergeCell ref="C847:F847"/>
    <mergeCell ref="C92:F92"/>
    <mergeCell ref="M599:N599"/>
    <mergeCell ref="C766:F766"/>
    <mergeCell ref="M296:N296"/>
    <mergeCell ref="G590:K590"/>
    <mergeCell ref="M630:N630"/>
    <mergeCell ref="M752:N752"/>
    <mergeCell ref="G888:K888"/>
    <mergeCell ref="G894:K894"/>
    <mergeCell ref="G133:K133"/>
    <mergeCell ref="M298:N298"/>
    <mergeCell ref="M325:N325"/>
    <mergeCell ref="M596:N596"/>
    <mergeCell ref="M456:N456"/>
    <mergeCell ref="M754:N754"/>
    <mergeCell ref="C146:F146"/>
    <mergeCell ref="M930:N930"/>
    <mergeCell ref="G135:K135"/>
    <mergeCell ref="G433:K433"/>
    <mergeCell ref="G604:K604"/>
    <mergeCell ref="G59:K59"/>
    <mergeCell ref="M687:N687"/>
    <mergeCell ref="M372:N372"/>
    <mergeCell ref="M985:N985"/>
    <mergeCell ref="G822:K822"/>
    <mergeCell ref="G67:K67"/>
    <mergeCell ref="G61:K61"/>
    <mergeCell ref="M987:N987"/>
    <mergeCell ref="G359:K359"/>
    <mergeCell ref="M672:N672"/>
    <mergeCell ref="G219:K219"/>
    <mergeCell ref="G517:K517"/>
    <mergeCell ref="C78:F78"/>
    <mergeCell ref="C376:F376"/>
    <mergeCell ref="M682:N682"/>
    <mergeCell ref="G824:K824"/>
    <mergeCell ref="C534:F534"/>
    <mergeCell ref="G519:K519"/>
    <mergeCell ref="G817:K817"/>
    <mergeCell ref="G62:K62"/>
    <mergeCell ref="C107:F107"/>
    <mergeCell ref="C378:F378"/>
    <mergeCell ref="M227:N227"/>
    <mergeCell ref="C536:F536"/>
    <mergeCell ref="C712:F712"/>
    <mergeCell ref="C79:F79"/>
    <mergeCell ref="C834:F834"/>
    <mergeCell ref="C73:F73"/>
    <mergeCell ref="M586:N586"/>
    <mergeCell ref="C231:F231"/>
    <mergeCell ref="C407:F407"/>
    <mergeCell ref="C705:F705"/>
    <mergeCell ref="M959:N959"/>
    <mergeCell ref="M204:N204"/>
    <mergeCell ref="G462:K462"/>
    <mergeCell ref="G804:K804"/>
    <mergeCell ref="G489:K489"/>
    <mergeCell ref="C392:F392"/>
    <mergeCell ref="M356:N356"/>
    <mergeCell ref="M654:N654"/>
    <mergeCell ref="G796:K796"/>
    <mergeCell ref="C183:F183"/>
    <mergeCell ref="C997:F997"/>
    <mergeCell ref="G491:K491"/>
    <mergeCell ref="G762:K762"/>
    <mergeCell ref="C394:F394"/>
    <mergeCell ref="C692:F692"/>
    <mergeCell ref="C963:F963"/>
    <mergeCell ref="C999:F999"/>
    <mergeCell ref="C483:F483"/>
    <mergeCell ref="C781:F781"/>
    <mergeCell ref="G522:K522"/>
    <mergeCell ref="C694:F694"/>
    <mergeCell ref="C992:F992"/>
    <mergeCell ref="M400:N400"/>
    <mergeCell ref="C836:F836"/>
    <mergeCell ref="M698:N698"/>
    <mergeCell ref="G201:K201"/>
    <mergeCell ref="M886:N886"/>
    <mergeCell ref="G535:K535"/>
    <mergeCell ref="G964:K964"/>
    <mergeCell ref="G448:K448"/>
    <mergeCell ref="G203:K203"/>
    <mergeCell ref="G230:K230"/>
    <mergeCell ref="G111:K111"/>
    <mergeCell ref="G409:K409"/>
    <mergeCell ref="C312:F312"/>
    <mergeCell ref="C610:F610"/>
    <mergeCell ref="M186:N186"/>
    <mergeCell ref="M941:N941"/>
    <mergeCell ref="C470:F470"/>
    <mergeCell ref="C768:F768"/>
    <mergeCell ref="C762:F762"/>
    <mergeCell ref="G778:K778"/>
    <mergeCell ref="C307:F307"/>
    <mergeCell ref="M300:N300"/>
    <mergeCell ref="M659:N659"/>
    <mergeCell ref="G162:K162"/>
    <mergeCell ref="G137:K137"/>
    <mergeCell ref="G460:K460"/>
    <mergeCell ref="G496:K496"/>
    <mergeCell ref="G794:K794"/>
    <mergeCell ref="C909:F909"/>
    <mergeCell ref="M661:N661"/>
    <mergeCell ref="G925:K925"/>
    <mergeCell ref="G537:K537"/>
    <mergeCell ref="C220:F220"/>
    <mergeCell ref="C858:F858"/>
    <mergeCell ref="G528:K528"/>
    <mergeCell ref="C431:F431"/>
    <mergeCell ref="M699:N699"/>
    <mergeCell ref="C115:F115"/>
    <mergeCell ref="M112:N112"/>
    <mergeCell ref="M114:N114"/>
    <mergeCell ref="M710:N710"/>
    <mergeCell ref="C573:F573"/>
    <mergeCell ref="G96:K96"/>
    <mergeCell ref="C268:F268"/>
    <mergeCell ref="M130:N130"/>
    <mergeCell ref="M261:N261"/>
    <mergeCell ref="M559:N559"/>
    <mergeCell ref="C868:F868"/>
    <mergeCell ref="C82:F82"/>
    <mergeCell ref="G853:K853"/>
    <mergeCell ref="G98:K98"/>
    <mergeCell ref="M132:N132"/>
    <mergeCell ref="G396:K396"/>
    <mergeCell ref="G732:K732"/>
    <mergeCell ref="G390:K390"/>
    <mergeCell ref="M430:N430"/>
    <mergeCell ref="M290:N290"/>
    <mergeCell ref="C293:F293"/>
    <mergeCell ref="M561:N561"/>
    <mergeCell ref="G548:K548"/>
    <mergeCell ref="M859:N859"/>
    <mergeCell ref="C749:F749"/>
    <mergeCell ref="G267:K267"/>
    <mergeCell ref="M590:N590"/>
    <mergeCell ref="G93:K93"/>
    <mergeCell ref="C294:F294"/>
    <mergeCell ref="G108:K108"/>
    <mergeCell ref="G124:K124"/>
    <mergeCell ref="M272:N272"/>
    <mergeCell ref="G424:K424"/>
    <mergeCell ref="G109:K109"/>
    <mergeCell ref="G747:K747"/>
    <mergeCell ref="C767:F767"/>
    <mergeCell ref="M274:N274"/>
    <mergeCell ref="C983:F983"/>
    <mergeCell ref="C641:F641"/>
    <mergeCell ref="M363:N363"/>
    <mergeCell ref="M634:N634"/>
    <mergeCell ref="C799:F799"/>
    <mergeCell ref="G42:K42"/>
    <mergeCell ref="M849:N849"/>
    <mergeCell ref="C67:F67"/>
    <mergeCell ref="M329:N329"/>
    <mergeCell ref="M627:N627"/>
    <mergeCell ref="C670:F670"/>
    <mergeCell ref="G769:K769"/>
    <mergeCell ref="M663:N663"/>
    <mergeCell ref="M961:N961"/>
    <mergeCell ref="G166:K166"/>
    <mergeCell ref="C69:F69"/>
    <mergeCell ref="G464:K464"/>
    <mergeCell ref="C96:F96"/>
    <mergeCell ref="C367:F367"/>
    <mergeCell ref="M880:N880"/>
    <mergeCell ref="G500:K500"/>
    <mergeCell ref="M629:N629"/>
    <mergeCell ref="M874:N874"/>
    <mergeCell ref="G798:K798"/>
    <mergeCell ref="G377:K377"/>
    <mergeCell ref="G681:K681"/>
    <mergeCell ref="M665:N665"/>
    <mergeCell ref="M548:N548"/>
    <mergeCell ref="M963:N963"/>
    <mergeCell ref="G466:K466"/>
    <mergeCell ref="C98:F98"/>
    <mergeCell ref="G764:K764"/>
    <mergeCell ref="C957:F957"/>
    <mergeCell ref="B25:F28"/>
    <mergeCell ref="G322:K322"/>
    <mergeCell ref="M195:N195"/>
    <mergeCell ref="M950:N950"/>
    <mergeCell ref="M189:N189"/>
    <mergeCell ref="G751:K751"/>
    <mergeCell ref="M487:N487"/>
    <mergeCell ref="C41:F41"/>
    <mergeCell ref="G629:K629"/>
    <mergeCell ref="G787:K787"/>
    <mergeCell ref="G324:K324"/>
    <mergeCell ref="C43:F43"/>
    <mergeCell ref="G780:K780"/>
    <mergeCell ref="C341:F341"/>
    <mergeCell ref="C639:F639"/>
    <mergeCell ref="M190:N190"/>
    <mergeCell ref="C675:F675"/>
    <mergeCell ref="C797:F797"/>
    <mergeCell ref="C36:F36"/>
    <mergeCell ref="M205:N205"/>
    <mergeCell ref="C370:F370"/>
    <mergeCell ref="G37:K37"/>
    <mergeCell ref="C369:F369"/>
    <mergeCell ref="C396:F396"/>
    <mergeCell ref="C667:F667"/>
    <mergeCell ref="G248:K248"/>
    <mergeCell ref="G254:K254"/>
    <mergeCell ref="M875:N875"/>
    <mergeCell ref="C398:F398"/>
    <mergeCell ref="C721:F721"/>
    <mergeCell ref="C696:F696"/>
    <mergeCell ref="C994:F994"/>
    <mergeCell ref="M108:N108"/>
    <mergeCell ref="C275:F275"/>
    <mergeCell ref="C269:F269"/>
    <mergeCell ref="C427:F427"/>
    <mergeCell ref="C725:F725"/>
    <mergeCell ref="G397:K397"/>
    <mergeCell ref="C270:F270"/>
    <mergeCell ref="M159:N159"/>
    <mergeCell ref="G94:K94"/>
    <mergeCell ref="M134:N134"/>
    <mergeCell ref="C295:F295"/>
    <mergeCell ref="M588:N588"/>
    <mergeCell ref="G311:K311"/>
    <mergeCell ref="M624:N624"/>
    <mergeCell ref="G609:K609"/>
    <mergeCell ref="C409:F409"/>
    <mergeCell ref="M167:N167"/>
    <mergeCell ref="M922:N922"/>
    <mergeCell ref="M161:N161"/>
    <mergeCell ref="C328:F328"/>
    <mergeCell ref="C626:F626"/>
    <mergeCell ref="M932:N932"/>
    <mergeCell ref="M617:N617"/>
    <mergeCell ref="M888:N888"/>
    <mergeCell ref="G611:K611"/>
    <mergeCell ref="C960:F960"/>
    <mergeCell ref="G296:K296"/>
    <mergeCell ref="M924:N924"/>
    <mergeCell ref="M461:N461"/>
    <mergeCell ref="C628:F628"/>
    <mergeCell ref="C655:F655"/>
    <mergeCell ref="G982:K982"/>
    <mergeCell ref="C272:F272"/>
    <mergeCell ref="G81:K81"/>
    <mergeCell ref="G379:K379"/>
    <mergeCell ref="M550:N550"/>
    <mergeCell ref="M113:N113"/>
    <mergeCell ref="G686:K686"/>
    <mergeCell ref="M884:N884"/>
    <mergeCell ref="M123:N123"/>
    <mergeCell ref="G387:K387"/>
    <mergeCell ref="G381:K381"/>
    <mergeCell ref="M421:N421"/>
    <mergeCell ref="G685:K685"/>
    <mergeCell ref="G679:K679"/>
    <mergeCell ref="C730:F730"/>
    <mergeCell ref="C267:F267"/>
    <mergeCell ref="M535:N535"/>
    <mergeCell ref="G740:K740"/>
    <mergeCell ref="C926:F926"/>
    <mergeCell ref="M919:N919"/>
    <mergeCell ref="C962:F962"/>
    <mergeCell ref="C323:F323"/>
    <mergeCell ref="M492:N492"/>
    <mergeCell ref="C657:F657"/>
    <mergeCell ref="G756:K756"/>
    <mergeCell ref="C928:F928"/>
    <mergeCell ref="C955:F955"/>
    <mergeCell ref="M650:N650"/>
    <mergeCell ref="M606:N606"/>
    <mergeCell ref="M948:N948"/>
    <mergeCell ref="M187:N187"/>
    <mergeCell ref="G329:K329"/>
    <mergeCell ref="G53:K53"/>
    <mergeCell ref="G666:K666"/>
    <mergeCell ref="M979:N979"/>
    <mergeCell ref="G360:K360"/>
    <mergeCell ref="M522:N522"/>
    <mergeCell ref="G658:K658"/>
    <mergeCell ref="C45:F45"/>
    <mergeCell ref="G239:K239"/>
    <mergeCell ref="G956:K956"/>
    <mergeCell ref="C343:F343"/>
    <mergeCell ref="M95:N95"/>
    <mergeCell ref="M89:N89"/>
    <mergeCell ref="G353:K353"/>
    <mergeCell ref="M393:N393"/>
    <mergeCell ref="C256:F256"/>
    <mergeCell ref="M524:N524"/>
    <mergeCell ref="C560:F560"/>
    <mergeCell ref="C554:F554"/>
    <mergeCell ref="M822:N822"/>
    <mergeCell ref="C47:F47"/>
    <mergeCell ref="C345:F345"/>
    <mergeCell ref="C133:F133"/>
    <mergeCell ref="M97:N97"/>
    <mergeCell ref="C127:F127"/>
    <mergeCell ref="G384:K384"/>
    <mergeCell ref="C854:F854"/>
    <mergeCell ref="M549:N549"/>
    <mergeCell ref="C257:F257"/>
    <mergeCell ref="G255:K255"/>
    <mergeCell ref="G684:K684"/>
    <mergeCell ref="G451:K451"/>
    <mergeCell ref="G627:K627"/>
    <mergeCell ref="M163:N163"/>
    <mergeCell ref="G305:K305"/>
    <mergeCell ref="G918:K918"/>
    <mergeCell ref="C330:F330"/>
    <mergeCell ref="G943:K943"/>
    <mergeCell ref="M592:N592"/>
    <mergeCell ref="M76:N76"/>
    <mergeCell ref="M380:N380"/>
    <mergeCell ref="C201:F201"/>
    <mergeCell ref="G945:K945"/>
    <mergeCell ref="M165:N165"/>
    <mergeCell ref="C332:F332"/>
    <mergeCell ref="G211:K211"/>
    <mergeCell ref="C630:F630"/>
    <mergeCell ref="M382:N382"/>
    <mergeCell ref="M892:N892"/>
    <mergeCell ref="G640:K640"/>
    <mergeCell ref="M680:N680"/>
    <mergeCell ref="C203:F203"/>
    <mergeCell ref="C632:F632"/>
    <mergeCell ref="C930:F930"/>
    <mergeCell ref="M521:N521"/>
    <mergeCell ref="M819:N819"/>
    <mergeCell ref="G358:K358"/>
    <mergeCell ref="G656:K656"/>
    <mergeCell ref="M523:N523"/>
    <mergeCell ref="M827:N827"/>
    <mergeCell ref="M821:N821"/>
    <mergeCell ref="M485:N485"/>
    <mergeCell ref="G785:K785"/>
    <mergeCell ref="M259:N259"/>
    <mergeCell ref="G395:K395"/>
    <mergeCell ref="C602:F602"/>
    <mergeCell ref="G289:K289"/>
    <mergeCell ref="G587:K587"/>
    <mergeCell ref="C490:F490"/>
    <mergeCell ref="C175:F175"/>
    <mergeCell ref="C946:F946"/>
    <mergeCell ref="C604:F604"/>
    <mergeCell ref="C902:F902"/>
    <mergeCell ref="C185:F185"/>
    <mergeCell ref="M597:N597"/>
    <mergeCell ref="G314:K314"/>
    <mergeCell ref="G618:K618"/>
    <mergeCell ref="C475:F475"/>
    <mergeCell ref="M292:N292"/>
    <mergeCell ref="M808:N808"/>
    <mergeCell ref="M468:N468"/>
    <mergeCell ref="M626:N626"/>
    <mergeCell ref="M897:N897"/>
    <mergeCell ref="G645:K645"/>
    <mergeCell ref="G553:K553"/>
    <mergeCell ref="M864:N864"/>
    <mergeCell ref="G851:K851"/>
    <mergeCell ref="G879:K879"/>
    <mergeCell ref="M946:N946"/>
    <mergeCell ref="C925:F925"/>
    <mergeCell ref="G295:K295"/>
    <mergeCell ref="M730:N730"/>
    <mergeCell ref="M841:N841"/>
    <mergeCell ref="C877:F877"/>
    <mergeCell ref="C871:F871"/>
    <mergeCell ref="G898:K898"/>
    <mergeCell ref="G900:K900"/>
    <mergeCell ref="G1000:K1000"/>
    <mergeCell ref="G660:K660"/>
    <mergeCell ref="M856:N856"/>
    <mergeCell ref="M437:N437"/>
    <mergeCell ref="M70:N70"/>
    <mergeCell ref="G579:K579"/>
    <mergeCell ref="G573:K573"/>
    <mergeCell ref="M735:N735"/>
    <mergeCell ref="G877:K877"/>
    <mergeCell ref="G871:K871"/>
    <mergeCell ref="G116:K116"/>
    <mergeCell ref="C258:F258"/>
    <mergeCell ref="G414:K414"/>
    <mergeCell ref="C556:F556"/>
    <mergeCell ref="G572:K572"/>
    <mergeCell ref="M858:N858"/>
    <mergeCell ref="M99:N99"/>
    <mergeCell ref="M615:N615"/>
    <mergeCell ref="M737:N737"/>
    <mergeCell ref="M397:N397"/>
    <mergeCell ref="G118:K118"/>
    <mergeCell ref="C260:F260"/>
    <mergeCell ref="G416:K416"/>
    <mergeCell ref="C558:F558"/>
    <mergeCell ref="M310:N310"/>
    <mergeCell ref="G574:K574"/>
    <mergeCell ref="C619:F619"/>
    <mergeCell ref="C591:F591"/>
    <mergeCell ref="C889:F889"/>
    <mergeCell ref="C164:F164"/>
    <mergeCell ref="C462:F462"/>
    <mergeCell ref="M455:N455"/>
    <mergeCell ref="C964:F964"/>
    <mergeCell ref="M42:N42"/>
    <mergeCell ref="C230:F230"/>
    <mergeCell ref="G949:K949"/>
    <mergeCell ref="C537:F537"/>
    <mergeCell ref="G215:K215"/>
    <mergeCell ref="C659:F659"/>
    <mergeCell ref="C118:F118"/>
    <mergeCell ref="M411:N411"/>
    <mergeCell ref="G644:K644"/>
    <mergeCell ref="C993:F993"/>
    <mergeCell ref="C238:F238"/>
    <mergeCell ref="C232:F232"/>
    <mergeCell ref="C530:F530"/>
    <mergeCell ref="G861:K861"/>
    <mergeCell ref="G546:K546"/>
    <mergeCell ref="C959:F959"/>
    <mergeCell ref="M711:N711"/>
    <mergeCell ref="C532:F532"/>
    <mergeCell ref="M525:N525"/>
    <mergeCell ref="C233:F233"/>
    <mergeCell ref="G362:K362"/>
    <mergeCell ref="C891:F891"/>
    <mergeCell ref="M150:N150"/>
    <mergeCell ref="G286:K286"/>
    <mergeCell ref="G584:K584"/>
    <mergeCell ref="C487:F487"/>
    <mergeCell ref="G715:K715"/>
    <mergeCell ref="C920:F920"/>
    <mergeCell ref="M755:N755"/>
    <mergeCell ref="M877:N877"/>
    <mergeCell ref="M913:N913"/>
    <mergeCell ref="M812:N812"/>
    <mergeCell ref="G184:K184"/>
    <mergeCell ref="M84:N84"/>
    <mergeCell ref="G220:K220"/>
    <mergeCell ref="G342:K342"/>
    <mergeCell ref="M385:N385"/>
    <mergeCell ref="M507:N507"/>
    <mergeCell ref="G649:K649"/>
    <mergeCell ref="G947:K947"/>
    <mergeCell ref="C535:F535"/>
    <mergeCell ref="M86:N86"/>
    <mergeCell ref="M384:N384"/>
    <mergeCell ref="M80:N80"/>
    <mergeCell ref="G222:K222"/>
    <mergeCell ref="G344:K344"/>
    <mergeCell ref="G520:K520"/>
    <mergeCell ref="G642:K642"/>
    <mergeCell ref="C916:F916"/>
    <mergeCell ref="M152:N152"/>
    <mergeCell ref="M450:N450"/>
    <mergeCell ref="G592:K592"/>
    <mergeCell ref="G714:K714"/>
    <mergeCell ref="G890:K890"/>
    <mergeCell ref="M757:N757"/>
    <mergeCell ref="G287:K287"/>
    <mergeCell ref="C945:F945"/>
    <mergeCell ref="C190:F190"/>
    <mergeCell ref="M452:N452"/>
    <mergeCell ref="G716:K716"/>
    <mergeCell ref="C304:F304"/>
    <mergeCell ref="G498:K498"/>
    <mergeCell ref="C917:F917"/>
    <mergeCell ref="I12:J14"/>
    <mergeCell ref="M484:N484"/>
    <mergeCell ref="M459:N459"/>
    <mergeCell ref="G207:K207"/>
    <mergeCell ref="G505:K505"/>
    <mergeCell ref="C918:F918"/>
    <mergeCell ref="G934:K934"/>
    <mergeCell ref="C522:F522"/>
    <mergeCell ref="G200:K200"/>
    <mergeCell ref="M486:N486"/>
    <mergeCell ref="M784:N784"/>
    <mergeCell ref="M365:N365"/>
    <mergeCell ref="G507:K507"/>
    <mergeCell ref="G805:K805"/>
    <mergeCell ref="G44:K44"/>
    <mergeCell ref="M479:N479"/>
    <mergeCell ref="G919:K919"/>
    <mergeCell ref="G202:K202"/>
    <mergeCell ref="C822:F822"/>
    <mergeCell ref="M786:N786"/>
    <mergeCell ref="M373:N373"/>
    <mergeCell ref="M58:N58"/>
    <mergeCell ref="G807:K807"/>
    <mergeCell ref="G929:K929"/>
    <mergeCell ref="C219:F219"/>
    <mergeCell ref="C517:F517"/>
    <mergeCell ref="M785:N785"/>
    <mergeCell ref="C824:F824"/>
    <mergeCell ref="G502:K502"/>
    <mergeCell ref="C606:F606"/>
    <mergeCell ref="G347:K347"/>
    <mergeCell ref="C519:F519"/>
    <mergeCell ref="L20:M20"/>
    <mergeCell ref="G847:K847"/>
    <mergeCell ref="C147:F147"/>
    <mergeCell ref="M415:N415"/>
    <mergeCell ref="C451:F451"/>
    <mergeCell ref="C445:F445"/>
    <mergeCell ref="M713:N713"/>
    <mergeCell ref="G977:K977"/>
    <mergeCell ref="C880:F880"/>
    <mergeCell ref="C874:F874"/>
    <mergeCell ref="L22:M22"/>
    <mergeCell ref="C453:F453"/>
    <mergeCell ref="C751:F751"/>
    <mergeCell ref="M715:N715"/>
    <mergeCell ref="C148:F148"/>
    <mergeCell ref="M560:N560"/>
    <mergeCell ref="G277:K277"/>
    <mergeCell ref="G581:K581"/>
    <mergeCell ref="G575:K575"/>
    <mergeCell ref="M771:N771"/>
    <mergeCell ref="M746:N746"/>
    <mergeCell ref="G873:K873"/>
    <mergeCell ref="C592:F592"/>
    <mergeCell ref="C890:F890"/>
    <mergeCell ref="G906:K906"/>
    <mergeCell ref="G577:K577"/>
    <mergeCell ref="G120:K120"/>
    <mergeCell ref="C165:F165"/>
    <mergeCell ref="M39:N39"/>
    <mergeCell ref="M614:N614"/>
    <mergeCell ref="M731:N731"/>
    <mergeCell ref="C892:F892"/>
    <mergeCell ref="M999:N999"/>
    <mergeCell ref="M244:N244"/>
    <mergeCell ref="M542:N542"/>
    <mergeCell ref="C826:F826"/>
    <mergeCell ref="M62:N62"/>
    <mergeCell ref="M700:N700"/>
    <mergeCell ref="G836:K836"/>
    <mergeCell ref="C861:F861"/>
    <mergeCell ref="C521:F521"/>
    <mergeCell ref="M544:N544"/>
    <mergeCell ref="C732:F732"/>
    <mergeCell ref="G562:K562"/>
    <mergeCell ref="C425:F425"/>
    <mergeCell ref="G518:K518"/>
    <mergeCell ref="C723:F723"/>
    <mergeCell ref="M418:N418"/>
    <mergeCell ref="G991:K991"/>
    <mergeCell ref="G862:K862"/>
    <mergeCell ref="G547:K547"/>
    <mergeCell ref="G101:K101"/>
    <mergeCell ref="C450:F450"/>
    <mergeCell ref="M718:N718"/>
    <mergeCell ref="C748:F748"/>
    <mergeCell ref="G976:K976"/>
    <mergeCell ref="M712:N712"/>
    <mergeCell ref="C879:F879"/>
    <mergeCell ref="M255:N255"/>
    <mergeCell ref="C539:F539"/>
    <mergeCell ref="M413:N413"/>
    <mergeCell ref="C452:F452"/>
    <mergeCell ref="G92:K92"/>
    <mergeCell ref="M720:N720"/>
    <mergeCell ref="C37:F37"/>
    <mergeCell ref="C686:F686"/>
    <mergeCell ref="C808:F808"/>
    <mergeCell ref="G209:K209"/>
    <mergeCell ref="C381:F381"/>
    <mergeCell ref="M374:N374"/>
    <mergeCell ref="M488:N488"/>
    <mergeCell ref="G534:K534"/>
    <mergeCell ref="G509:K509"/>
    <mergeCell ref="M997:N997"/>
    <mergeCell ref="M242:N242"/>
    <mergeCell ref="M788:N788"/>
    <mergeCell ref="M33:N33"/>
    <mergeCell ref="C63:F63"/>
    <mergeCell ref="G511:K511"/>
    <mergeCell ref="G536:K536"/>
    <mergeCell ref="G834:K834"/>
    <mergeCell ref="G79:K79"/>
    <mergeCell ref="G809:K809"/>
    <mergeCell ref="C221:F221"/>
    <mergeCell ref="G73:K73"/>
    <mergeCell ref="C750:F750"/>
    <mergeCell ref="C756:F756"/>
    <mergeCell ref="M842:N842"/>
    <mergeCell ref="M766:N766"/>
    <mergeCell ref="G908:K908"/>
    <mergeCell ref="G174:K174"/>
    <mergeCell ref="C593:F593"/>
    <mergeCell ref="C77:F77"/>
    <mergeCell ref="C375:F375"/>
    <mergeCell ref="M339:N339"/>
    <mergeCell ref="M643:N643"/>
    <mergeCell ref="G149:K149"/>
    <mergeCell ref="C52:F52"/>
    <mergeCell ref="M43:N43"/>
    <mergeCell ref="G185:K185"/>
    <mergeCell ref="M314:N314"/>
    <mergeCell ref="G483:K483"/>
    <mergeCell ref="C927:F927"/>
    <mergeCell ref="M347:N347"/>
    <mergeCell ref="C508:F508"/>
    <mergeCell ref="C806:F806"/>
    <mergeCell ref="M648:N648"/>
    <mergeCell ref="G912:K912"/>
    <mergeCell ref="G151:K151"/>
    <mergeCell ref="G178:K178"/>
    <mergeCell ref="G449:K449"/>
    <mergeCell ref="C798:F798"/>
    <mergeCell ref="C81:F81"/>
    <mergeCell ref="C352:F352"/>
    <mergeCell ref="C166:F166"/>
    <mergeCell ref="C804:F804"/>
    <mergeCell ref="C160:F160"/>
    <mergeCell ref="C464:F464"/>
    <mergeCell ref="C595:F595"/>
    <mergeCell ref="C893:F893"/>
    <mergeCell ref="C377:F377"/>
    <mergeCell ref="C817:F817"/>
    <mergeCell ref="M512:N512"/>
    <mergeCell ref="M810:N810"/>
    <mergeCell ref="G191:K191"/>
    <mergeCell ref="C390:F390"/>
    <mergeCell ref="M383:N383"/>
    <mergeCell ref="G647:K647"/>
    <mergeCell ref="M328:N328"/>
    <mergeCell ref="G741:K741"/>
    <mergeCell ref="G470:K470"/>
    <mergeCell ref="G768:K768"/>
    <mergeCell ref="M933:N933"/>
    <mergeCell ref="M172:N172"/>
    <mergeCell ref="G436:K436"/>
    <mergeCell ref="C785:F785"/>
    <mergeCell ref="G770:K770"/>
    <mergeCell ref="C787:F787"/>
    <mergeCell ref="G465:K465"/>
    <mergeCell ref="G736:K736"/>
    <mergeCell ref="M46:N46"/>
    <mergeCell ref="M317:N317"/>
    <mergeCell ref="C482:F482"/>
    <mergeCell ref="C780:F780"/>
    <mergeCell ref="M773:N773"/>
    <mergeCell ref="G909:K909"/>
    <mergeCell ref="G154:K154"/>
    <mergeCell ref="C55:F55"/>
    <mergeCell ref="M346:N346"/>
    <mergeCell ref="C782:F782"/>
    <mergeCell ref="M775:N775"/>
    <mergeCell ref="M318:N318"/>
    <mergeCell ref="G183:K183"/>
    <mergeCell ref="M312:N312"/>
    <mergeCell ref="G454:K454"/>
    <mergeCell ref="M348:N348"/>
    <mergeCell ref="G612:K612"/>
    <mergeCell ref="G910:K910"/>
    <mergeCell ref="M646:N646"/>
    <mergeCell ref="G904:K904"/>
    <mergeCell ref="K25:N25"/>
    <mergeCell ref="M709:N709"/>
    <mergeCell ref="C397:F397"/>
    <mergeCell ref="M703:N703"/>
    <mergeCell ref="M246:N246"/>
    <mergeCell ref="C555:F555"/>
    <mergeCell ref="G540:K540"/>
    <mergeCell ref="G838:K838"/>
    <mergeCell ref="G83:K83"/>
    <mergeCell ref="C128:F128"/>
    <mergeCell ref="C741:F741"/>
    <mergeCell ref="C426:F426"/>
    <mergeCell ref="M273:N273"/>
    <mergeCell ref="M248:N248"/>
    <mergeCell ref="C855:F855"/>
    <mergeCell ref="C100:F100"/>
    <mergeCell ref="C94:F94"/>
    <mergeCell ref="G110:K110"/>
    <mergeCell ref="G408:K408"/>
    <mergeCell ref="C428:F428"/>
    <mergeCell ref="M302:N302"/>
    <mergeCell ref="M573:N573"/>
    <mergeCell ref="C129:F129"/>
    <mergeCell ref="G410:K410"/>
    <mergeCell ref="G439:K439"/>
    <mergeCell ref="C95:F95"/>
    <mergeCell ref="M631:N631"/>
    <mergeCell ref="M299:N299"/>
    <mergeCell ref="G441:K441"/>
    <mergeCell ref="G435:K435"/>
    <mergeCell ref="C640:F640"/>
    <mergeCell ref="G739:K739"/>
    <mergeCell ref="C1000:F1000"/>
    <mergeCell ref="C239:F239"/>
    <mergeCell ref="C30:F30"/>
    <mergeCell ref="C695:F695"/>
    <mergeCell ref="G69:K69"/>
    <mergeCell ref="G367:K367"/>
    <mergeCell ref="G823:K823"/>
    <mergeCell ref="M690:N690"/>
    <mergeCell ref="M988:N988"/>
    <mergeCell ref="M944:N944"/>
    <mergeCell ref="G369:K369"/>
    <mergeCell ref="G667:K667"/>
    <mergeCell ref="M980:N980"/>
    <mergeCell ref="G527:K527"/>
    <mergeCell ref="G825:K825"/>
    <mergeCell ref="G781:K781"/>
    <mergeCell ref="M996:N996"/>
    <mergeCell ref="G64:K64"/>
    <mergeCell ref="G368:K368"/>
    <mergeCell ref="C413:F413"/>
    <mergeCell ref="M681:N681"/>
    <mergeCell ref="C684:F684"/>
    <mergeCell ref="C842:F842"/>
    <mergeCell ref="M973:N973"/>
    <mergeCell ref="C379:F379"/>
    <mergeCell ref="C415:F415"/>
    <mergeCell ref="G364:K364"/>
    <mergeCell ref="C713:F713"/>
    <mergeCell ref="M264:N264"/>
    <mergeCell ref="M220:N220"/>
    <mergeCell ref="C110:F110"/>
    <mergeCell ref="C408:F408"/>
    <mergeCell ref="G443:K443"/>
    <mergeCell ref="M608:N608"/>
    <mergeCell ref="C669:F669"/>
    <mergeCell ref="G743:K743"/>
    <mergeCell ref="M662:N662"/>
    <mergeCell ref="M960:N960"/>
    <mergeCell ref="G797:K797"/>
    <mergeCell ref="C700:F700"/>
    <mergeCell ref="G36:K36"/>
    <mergeCell ref="C998:F998"/>
    <mergeCell ref="M962:N962"/>
    <mergeCell ref="M207:N207"/>
    <mergeCell ref="M505:N505"/>
    <mergeCell ref="C789:F789"/>
    <mergeCell ref="C783:F783"/>
    <mergeCell ref="C326:F326"/>
    <mergeCell ref="G799:K799"/>
    <mergeCell ref="C679:F679"/>
    <mergeCell ref="C715:F715"/>
    <mergeCell ref="C837:F837"/>
    <mergeCell ref="C410:F410"/>
    <mergeCell ref="G82:K82"/>
    <mergeCell ref="G240:K240"/>
    <mergeCell ref="M551:N551"/>
    <mergeCell ref="G538:K538"/>
    <mergeCell ref="C856:F856"/>
    <mergeCell ref="M633:N633"/>
    <mergeCell ref="M931:N931"/>
    <mergeCell ref="G136:K136"/>
    <mergeCell ref="M170:N170"/>
    <mergeCell ref="G434:K434"/>
    <mergeCell ref="C454:F454"/>
    <mergeCell ref="M982:N982"/>
    <mergeCell ref="M865:N865"/>
    <mergeCell ref="M895:N895"/>
    <mergeCell ref="M140:N140"/>
    <mergeCell ref="G398:K398"/>
    <mergeCell ref="M438:N438"/>
    <mergeCell ref="G702:K702"/>
    <mergeCell ref="G696:K696"/>
    <mergeCell ref="M867:N867"/>
    <mergeCell ref="M894:N894"/>
    <mergeCell ref="M133:N133"/>
    <mergeCell ref="G275:K275"/>
    <mergeCell ref="C417:F417"/>
    <mergeCell ref="M440:N440"/>
    <mergeCell ref="M562:N562"/>
    <mergeCell ref="G427:K427"/>
    <mergeCell ref="G704:K704"/>
    <mergeCell ref="M738:N738"/>
    <mergeCell ref="M598:N598"/>
    <mergeCell ref="C383:F383"/>
    <mergeCell ref="M896:N896"/>
    <mergeCell ref="M135:N135"/>
    <mergeCell ref="G399:K399"/>
    <mergeCell ref="C742:F742"/>
    <mergeCell ref="C717:F717"/>
    <mergeCell ref="C594:F594"/>
    <mergeCell ref="G270:K270"/>
    <mergeCell ref="M435:N435"/>
    <mergeCell ref="G699:K699"/>
    <mergeCell ref="C719:F719"/>
    <mergeCell ref="C287:F287"/>
    <mergeCell ref="C585:F585"/>
    <mergeCell ref="C978:F978"/>
    <mergeCell ref="G45:K45"/>
    <mergeCell ref="G683:K683"/>
    <mergeCell ref="G981:K981"/>
    <mergeCell ref="G343:K343"/>
    <mergeCell ref="M210:N210"/>
    <mergeCell ref="M514:N514"/>
    <mergeCell ref="G501:K501"/>
    <mergeCell ref="G772:K772"/>
    <mergeCell ref="C702:F702"/>
    <mergeCell ref="M666:N666"/>
    <mergeCell ref="M964:N964"/>
    <mergeCell ref="G47:K47"/>
    <mergeCell ref="M209:N209"/>
    <mergeCell ref="G983:K983"/>
    <mergeCell ref="G345:K345"/>
    <mergeCell ref="G467:K467"/>
    <mergeCell ref="C668:F668"/>
    <mergeCell ref="M122:N122"/>
    <mergeCell ref="G801:K801"/>
    <mergeCell ref="G46:K46"/>
    <mergeCell ref="C704:F704"/>
    <mergeCell ref="C660:F660"/>
    <mergeCell ref="M966:N966"/>
    <mergeCell ref="M211:N211"/>
    <mergeCell ref="C241:F241"/>
    <mergeCell ref="M509:N509"/>
    <mergeCell ref="G257:K257"/>
    <mergeCell ref="G71:K71"/>
    <mergeCell ref="C243:F243"/>
    <mergeCell ref="M536:N536"/>
    <mergeCell ref="M236:N236"/>
    <mergeCell ref="M953:N953"/>
    <mergeCell ref="M496:N496"/>
    <mergeCell ref="G632:K632"/>
    <mergeCell ref="G930:K930"/>
    <mergeCell ref="C342:F342"/>
    <mergeCell ref="G790:K790"/>
    <mergeCell ref="M69:N69"/>
    <mergeCell ref="C649:F649"/>
    <mergeCell ref="G327:K327"/>
    <mergeCell ref="C676:F676"/>
    <mergeCell ref="C947:F947"/>
    <mergeCell ref="C344:F344"/>
    <mergeCell ref="C642:F642"/>
    <mergeCell ref="C678:F678"/>
    <mergeCell ref="C976:F976"/>
    <mergeCell ref="C215:F215"/>
    <mergeCell ref="M969:N969"/>
    <mergeCell ref="M208:N208"/>
    <mergeCell ref="G472:K472"/>
    <mergeCell ref="C644:F644"/>
    <mergeCell ref="G371:K371"/>
    <mergeCell ref="M567:N567"/>
    <mergeCell ref="C85:F85"/>
    <mergeCell ref="M280:N280"/>
    <mergeCell ref="G117:K117"/>
    <mergeCell ref="C289:F289"/>
    <mergeCell ref="G724:K724"/>
    <mergeCell ref="C587:F587"/>
    <mergeCell ref="C929:F929"/>
    <mergeCell ref="M580:N580"/>
    <mergeCell ref="G417:K417"/>
    <mergeCell ref="M153:N153"/>
    <mergeCell ref="G32:K32"/>
    <mergeCell ref="M66:N66"/>
    <mergeCell ref="G330:K330"/>
    <mergeCell ref="C502:F502"/>
    <mergeCell ref="M197:N197"/>
    <mergeCell ref="M495:N495"/>
    <mergeCell ref="M793:N793"/>
    <mergeCell ref="G935:K935"/>
    <mergeCell ref="C347:F347"/>
    <mergeCell ref="M951:N951"/>
    <mergeCell ref="M584:N584"/>
    <mergeCell ref="G332:K332"/>
    <mergeCell ref="M68:N68"/>
    <mergeCell ref="G630:K630"/>
    <mergeCell ref="M188:N188"/>
    <mergeCell ref="G421:K421"/>
    <mergeCell ref="M795:N795"/>
    <mergeCell ref="M67:N67"/>
    <mergeCell ref="C647:F647"/>
    <mergeCell ref="C622:F622"/>
    <mergeCell ref="G40:K40"/>
    <mergeCell ref="M275:N275"/>
    <mergeCell ref="G753:K753"/>
    <mergeCell ref="G759:K759"/>
    <mergeCell ref="C314:F314"/>
    <mergeCell ref="M311:N311"/>
    <mergeCell ref="M582:N582"/>
    <mergeCell ref="C618:F618"/>
    <mergeCell ref="G112:K112"/>
    <mergeCell ref="M740:N740"/>
    <mergeCell ref="C770:F770"/>
    <mergeCell ref="G288:K288"/>
    <mergeCell ref="G190:K190"/>
    <mergeCell ref="C603:F603"/>
    <mergeCell ref="M871:N871"/>
    <mergeCell ref="C288:F288"/>
    <mergeCell ref="G619:K619"/>
    <mergeCell ref="M137:N137"/>
    <mergeCell ref="G490:K490"/>
    <mergeCell ref="M925:N925"/>
    <mergeCell ref="C200:F200"/>
    <mergeCell ref="M164:N164"/>
    <mergeCell ref="M139:N139"/>
    <mergeCell ref="C752:F752"/>
    <mergeCell ref="M41:N41"/>
    <mergeCell ref="C202:F202"/>
    <mergeCell ref="C177:F177"/>
    <mergeCell ref="M493:N493"/>
    <mergeCell ref="C291:F291"/>
    <mergeCell ref="C589:F589"/>
    <mergeCell ref="M284:N284"/>
    <mergeCell ref="C313:F313"/>
    <mergeCell ref="M277:N277"/>
    <mergeCell ref="G323:K323"/>
    <mergeCell ref="G298:K298"/>
    <mergeCell ref="M611:N611"/>
    <mergeCell ref="M909:N909"/>
    <mergeCell ref="M792:N792"/>
    <mergeCell ref="C184:F184"/>
    <mergeCell ref="G412:K412"/>
    <mergeCell ref="C315:F315"/>
    <mergeCell ref="C613:F613"/>
    <mergeCell ref="M577:N577"/>
    <mergeCell ref="M179:N179"/>
    <mergeCell ref="M414:N414"/>
    <mergeCell ref="G987:K987"/>
    <mergeCell ref="C277:F277"/>
    <mergeCell ref="G259:K259"/>
    <mergeCell ref="M545:N545"/>
    <mergeCell ref="C575:F575"/>
    <mergeCell ref="C581:F581"/>
    <mergeCell ref="M126:N126"/>
    <mergeCell ref="M843:N843"/>
    <mergeCell ref="C873:F873"/>
    <mergeCell ref="M424:N424"/>
    <mergeCell ref="L21:M21"/>
    <mergeCell ref="C733:F733"/>
    <mergeCell ref="C276:F276"/>
    <mergeCell ref="M416:N416"/>
    <mergeCell ref="G261:K261"/>
    <mergeCell ref="C577:F577"/>
    <mergeCell ref="G217:K217"/>
    <mergeCell ref="C120:F120"/>
    <mergeCell ref="C278:F278"/>
    <mergeCell ref="C576:F576"/>
    <mergeCell ref="C149:F149"/>
    <mergeCell ref="M142:N142"/>
    <mergeCell ref="G400:K400"/>
    <mergeCell ref="G698:K698"/>
    <mergeCell ref="M571:N571"/>
    <mergeCell ref="M869:N869"/>
    <mergeCell ref="M899:N899"/>
    <mergeCell ref="M144:N144"/>
    <mergeCell ref="G402:K402"/>
    <mergeCell ref="M442:N442"/>
    <mergeCell ref="G706:K706"/>
    <mergeCell ref="G959:K959"/>
    <mergeCell ref="C224:F224"/>
    <mergeCell ref="C862:F862"/>
    <mergeCell ref="M98:N98"/>
    <mergeCell ref="C653:F653"/>
    <mergeCell ref="C680:F680"/>
    <mergeCell ref="G532:K532"/>
    <mergeCell ref="M527:N527"/>
    <mergeCell ref="C557:F557"/>
    <mergeCell ref="C217:F217"/>
    <mergeCell ref="G233:K233"/>
    <mergeCell ref="G990:K990"/>
    <mergeCell ref="C136:F136"/>
    <mergeCell ref="C434:F434"/>
    <mergeCell ref="M398:N398"/>
    <mergeCell ref="M840:N840"/>
    <mergeCell ref="C980:F980"/>
    <mergeCell ref="C863:F863"/>
    <mergeCell ref="G563:K563"/>
    <mergeCell ref="G258:K258"/>
    <mergeCell ref="G556:K556"/>
    <mergeCell ref="M423:N423"/>
    <mergeCell ref="G687:K687"/>
    <mergeCell ref="G985:K985"/>
    <mergeCell ref="C250:F250"/>
    <mergeCell ref="M543:N543"/>
    <mergeCell ref="G266:K266"/>
    <mergeCell ref="M124:N124"/>
    <mergeCell ref="G260:K260"/>
    <mergeCell ref="G564:K564"/>
    <mergeCell ref="G558:K558"/>
    <mergeCell ref="M431:N431"/>
    <mergeCell ref="C938:F938"/>
    <mergeCell ref="G494:K494"/>
    <mergeCell ref="C965:F965"/>
    <mergeCell ref="M174:N174"/>
    <mergeCell ref="C204:F204"/>
    <mergeCell ref="C511:F511"/>
    <mergeCell ref="C633:F633"/>
    <mergeCell ref="C809:F809"/>
    <mergeCell ref="C967:F967"/>
    <mergeCell ref="G34:K34"/>
    <mergeCell ref="C206:F206"/>
    <mergeCell ref="C504:F504"/>
    <mergeCell ref="M497:N497"/>
    <mergeCell ref="C933:F933"/>
    <mergeCell ref="G334:K334"/>
    <mergeCell ref="C835:F835"/>
    <mergeCell ref="C506:F506"/>
    <mergeCell ref="M103:N103"/>
    <mergeCell ref="M401:N401"/>
    <mergeCell ref="G361:K361"/>
    <mergeCell ref="M395:N395"/>
    <mergeCell ref="G659:K659"/>
    <mergeCell ref="C562:F562"/>
    <mergeCell ref="M830:N830"/>
    <mergeCell ref="C860:F860"/>
    <mergeCell ref="M824:N824"/>
    <mergeCell ref="G238:K238"/>
    <mergeCell ref="M96:N96"/>
    <mergeCell ref="C380:F380"/>
    <mergeCell ref="G232:K232"/>
    <mergeCell ref="C651:F651"/>
    <mergeCell ref="M403:N403"/>
    <mergeCell ref="M31:N31"/>
    <mergeCell ref="G593:K593"/>
    <mergeCell ref="M758:N758"/>
    <mergeCell ref="G139:K139"/>
    <mergeCell ref="C281:F281"/>
    <mergeCell ref="M331:N331"/>
    <mergeCell ref="G595:K595"/>
    <mergeCell ref="G893:K893"/>
    <mergeCell ref="C612:F612"/>
    <mergeCell ref="G168:K168"/>
    <mergeCell ref="G290:K290"/>
    <mergeCell ref="C910:F910"/>
    <mergeCell ref="C193:F193"/>
    <mergeCell ref="C904:F904"/>
    <mergeCell ref="C491:F491"/>
    <mergeCell ref="C176:F176"/>
    <mergeCell ref="C605:F605"/>
    <mergeCell ref="G321:K321"/>
    <mergeCell ref="C178:F178"/>
    <mergeCell ref="C791:F791"/>
    <mergeCell ref="M171:N171"/>
    <mergeCell ref="M898:N898"/>
    <mergeCell ref="G621:K621"/>
    <mergeCell ref="C209:F209"/>
    <mergeCell ref="M173:N173"/>
    <mergeCell ref="M811:N811"/>
    <mergeCell ref="M471:N471"/>
    <mergeCell ref="G735:K735"/>
    <mergeCell ref="M769:N769"/>
    <mergeCell ref="G194:K194"/>
    <mergeCell ref="M688:N688"/>
    <mergeCell ref="G623:K623"/>
    <mergeCell ref="G961:K961"/>
    <mergeCell ref="C864:F864"/>
    <mergeCell ref="M828:N828"/>
    <mergeCell ref="M616:N616"/>
    <mergeCell ref="G880:K880"/>
    <mergeCell ref="G874:K874"/>
    <mergeCell ref="G119:K119"/>
    <mergeCell ref="C139:F139"/>
    <mergeCell ref="G963:K963"/>
    <mergeCell ref="G453:K453"/>
    <mergeCell ref="C866:F866"/>
    <mergeCell ref="C138:F138"/>
    <mergeCell ref="G882:K882"/>
    <mergeCell ref="C132:F132"/>
    <mergeCell ref="M916:N916"/>
    <mergeCell ref="C465:F465"/>
    <mergeCell ref="M458:N458"/>
    <mergeCell ref="G594:K594"/>
    <mergeCell ref="M756:N756"/>
    <mergeCell ref="G892:K892"/>
    <mergeCell ref="C279:F279"/>
    <mergeCell ref="C912:F912"/>
    <mergeCell ref="G911:K911"/>
    <mergeCell ref="C936:F936"/>
    <mergeCell ref="M927:N927"/>
    <mergeCell ref="G946:K946"/>
    <mergeCell ref="G921:K921"/>
    <mergeCell ref="G606:K606"/>
    <mergeCell ref="G160:K160"/>
    <mergeCell ref="C509:F509"/>
    <mergeCell ref="M473:N473"/>
    <mergeCell ref="C631:F631"/>
    <mergeCell ref="M989:N989"/>
    <mergeCell ref="G221:K221"/>
    <mergeCell ref="G492:K492"/>
    <mergeCell ref="M392:N392"/>
    <mergeCell ref="M50:N50"/>
    <mergeCell ref="G650:K650"/>
    <mergeCell ref="M386:N386"/>
    <mergeCell ref="M684:N684"/>
    <mergeCell ref="G826:K826"/>
    <mergeCell ref="G948:K948"/>
    <mergeCell ref="M815:N815"/>
    <mergeCell ref="G223:K223"/>
    <mergeCell ref="G521:K521"/>
    <mergeCell ref="M394:N394"/>
    <mergeCell ref="M692:N692"/>
    <mergeCell ref="M990:N990"/>
    <mergeCell ref="M686:N686"/>
    <mergeCell ref="G828:K828"/>
    <mergeCell ref="G950:K950"/>
    <mergeCell ref="M229:N229"/>
    <mergeCell ref="M387:N387"/>
    <mergeCell ref="G523:K523"/>
    <mergeCell ref="G821:K821"/>
    <mergeCell ref="M831:N831"/>
    <mergeCell ref="G205:K205"/>
    <mergeCell ref="M105:N105"/>
    <mergeCell ref="G363:K363"/>
    <mergeCell ref="G539:K539"/>
    <mergeCell ref="M534:N534"/>
    <mergeCell ref="M528:N528"/>
    <mergeCell ref="G968:K968"/>
    <mergeCell ref="M316:N316"/>
    <mergeCell ref="F13:F14"/>
    <mergeCell ref="C187:F187"/>
    <mergeCell ref="C800:F800"/>
    <mergeCell ref="C485:F485"/>
    <mergeCell ref="C64:F64"/>
    <mergeCell ref="C368:F368"/>
    <mergeCell ref="C825:F825"/>
    <mergeCell ref="K26:N26"/>
    <mergeCell ref="C914:F914"/>
    <mergeCell ref="M689:N689"/>
    <mergeCell ref="G192:K192"/>
    <mergeCell ref="C93:F93"/>
    <mergeCell ref="M361:N361"/>
    <mergeCell ref="C364:F364"/>
    <mergeCell ref="G526:K526"/>
    <mergeCell ref="B6:F6"/>
    <mergeCell ref="G63:K63"/>
    <mergeCell ref="C240:F240"/>
    <mergeCell ref="C538:F538"/>
    <mergeCell ref="C111:F111"/>
    <mergeCell ref="C540:F540"/>
    <mergeCell ref="C838:F838"/>
    <mergeCell ref="C83:F83"/>
    <mergeCell ref="C419:F419"/>
    <mergeCell ref="C235:F235"/>
    <mergeCell ref="C564:F564"/>
    <mergeCell ref="M826:N826"/>
    <mergeCell ref="G234:K234"/>
    <mergeCell ref="M745:N745"/>
    <mergeCell ref="C137:F137"/>
    <mergeCell ref="M101:N101"/>
    <mergeCell ref="M405:N405"/>
    <mergeCell ref="G596:K596"/>
    <mergeCell ref="G813:K813"/>
    <mergeCell ref="C469:F469"/>
    <mergeCell ref="C911:F911"/>
    <mergeCell ref="G927:K927"/>
    <mergeCell ref="G508:K508"/>
    <mergeCell ref="G806:K806"/>
    <mergeCell ref="M60:N60"/>
    <mergeCell ref="M35:N35"/>
    <mergeCell ref="M673:N673"/>
    <mergeCell ref="M358:N358"/>
    <mergeCell ref="C500:F500"/>
    <mergeCell ref="G352:K352"/>
    <mergeCell ref="C823:F823"/>
    <mergeCell ref="C494:F494"/>
    <mergeCell ref="M787:N787"/>
    <mergeCell ref="C62:F62"/>
    <mergeCell ref="C614:F614"/>
    <mergeCell ref="G808:K808"/>
    <mergeCell ref="M366:N366"/>
    <mergeCell ref="M360:N360"/>
    <mergeCell ref="M664:N664"/>
    <mergeCell ref="C527:F527"/>
    <mergeCell ref="G167:K167"/>
    <mergeCell ref="M658:N658"/>
    <mergeCell ref="G663:K663"/>
    <mergeCell ref="C566:F566"/>
    <mergeCell ref="M834:N834"/>
    <mergeCell ref="G661:K661"/>
    <mergeCell ref="M701:N701"/>
    <mergeCell ref="M116:N116"/>
    <mergeCell ref="M238:N238"/>
  </mergeCells>
  <hyperlinks>
    <hyperlink ref="K25" r:id="rId1"/>
    <hyperlink ref="K26" r:id="rId2"/>
    <hyperlink ref="K27" r:id="rId3"/>
    <hyperlink ref="K28" r:id="rId4"/>
  </hyperlinks>
  <pageMargins left="0.7" right="0.7" top="0.75" bottom="0.75" header="0.3" footer="0.3"/>
  <pageSetup paperSize="9" orientation="portrait" horizontalDpi="180" verticalDpi="180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5"/>
  <sheetViews>
    <sheetView tabSelected="1" topLeftCell="A34" workbookViewId="0">
      <selection activeCell="A2" sqref="A2"/>
    </sheetView>
  </sheetViews>
  <sheetFormatPr defaultRowHeight="15.75" x14ac:dyDescent="0.25"/>
  <cols>
    <col min="1" max="1" width="9.140625" style="146"/>
    <col min="2" max="2" width="122.85546875" style="146" customWidth="1"/>
    <col min="3" max="3" width="17.140625" style="146" customWidth="1"/>
    <col min="4" max="16384" width="9.140625" style="146"/>
  </cols>
  <sheetData>
    <row r="1" spans="1:3" x14ac:dyDescent="0.25">
      <c r="A1" s="141" t="s">
        <v>216</v>
      </c>
      <c r="B1" s="142" t="s">
        <v>24</v>
      </c>
      <c r="C1" s="143" t="s">
        <v>23</v>
      </c>
    </row>
    <row r="2" spans="1:3" x14ac:dyDescent="0.25">
      <c r="A2" s="144">
        <v>1</v>
      </c>
      <c r="B2" s="145" t="s">
        <v>32</v>
      </c>
      <c r="C2" s="147" t="s">
        <v>194</v>
      </c>
    </row>
    <row r="3" spans="1:3" x14ac:dyDescent="0.25">
      <c r="A3" s="144">
        <v>2</v>
      </c>
      <c r="B3" s="145" t="s">
        <v>58</v>
      </c>
      <c r="C3" s="147" t="s">
        <v>199</v>
      </c>
    </row>
    <row r="4" spans="1:3" x14ac:dyDescent="0.25">
      <c r="A4" s="144">
        <v>3</v>
      </c>
      <c r="B4" s="145" t="s">
        <v>29</v>
      </c>
      <c r="C4" s="147" t="s">
        <v>207</v>
      </c>
    </row>
    <row r="5" spans="1:3" x14ac:dyDescent="0.25">
      <c r="A5" s="144">
        <v>4</v>
      </c>
      <c r="B5" s="145" t="s">
        <v>81</v>
      </c>
      <c r="C5" s="147" t="s">
        <v>205</v>
      </c>
    </row>
    <row r="6" spans="1:3" x14ac:dyDescent="0.25">
      <c r="A6" s="144">
        <v>5</v>
      </c>
      <c r="B6" s="145" t="s">
        <v>53</v>
      </c>
      <c r="C6" s="147" t="s">
        <v>209</v>
      </c>
    </row>
    <row r="7" spans="1:3" x14ac:dyDescent="0.25">
      <c r="A7" s="144">
        <v>6</v>
      </c>
      <c r="B7" s="145" t="s">
        <v>52</v>
      </c>
      <c r="C7" s="147" t="s">
        <v>212</v>
      </c>
    </row>
    <row r="8" spans="1:3" x14ac:dyDescent="0.25">
      <c r="A8" s="144">
        <v>7</v>
      </c>
      <c r="B8" s="145" t="s">
        <v>56</v>
      </c>
      <c r="C8" s="147" t="s">
        <v>215</v>
      </c>
    </row>
    <row r="9" spans="1:3" x14ac:dyDescent="0.25">
      <c r="A9" s="144">
        <v>8</v>
      </c>
      <c r="B9" s="145" t="s">
        <v>63</v>
      </c>
      <c r="C9" s="147" t="s">
        <v>214</v>
      </c>
    </row>
    <row r="10" spans="1:3" x14ac:dyDescent="0.25">
      <c r="A10" s="144">
        <v>9</v>
      </c>
      <c r="B10" s="145" t="s">
        <v>26</v>
      </c>
      <c r="C10" s="147" t="s">
        <v>202</v>
      </c>
    </row>
    <row r="11" spans="1:3" x14ac:dyDescent="0.25">
      <c r="A11" s="144">
        <v>10</v>
      </c>
      <c r="B11" s="145" t="s">
        <v>38</v>
      </c>
      <c r="C11" s="147" t="s">
        <v>211</v>
      </c>
    </row>
    <row r="12" spans="1:3" x14ac:dyDescent="0.25">
      <c r="A12" s="144">
        <v>11</v>
      </c>
      <c r="B12" s="145" t="s">
        <v>69</v>
      </c>
      <c r="C12" s="147" t="s">
        <v>196</v>
      </c>
    </row>
    <row r="13" spans="1:3" x14ac:dyDescent="0.25">
      <c r="A13" s="144">
        <v>12</v>
      </c>
      <c r="B13" s="145" t="s">
        <v>87</v>
      </c>
      <c r="C13" s="147" t="s">
        <v>196</v>
      </c>
    </row>
    <row r="14" spans="1:3" x14ac:dyDescent="0.25">
      <c r="A14" s="144">
        <v>13</v>
      </c>
      <c r="B14" s="145" t="s">
        <v>89</v>
      </c>
      <c r="C14" s="147" t="s">
        <v>203</v>
      </c>
    </row>
    <row r="15" spans="1:3" x14ac:dyDescent="0.25">
      <c r="A15" s="144">
        <v>14</v>
      </c>
      <c r="B15" s="145" t="s">
        <v>78</v>
      </c>
      <c r="C15" s="147" t="s">
        <v>203</v>
      </c>
    </row>
    <row r="16" spans="1:3" x14ac:dyDescent="0.25">
      <c r="A16" s="144">
        <v>15</v>
      </c>
      <c r="B16" s="145" t="s">
        <v>44</v>
      </c>
      <c r="C16" s="147" t="s">
        <v>198</v>
      </c>
    </row>
    <row r="17" spans="1:3" x14ac:dyDescent="0.25">
      <c r="A17" s="144">
        <v>16</v>
      </c>
      <c r="B17" s="145" t="s">
        <v>43</v>
      </c>
      <c r="C17" s="147" t="s">
        <v>213</v>
      </c>
    </row>
    <row r="18" spans="1:3" x14ac:dyDescent="0.25">
      <c r="A18" s="144">
        <v>17</v>
      </c>
      <c r="B18" s="145" t="s">
        <v>70</v>
      </c>
      <c r="C18" s="147" t="s">
        <v>213</v>
      </c>
    </row>
    <row r="19" spans="1:3" x14ac:dyDescent="0.25">
      <c r="A19" s="144">
        <v>18</v>
      </c>
      <c r="B19" s="145" t="s">
        <v>34</v>
      </c>
      <c r="C19" s="147" t="s">
        <v>195</v>
      </c>
    </row>
    <row r="20" spans="1:3" x14ac:dyDescent="0.25">
      <c r="A20" s="144">
        <v>19</v>
      </c>
      <c r="B20" s="145" t="s">
        <v>74</v>
      </c>
      <c r="C20" s="147" t="s">
        <v>201</v>
      </c>
    </row>
    <row r="21" spans="1:3" x14ac:dyDescent="0.25">
      <c r="A21" s="144">
        <v>20</v>
      </c>
      <c r="B21" s="145" t="s">
        <v>73</v>
      </c>
      <c r="C21" s="147" t="s">
        <v>201</v>
      </c>
    </row>
    <row r="22" spans="1:3" x14ac:dyDescent="0.25">
      <c r="A22" s="144">
        <v>21</v>
      </c>
      <c r="B22" s="145" t="s">
        <v>60</v>
      </c>
      <c r="C22" s="147" t="s">
        <v>204</v>
      </c>
    </row>
    <row r="23" spans="1:3" x14ac:dyDescent="0.25">
      <c r="A23" s="144">
        <v>22</v>
      </c>
      <c r="B23" s="145" t="s">
        <v>35</v>
      </c>
      <c r="C23" s="147" t="s">
        <v>204</v>
      </c>
    </row>
    <row r="24" spans="1:3" x14ac:dyDescent="0.25">
      <c r="A24" s="144">
        <v>23</v>
      </c>
      <c r="B24" s="145" t="s">
        <v>85</v>
      </c>
      <c r="C24" s="147" t="s">
        <v>210</v>
      </c>
    </row>
    <row r="25" spans="1:3" x14ac:dyDescent="0.25">
      <c r="A25" s="144">
        <v>24</v>
      </c>
      <c r="B25" s="145" t="s">
        <v>80</v>
      </c>
      <c r="C25" s="147" t="s">
        <v>197</v>
      </c>
    </row>
    <row r="26" spans="1:3" x14ac:dyDescent="0.25">
      <c r="A26" s="144">
        <v>25</v>
      </c>
      <c r="B26" s="145" t="s">
        <v>31</v>
      </c>
      <c r="C26" s="147" t="s">
        <v>206</v>
      </c>
    </row>
    <row r="27" spans="1:3" x14ac:dyDescent="0.25">
      <c r="A27" s="144">
        <v>26</v>
      </c>
      <c r="B27" s="145" t="s">
        <v>39</v>
      </c>
      <c r="C27" s="147" t="s">
        <v>208</v>
      </c>
    </row>
    <row r="28" spans="1:3" x14ac:dyDescent="0.25">
      <c r="A28" s="144">
        <v>27</v>
      </c>
      <c r="B28" s="145" t="s">
        <v>41</v>
      </c>
      <c r="C28" s="147" t="s">
        <v>208</v>
      </c>
    </row>
    <row r="29" spans="1:3" x14ac:dyDescent="0.25">
      <c r="A29" s="144">
        <v>28</v>
      </c>
      <c r="B29" s="145" t="s">
        <v>75</v>
      </c>
      <c r="C29" s="147" t="s">
        <v>192</v>
      </c>
    </row>
    <row r="30" spans="1:3" x14ac:dyDescent="0.25">
      <c r="A30" s="144">
        <v>29</v>
      </c>
      <c r="B30" s="145" t="s">
        <v>77</v>
      </c>
      <c r="C30" s="147" t="s">
        <v>192</v>
      </c>
    </row>
    <row r="31" spans="1:3" x14ac:dyDescent="0.25">
      <c r="A31" s="144">
        <v>30</v>
      </c>
      <c r="B31" s="145" t="s">
        <v>40</v>
      </c>
      <c r="C31" s="147" t="s">
        <v>192</v>
      </c>
    </row>
    <row r="32" spans="1:3" x14ac:dyDescent="0.25">
      <c r="A32" s="144">
        <v>31</v>
      </c>
      <c r="B32" s="145" t="s">
        <v>48</v>
      </c>
      <c r="C32" s="147" t="s">
        <v>192</v>
      </c>
    </row>
    <row r="33" spans="1:3" x14ac:dyDescent="0.25">
      <c r="A33" s="144">
        <v>32</v>
      </c>
      <c r="B33" s="145" t="s">
        <v>30</v>
      </c>
      <c r="C33" s="147" t="s">
        <v>192</v>
      </c>
    </row>
    <row r="34" spans="1:3" x14ac:dyDescent="0.25">
      <c r="A34" s="144">
        <v>33</v>
      </c>
      <c r="B34" s="145" t="s">
        <v>68</v>
      </c>
      <c r="C34" s="147" t="s">
        <v>200</v>
      </c>
    </row>
    <row r="35" spans="1:3" x14ac:dyDescent="0.25">
      <c r="A35" s="144">
        <v>34</v>
      </c>
      <c r="B35" s="145" t="s">
        <v>76</v>
      </c>
      <c r="C35" s="147" t="s">
        <v>200</v>
      </c>
    </row>
    <row r="36" spans="1:3" x14ac:dyDescent="0.25">
      <c r="A36" s="144">
        <v>35</v>
      </c>
      <c r="B36" s="145" t="s">
        <v>55</v>
      </c>
      <c r="C36" s="147" t="s">
        <v>200</v>
      </c>
    </row>
    <row r="37" spans="1:3" x14ac:dyDescent="0.25">
      <c r="A37" s="144">
        <v>36</v>
      </c>
      <c r="B37" s="145" t="s">
        <v>64</v>
      </c>
      <c r="C37" s="147" t="s">
        <v>200</v>
      </c>
    </row>
    <row r="38" spans="1:3" x14ac:dyDescent="0.25">
      <c r="A38" s="144">
        <v>37</v>
      </c>
      <c r="B38" s="145" t="s">
        <v>67</v>
      </c>
      <c r="C38" s="147" t="s">
        <v>193</v>
      </c>
    </row>
    <row r="39" spans="1:3" x14ac:dyDescent="0.25">
      <c r="A39" s="144">
        <v>38</v>
      </c>
      <c r="B39" s="145" t="s">
        <v>61</v>
      </c>
      <c r="C39" s="147" t="s">
        <v>193</v>
      </c>
    </row>
    <row r="40" spans="1:3" x14ac:dyDescent="0.25">
      <c r="A40" s="144">
        <v>39</v>
      </c>
      <c r="B40" s="145" t="s">
        <v>27</v>
      </c>
      <c r="C40" s="147" t="s">
        <v>193</v>
      </c>
    </row>
    <row r="41" spans="1:3" x14ac:dyDescent="0.25">
      <c r="A41" s="144">
        <v>40</v>
      </c>
      <c r="B41" s="145" t="s">
        <v>28</v>
      </c>
      <c r="C41" s="147" t="s">
        <v>193</v>
      </c>
    </row>
    <row r="42" spans="1:3" x14ac:dyDescent="0.25">
      <c r="A42" s="144">
        <v>41</v>
      </c>
      <c r="B42" s="145" t="s">
        <v>45</v>
      </c>
      <c r="C42" s="147" t="s">
        <v>193</v>
      </c>
    </row>
    <row r="43" spans="1:3" x14ac:dyDescent="0.25">
      <c r="A43" s="144">
        <v>42</v>
      </c>
      <c r="B43" s="145" t="s">
        <v>62</v>
      </c>
      <c r="C43" s="147" t="s">
        <v>193</v>
      </c>
    </row>
    <row r="44" spans="1:3" x14ac:dyDescent="0.25">
      <c r="A44" s="144">
        <v>43</v>
      </c>
      <c r="B44" s="145" t="s">
        <v>33</v>
      </c>
      <c r="C44" s="147" t="s">
        <v>193</v>
      </c>
    </row>
    <row r="45" spans="1:3" x14ac:dyDescent="0.25">
      <c r="A45" s="144">
        <v>44</v>
      </c>
      <c r="B45" s="145" t="s">
        <v>36</v>
      </c>
      <c r="C45" s="147" t="s">
        <v>193</v>
      </c>
    </row>
    <row r="46" spans="1:3" x14ac:dyDescent="0.25">
      <c r="A46" s="144">
        <v>45</v>
      </c>
      <c r="B46" s="145" t="s">
        <v>88</v>
      </c>
      <c r="C46" s="147" t="s">
        <v>193</v>
      </c>
    </row>
    <row r="47" spans="1:3" x14ac:dyDescent="0.25">
      <c r="A47" s="144">
        <v>46</v>
      </c>
      <c r="B47" s="145" t="s">
        <v>47</v>
      </c>
      <c r="C47" s="147" t="s">
        <v>193</v>
      </c>
    </row>
    <row r="48" spans="1:3" x14ac:dyDescent="0.25">
      <c r="A48" s="144">
        <v>47</v>
      </c>
      <c r="B48" s="145" t="s">
        <v>59</v>
      </c>
      <c r="C48" s="147" t="s">
        <v>193</v>
      </c>
    </row>
    <row r="49" spans="1:3" x14ac:dyDescent="0.25">
      <c r="A49" s="144">
        <v>48</v>
      </c>
      <c r="B49" s="145" t="s">
        <v>65</v>
      </c>
      <c r="C49" s="147" t="s">
        <v>193</v>
      </c>
    </row>
    <row r="50" spans="1:3" x14ac:dyDescent="0.25">
      <c r="A50" s="144">
        <v>49</v>
      </c>
      <c r="B50" s="145" t="s">
        <v>50</v>
      </c>
      <c r="C50" s="147" t="s">
        <v>193</v>
      </c>
    </row>
    <row r="51" spans="1:3" x14ac:dyDescent="0.25">
      <c r="A51" s="144">
        <v>50</v>
      </c>
      <c r="B51" s="145" t="s">
        <v>71</v>
      </c>
      <c r="C51" s="147" t="s">
        <v>193</v>
      </c>
    </row>
    <row r="52" spans="1:3" x14ac:dyDescent="0.25">
      <c r="A52" s="144">
        <v>51</v>
      </c>
      <c r="B52" s="145" t="s">
        <v>42</v>
      </c>
      <c r="C52" s="147" t="s">
        <v>193</v>
      </c>
    </row>
    <row r="53" spans="1:3" x14ac:dyDescent="0.25">
      <c r="A53" s="144">
        <v>52</v>
      </c>
      <c r="B53" s="145" t="s">
        <v>66</v>
      </c>
      <c r="C53" s="147" t="s">
        <v>193</v>
      </c>
    </row>
    <row r="54" spans="1:3" x14ac:dyDescent="0.25">
      <c r="A54" s="144">
        <v>53</v>
      </c>
      <c r="B54" s="145" t="s">
        <v>51</v>
      </c>
      <c r="C54" s="147" t="s">
        <v>193</v>
      </c>
    </row>
    <row r="55" spans="1:3" x14ac:dyDescent="0.25">
      <c r="A55" s="144">
        <v>54</v>
      </c>
      <c r="B55" s="145" t="s">
        <v>79</v>
      </c>
      <c r="C55" s="147" t="s">
        <v>193</v>
      </c>
    </row>
    <row r="56" spans="1:3" x14ac:dyDescent="0.25">
      <c r="A56" s="144">
        <v>55</v>
      </c>
      <c r="B56" s="145" t="s">
        <v>57</v>
      </c>
      <c r="C56" s="147" t="s">
        <v>193</v>
      </c>
    </row>
    <row r="57" spans="1:3" x14ac:dyDescent="0.25">
      <c r="A57" s="144">
        <v>56</v>
      </c>
      <c r="B57" s="145" t="s">
        <v>46</v>
      </c>
      <c r="C57" s="147" t="s">
        <v>193</v>
      </c>
    </row>
    <row r="58" spans="1:3" x14ac:dyDescent="0.25">
      <c r="A58" s="144">
        <v>57</v>
      </c>
      <c r="B58" s="145" t="s">
        <v>37</v>
      </c>
      <c r="C58" s="147" t="s">
        <v>193</v>
      </c>
    </row>
    <row r="59" spans="1:3" x14ac:dyDescent="0.25">
      <c r="A59" s="144">
        <v>58</v>
      </c>
      <c r="B59" s="145" t="s">
        <v>86</v>
      </c>
      <c r="C59" s="147" t="s">
        <v>193</v>
      </c>
    </row>
    <row r="60" spans="1:3" x14ac:dyDescent="0.25">
      <c r="A60" s="144">
        <v>59</v>
      </c>
      <c r="B60" s="145" t="s">
        <v>54</v>
      </c>
      <c r="C60" s="147" t="s">
        <v>193</v>
      </c>
    </row>
    <row r="61" spans="1:3" x14ac:dyDescent="0.25">
      <c r="A61" s="144">
        <v>60</v>
      </c>
      <c r="B61" s="145" t="s">
        <v>49</v>
      </c>
      <c r="C61" s="147" t="s">
        <v>193</v>
      </c>
    </row>
    <row r="62" spans="1:3" x14ac:dyDescent="0.25">
      <c r="A62" s="144">
        <v>61</v>
      </c>
      <c r="B62" s="145" t="s">
        <v>82</v>
      </c>
      <c r="C62" s="147" t="s">
        <v>193</v>
      </c>
    </row>
    <row r="63" spans="1:3" x14ac:dyDescent="0.25">
      <c r="A63" s="144">
        <v>62</v>
      </c>
      <c r="B63" s="145" t="s">
        <v>83</v>
      </c>
      <c r="C63" s="147" t="s">
        <v>193</v>
      </c>
    </row>
    <row r="64" spans="1:3" x14ac:dyDescent="0.25">
      <c r="A64" s="144">
        <v>63</v>
      </c>
      <c r="B64" s="145" t="s">
        <v>72</v>
      </c>
      <c r="C64" s="147" t="s">
        <v>193</v>
      </c>
    </row>
    <row r="65" spans="1:3" x14ac:dyDescent="0.25">
      <c r="A65" s="144">
        <v>64</v>
      </c>
      <c r="B65" s="145" t="s">
        <v>84</v>
      </c>
      <c r="C65" s="147" t="s">
        <v>193</v>
      </c>
    </row>
  </sheetData>
  <sortState ref="B2:C65">
    <sortCondition descending="1" ref="C2:C65"/>
  </sortState>
  <conditionalFormatting sqref="C2:C6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000"/>
  <sheetViews>
    <sheetView topLeftCell="A6" zoomScaleNormal="100" zoomScaleSheetLayoutView="154" workbookViewId="0">
      <selection activeCell="C45" sqref="C45"/>
    </sheetView>
  </sheetViews>
  <sheetFormatPr defaultColWidth="8.85546875" defaultRowHeight="15" x14ac:dyDescent="0.25"/>
  <cols>
    <col min="1" max="1" width="22.85546875" style="45" customWidth="1"/>
    <col min="2" max="2" width="6.42578125" style="48" customWidth="1"/>
    <col min="3" max="6" width="10.7109375" style="48" customWidth="1"/>
    <col min="7" max="8" width="10.7109375" style="45" customWidth="1"/>
    <col min="9" max="9" width="10.7109375" style="48" customWidth="1"/>
    <col min="10" max="11" width="10.7109375" style="45" customWidth="1"/>
    <col min="12" max="12" width="10.7109375" style="48" customWidth="1"/>
    <col min="13" max="15" width="10.7109375" style="45" customWidth="1"/>
    <col min="16" max="20" width="10.7109375" style="48" customWidth="1"/>
    <col min="21" max="21" width="10.7109375" style="51" customWidth="1"/>
    <col min="22" max="22" width="10.7109375" style="53" customWidth="1"/>
    <col min="23" max="23" width="10.7109375" style="51" customWidth="1"/>
    <col min="24" max="24" width="10.7109375" style="53" customWidth="1"/>
    <col min="25" max="25" width="10.7109375" style="48" customWidth="1"/>
    <col min="26" max="27" width="10.7109375" style="51" customWidth="1"/>
    <col min="28" max="28" width="10.7109375" style="45" customWidth="1"/>
    <col min="29" max="35" width="10.7109375" style="48" customWidth="1"/>
    <col min="36" max="38" width="8.85546875" style="41" customWidth="1"/>
    <col min="39" max="16384" width="8.85546875" style="41"/>
  </cols>
  <sheetData>
    <row r="1" spans="1:35" s="47" customFormat="1" ht="43.5" customHeight="1" x14ac:dyDescent="0.25">
      <c r="A1" s="46" t="s">
        <v>90</v>
      </c>
      <c r="B1" s="49"/>
      <c r="C1" s="46" t="s">
        <v>91</v>
      </c>
      <c r="D1" s="46" t="s">
        <v>20</v>
      </c>
      <c r="E1" s="49"/>
      <c r="F1" s="49"/>
      <c r="G1" s="46"/>
      <c r="H1" s="46"/>
      <c r="I1" s="49"/>
      <c r="J1" s="46"/>
      <c r="K1" s="46"/>
      <c r="L1" s="49"/>
      <c r="M1" s="46" t="s">
        <v>92</v>
      </c>
      <c r="N1" s="46" t="s">
        <v>93</v>
      </c>
      <c r="O1" s="46" t="s">
        <v>23</v>
      </c>
      <c r="P1" s="49"/>
      <c r="Q1" s="46" t="s">
        <v>94</v>
      </c>
      <c r="R1" s="46" t="s">
        <v>95</v>
      </c>
      <c r="S1" s="48" t="s">
        <v>96</v>
      </c>
      <c r="T1" s="49"/>
      <c r="U1" s="50" t="s">
        <v>90</v>
      </c>
      <c r="V1" s="52"/>
      <c r="W1" s="50"/>
      <c r="X1" s="52"/>
      <c r="Y1" s="49"/>
      <c r="Z1" s="50" t="s">
        <v>92</v>
      </c>
      <c r="AA1" s="50" t="s">
        <v>93</v>
      </c>
      <c r="AB1" s="46" t="s">
        <v>23</v>
      </c>
      <c r="AC1" s="49"/>
      <c r="AD1" s="49"/>
      <c r="AE1" s="49"/>
      <c r="AF1" s="49"/>
      <c r="AG1" s="49"/>
      <c r="AH1" s="49"/>
      <c r="AI1" s="49"/>
    </row>
    <row r="2" spans="1:35" x14ac:dyDescent="0.25">
      <c r="A2" s="45" t="str">
        <f>IF(Данные2!$A2&lt;&gt;"",Данные2!$A2,"")</f>
        <v>Невский район</v>
      </c>
      <c r="D2" s="45" t="e">
        <f>#REF!</f>
        <v>#REF!</v>
      </c>
      <c r="E2" s="49"/>
      <c r="F2" s="48" t="s">
        <v>96</v>
      </c>
      <c r="G2" s="45" t="str">
        <f t="shared" ref="G2:G65" si="0">IFERROR(INDEX(J$2:J$2000,MATCH(ROW()-1,K$2:K$2000,0)),"")</f>
        <v/>
      </c>
      <c r="H2" s="45" t="str">
        <f>IF(COUNTIF(G$1:G2,G2)=1,IF(COUNT(H$1:H1)&gt;0,MAX(H$1:H1)+1,1),"")</f>
        <v/>
      </c>
      <c r="J2" s="45" t="str">
        <f>IFERROR(IF(AND(Данные3!A2&lt;&gt;"",Данные3!A2=D$2),Данные3!B2,""),"")</f>
        <v/>
      </c>
      <c r="K2" s="45" t="str">
        <f>IF(COUNTIF(J$1:J2,J2)=1,IF(COUNT(K$1:K1)&gt;0,MAX(K$1:K1)+1,1),"")</f>
        <v/>
      </c>
      <c r="M2" s="51" t="str">
        <f>IF(G2="","",IFERROR(SUMIFS(Данные3!$E:$E,Данные3!$A:$A,D$2,Данные3!$B:$B,G2),""))</f>
        <v/>
      </c>
      <c r="N2" s="51" t="str">
        <f>IF(G2="","",IFERROR(SUMIFS(Данные3!$F:$F,Данные3!$A:$A,D$2,Данные3!$B:$B,G2),""))</f>
        <v/>
      </c>
      <c r="O2" s="45" t="str">
        <f>IF(G2="","",IFERROR(ROUND(SUMIFS(Данные3!$G:$G,Данные3!$A:$A,D$2,Данные3!$B:$B,G2)*100,0)&amp;"%",""))</f>
        <v/>
      </c>
      <c r="R2" s="45" t="str">
        <f>Регион!$H$6</f>
        <v>Санкт-Петербург</v>
      </c>
      <c r="S2" s="48" t="s">
        <v>96</v>
      </c>
      <c r="T2" s="48" t="s">
        <v>96</v>
      </c>
      <c r="U2" s="51" t="str">
        <f t="shared" ref="U2:U65" si="1">IFERROR(INDEX(W$2:W$2000,MATCH(ROW()-1,X$2:X$2000,0)),"")</f>
        <v>Невский район</v>
      </c>
      <c r="V2" s="53">
        <f t="shared" ref="V2:V65" si="2">IFERROR(INDEX(X$2:X$2000,MATCH(ROW()-1,X$2:X$2000,0)),"")</f>
        <v>1</v>
      </c>
      <c r="W2" s="51" t="str">
        <f>IFERROR(IF(Данные2!$A2&lt;&gt;"",Данные2!$A2,""),"")</f>
        <v>Невский район</v>
      </c>
      <c r="X2" s="53">
        <f>IF(COUNTIF(W$1:W2,W2)=1,IF(COUNT(X$1:X1)&gt;0,MAX(X$1:X1)+1,1),"")</f>
        <v>1</v>
      </c>
      <c r="Z2" s="51">
        <f>IF($U2="","",IFERROR(SUMIF(Данные2!$A:$A,Техлист!$U2,Данные2!D:D),""))</f>
        <v>11908</v>
      </c>
      <c r="AA2" s="51">
        <f>IF($U2="","",IFERROR(SUMIF(Данные2!$A:$A,Техлист!$U2,Данные2!E:E),""))</f>
        <v>1632</v>
      </c>
      <c r="AB2" s="45" t="str">
        <f>IF($U2="","",IFERROR(ROUND(SUMIF(Данные2!$A:$A,Техлист!$U2,Данные2!F:F)*100,0)&amp;"%",""))</f>
        <v>14%</v>
      </c>
    </row>
    <row r="3" spans="1:35" x14ac:dyDescent="0.25">
      <c r="A3" s="45" t="str">
        <f>IF(Данные2!$A3&lt;&gt;"",Данные2!$A3,"")</f>
        <v/>
      </c>
      <c r="D3" s="49"/>
      <c r="E3" s="48" t="s">
        <v>96</v>
      </c>
      <c r="F3" s="48" t="s">
        <v>96</v>
      </c>
      <c r="G3" s="45" t="str">
        <f t="shared" si="0"/>
        <v/>
      </c>
      <c r="H3" s="45" t="str">
        <f>IF(COUNTIF(G$1:G3,G3)=1,IF(COUNT(H$1:H2)&gt;0,MAX(H$1:H2)+1,1),"")</f>
        <v/>
      </c>
      <c r="J3" s="45" t="str">
        <f>IFERROR(IF(AND(Данные3!A3&lt;&gt;"",Данные3!A3=D$2),Данные3!B3,""),"")</f>
        <v/>
      </c>
      <c r="K3" s="45" t="str">
        <f>IF(COUNTIF(J$1:J3,J3)=1,IF(COUNT(K$1:K2)&gt;0,MAX(K$1:K2)+1,1),"")</f>
        <v/>
      </c>
      <c r="M3" s="51" t="str">
        <f>IF(G3="","",IFERROR(SUMIFS(Данные3!$E:$E,Данные3!$A:$A,D$2,Данные3!$B:$B,G3),""))</f>
        <v/>
      </c>
      <c r="N3" s="51" t="str">
        <f>IF(G3="","",IFERROR(SUMIFS(Данные3!$F:$F,Данные3!$A:$A,D$2,Данные3!$B:$B,G3),""))</f>
        <v/>
      </c>
      <c r="O3" s="51" t="str">
        <f>IF(G3="","",IFERROR(ROUND(SUMIFS(Данные3!$G:$G,Данные3!$A:$A,D$2,Данные3!$B:$B,G3)*100,0)&amp;"%",""))</f>
        <v/>
      </c>
      <c r="S3" s="48" t="s">
        <v>96</v>
      </c>
      <c r="T3" s="48" t="s">
        <v>96</v>
      </c>
      <c r="U3" s="51" t="str">
        <f t="shared" si="1"/>
        <v/>
      </c>
      <c r="V3" s="53" t="str">
        <f t="shared" si="2"/>
        <v/>
      </c>
      <c r="W3" s="51" t="str">
        <f>IFERROR(IF(Данные2!$A3&lt;&gt;"",Данные2!$A3,""),"")</f>
        <v/>
      </c>
      <c r="X3" s="53" t="str">
        <f>IF(COUNTIF(W$1:W3,W3)=1,IF(COUNT(X$1:X2)&gt;0,MAX(X$1:X2)+1,1),"")</f>
        <v/>
      </c>
      <c r="Z3" s="51" t="str">
        <f>IF($U3="","",IFERROR(SUMIF(Данные2!$A:$A,Техлист!$U3,Данные2!D:D),""))</f>
        <v/>
      </c>
      <c r="AA3" s="51" t="str">
        <f>IF($U3="","",IFERROR(SUMIF(Данные2!$A:$A,Техлист!$U3,Данные2!E:E),""))</f>
        <v/>
      </c>
      <c r="AB3" s="45" t="str">
        <f>IF($U3="","",IFERROR(ROUND(SUMIF(Данные2!$A:$A,Техлист!$U3,Данные2!F:F)*100,0)&amp;"%",""))</f>
        <v/>
      </c>
    </row>
    <row r="4" spans="1:35" ht="14.25" customHeight="1" x14ac:dyDescent="0.25">
      <c r="A4" s="45" t="str">
        <f>IF(Данные2!$A4&lt;&gt;"",Данные2!$A4,"")</f>
        <v/>
      </c>
      <c r="C4" s="48" t="s">
        <v>97</v>
      </c>
      <c r="D4" s="48" t="s">
        <v>98</v>
      </c>
      <c r="E4" s="48" t="s">
        <v>99</v>
      </c>
      <c r="F4" s="48" t="s">
        <v>96</v>
      </c>
      <c r="G4" s="45" t="str">
        <f t="shared" si="0"/>
        <v/>
      </c>
      <c r="H4" s="45" t="str">
        <f>IF(COUNTIF(G$1:G4,G4)=1,IF(COUNT(H$1:H3)&gt;0,MAX(H$1:H3)+1,1),"")</f>
        <v/>
      </c>
      <c r="J4" s="45" t="str">
        <f>IFERROR(IF(AND(Данные3!A4&lt;&gt;"",Данные3!A4=D$2),Данные3!B4,""),"")</f>
        <v/>
      </c>
      <c r="K4" s="45" t="str">
        <f>IF(COUNTIF(J$1:J4,J4)=1,IF(COUNT(K$1:K3)&gt;0,MAX(K$1:K3)+1,1),"")</f>
        <v/>
      </c>
      <c r="M4" s="51" t="str">
        <f>IF(G4="","",IFERROR(SUMIFS(Данные3!$E:$E,Данные3!$A:$A,D$2,Данные3!$B:$B,G4),""))</f>
        <v/>
      </c>
      <c r="N4" s="51" t="str">
        <f>IF(G4="","",IFERROR(SUMIFS(Данные3!$F:$F,Данные3!$A:$A,D$2,Данные3!$B:$B,G4),""))</f>
        <v/>
      </c>
      <c r="O4" s="51" t="str">
        <f>IF(G4="","",IFERROR(ROUND(SUMIFS(Данные3!$G:$G,Данные3!$A:$A,D$2,Данные3!$B:$B,G4)*100,0)&amp;"%",""))</f>
        <v/>
      </c>
      <c r="Q4" s="48" t="s">
        <v>97</v>
      </c>
      <c r="R4" s="48" t="s">
        <v>98</v>
      </c>
      <c r="S4" s="48" t="s">
        <v>99</v>
      </c>
      <c r="T4" s="48" t="s">
        <v>96</v>
      </c>
      <c r="U4" s="51" t="str">
        <f t="shared" si="1"/>
        <v/>
      </c>
      <c r="V4" s="53" t="str">
        <f t="shared" si="2"/>
        <v/>
      </c>
      <c r="W4" s="51" t="str">
        <f>IFERROR(IF(Данные2!$A4&lt;&gt;"",Данные2!$A4,""),"")</f>
        <v/>
      </c>
      <c r="X4" s="53" t="str">
        <f>IF(COUNTIF(W$1:W4,W4)=1,IF(COUNT(X$1:X3)&gt;0,MAX(X$1:X3)+1,1),"")</f>
        <v/>
      </c>
      <c r="Z4" s="51" t="str">
        <f>IF($U4="","",IFERROR(SUMIF(Данные2!$A:$A,Техлист!$U4,Данные2!D:D),""))</f>
        <v/>
      </c>
      <c r="AA4" s="51" t="str">
        <f>IF($U4="","",IFERROR(SUMIF(Данные2!$A:$A,Техлист!$U4,Данные2!E:E),""))</f>
        <v/>
      </c>
      <c r="AB4" s="45" t="str">
        <f>IF($U4="","",IFERROR(ROUND(SUMIF(Данные2!$A:$A,Техлист!$U4,Данные2!F:F)*100,0)&amp;"%",""))</f>
        <v/>
      </c>
    </row>
    <row r="5" spans="1:35" x14ac:dyDescent="0.25">
      <c r="A5" s="45" t="str">
        <f>IF(Данные2!$A5&lt;&gt;"",Данные2!$A5,"")</f>
        <v/>
      </c>
      <c r="C5" s="51">
        <f>IFERROR(SUMIFS(Данные2!$D:$D,Данные2!$A:$A,D2),)</f>
        <v>0</v>
      </c>
      <c r="D5" s="51">
        <f>C5-E5</f>
        <v>0</v>
      </c>
      <c r="E5" s="51">
        <f>IFERROR(SUMIFS(Данные2!$E:$E,Данные2!$A:$A,D2),)</f>
        <v>0</v>
      </c>
      <c r="F5" s="48" t="s">
        <v>96</v>
      </c>
      <c r="G5" s="45" t="str">
        <f t="shared" si="0"/>
        <v/>
      </c>
      <c r="H5" s="45" t="str">
        <f>IF(COUNTIF(G$1:G5,G5)=1,IF(COUNT(H$1:H4)&gt;0,MAX(H$1:H4)+1,1),"")</f>
        <v/>
      </c>
      <c r="J5" s="45" t="str">
        <f>IFERROR(IF(AND(Данные3!A5&lt;&gt;"",Данные3!A5=D$2),Данные3!B5,""),"")</f>
        <v/>
      </c>
      <c r="K5" s="45" t="str">
        <f>IF(COUNTIF(J$1:J5,J5)=1,IF(COUNT(K$1:K4)&gt;0,MAX(K$1:K4)+1,1),"")</f>
        <v/>
      </c>
      <c r="M5" s="51" t="str">
        <f>IF(G5="","",IFERROR(SUMIFS(Данные3!$E:$E,Данные3!$A:$A,D$2,Данные3!$B:$B,G5),""))</f>
        <v/>
      </c>
      <c r="N5" s="51" t="str">
        <f>IF(G5="","",IFERROR(SUMIFS(Данные3!$F:$F,Данные3!$A:$A,D$2,Данные3!$B:$B,G5),""))</f>
        <v/>
      </c>
      <c r="O5" s="51" t="str">
        <f>IF(G5="","",IFERROR(ROUND(SUMIFS(Данные3!$G:$G,Данные3!$A:$A,D$2,Данные3!$B:$B,G5)*100,0)&amp;"%",""))</f>
        <v/>
      </c>
      <c r="Q5" s="51">
        <f>IFERROR(SUMIFS(Данные1!$D:$D,Данные1!$A:$A,R2),)</f>
        <v>101197</v>
      </c>
      <c r="R5" s="51">
        <f>Q5-S5</f>
        <v>87585</v>
      </c>
      <c r="S5" s="51">
        <f>IFERROR(SUMIFS(Данные1!$E:$E,Данные1!$A:$A,R2),)</f>
        <v>13612</v>
      </c>
      <c r="T5" s="48" t="s">
        <v>96</v>
      </c>
      <c r="U5" s="51" t="str">
        <f t="shared" si="1"/>
        <v/>
      </c>
      <c r="V5" s="53" t="str">
        <f t="shared" si="2"/>
        <v/>
      </c>
      <c r="W5" s="51" t="str">
        <f>IFERROR(IF(Данные2!$A5&lt;&gt;"",Данные2!$A5,""),"")</f>
        <v/>
      </c>
      <c r="X5" s="53" t="str">
        <f>IF(COUNTIF(W$1:W5,W5)=1,IF(COUNT(X$1:X4)&gt;0,MAX(X$1:X4)+1,1),"")</f>
        <v/>
      </c>
      <c r="Z5" s="51" t="str">
        <f>IF($U5="","",IFERROR(SUMIF(Данные2!$A:$A,Техлист!$U5,Данные2!D:D),""))</f>
        <v/>
      </c>
      <c r="AA5" s="51" t="str">
        <f>IF($U5="","",IFERROR(SUMIF(Данные2!$A:$A,Техлист!$U5,Данные2!E:E),""))</f>
        <v/>
      </c>
      <c r="AB5" s="45" t="str">
        <f>IF($U5="","",IFERROR(ROUND(SUMIF(Данные2!$A:$A,Техлист!$U5,Данные2!F:F)*100,0)&amp;"%",""))</f>
        <v/>
      </c>
    </row>
    <row r="6" spans="1:35" x14ac:dyDescent="0.25">
      <c r="A6" s="45" t="str">
        <f>IF(Данные2!$A6&lt;&gt;"",Данные2!$A6,"")</f>
        <v/>
      </c>
      <c r="D6" s="51" t="str">
        <f>IF(AND(MOD(E5, 10) = 1, E5 &lt;&gt; 11), "школьник прошел",
IF(OR(MOD(E5, 100) = 11, MOD(E5, 100) = 12, MOD(E5, 100) = 13, MOD(E5, 100) = 14),  "школьников прошли",
IF(AND(MOD(E5, 10) &gt;= 2, MOD(E5, 10) &lt;= 4), "школьника прошли",
"школьников прошли")))</f>
        <v>школьников прошли</v>
      </c>
      <c r="E6" s="51">
        <f>IFERROR("Это "&amp;ROUND(E5/C5*100,0)&amp;"% от активных учеников муниципалитета в 2024/25 учебном году",)</f>
        <v>0</v>
      </c>
      <c r="F6" s="48" t="s">
        <v>96</v>
      </c>
      <c r="G6" s="45" t="str">
        <f t="shared" si="0"/>
        <v/>
      </c>
      <c r="H6" s="45" t="str">
        <f>IF(COUNTIF(G$1:G6,G6)=1,IF(COUNT(H$1:H5)&gt;0,MAX(H$1:H5)+1,1),"")</f>
        <v/>
      </c>
      <c r="J6" s="45" t="str">
        <f>IFERROR(IF(AND(Данные3!A6&lt;&gt;"",Данные3!A6=D$2),Данные3!B6,""),"")</f>
        <v/>
      </c>
      <c r="K6" s="45" t="str">
        <f>IF(COUNTIF(J$1:J6,J6)=1,IF(COUNT(K$1:K5)&gt;0,MAX(K$1:K5)+1,1),"")</f>
        <v/>
      </c>
      <c r="M6" s="51" t="str">
        <f>IF(G6="","",IFERROR(SUMIFS(Данные3!$E:$E,Данные3!$A:$A,D$2,Данные3!$B:$B,G6),""))</f>
        <v/>
      </c>
      <c r="N6" s="51" t="str">
        <f>IF(G6="","",IFERROR(SUMIFS(Данные3!$F:$F,Данные3!$A:$A,D$2,Данные3!$B:$B,G6),""))</f>
        <v/>
      </c>
      <c r="O6" s="51" t="str">
        <f>IF(G6="","",IFERROR(ROUND(SUMIFS(Данные3!$G:$G,Данные3!$A:$A,D$2,Данные3!$B:$B,G6)*100,0)&amp;"%",""))</f>
        <v/>
      </c>
      <c r="R6" s="51" t="str">
        <f>IF(AND(MOD(S5, 10) = 1, S5 &lt;&gt; 11), "школьник прошел",
IF(OR(MOD(S5, 100) = 11, MOD(S5, 100) = 12, MOD(S5, 100) = 13, MOD(S5, 100) = 14),  "школьников прошли",
IF(AND(MOD(S5, 10) &gt;= 2, MOD(S5, 10) &lt;= 4), "школьника прошли",
"школьников прошли")))</f>
        <v>школьников прошли</v>
      </c>
      <c r="S6" s="51" t="str">
        <f>IFERROR("Это "&amp;ROUND(S5/Q5*100,0)&amp;"% от активных учеников региона в 2024/25 учебном году",)</f>
        <v>Это 13% от активных учеников региона в 2024/25 учебном году</v>
      </c>
      <c r="T6" s="48" t="s">
        <v>96</v>
      </c>
      <c r="U6" s="51" t="str">
        <f t="shared" si="1"/>
        <v/>
      </c>
      <c r="V6" s="53" t="str">
        <f t="shared" si="2"/>
        <v/>
      </c>
      <c r="W6" s="51" t="str">
        <f>IFERROR(IF(Данные2!$A6&lt;&gt;"",Данные2!$A6,""),"")</f>
        <v/>
      </c>
      <c r="X6" s="53" t="str">
        <f>IF(COUNTIF(W$1:W6,W6)=1,IF(COUNT(X$1:X5)&gt;0,MAX(X$1:X5)+1,1),"")</f>
        <v/>
      </c>
      <c r="Z6" s="51" t="str">
        <f>IF($U6="","",IFERROR(SUMIF(Данные2!$A:$A,Техлист!$U6,Данные2!D:D),""))</f>
        <v/>
      </c>
      <c r="AA6" s="51" t="str">
        <f>IF($U6="","",IFERROR(SUMIF(Данные2!$A:$A,Техлист!$U6,Данные2!E:E),""))</f>
        <v/>
      </c>
      <c r="AB6" s="45" t="str">
        <f>IF($U6="","",IFERROR(ROUND(SUMIF(Данные2!$A:$A,Техлист!$U6,Данные2!F:F)*100,0)&amp;"%",""))</f>
        <v/>
      </c>
    </row>
    <row r="7" spans="1:35" ht="17.25" customHeight="1" x14ac:dyDescent="0.25">
      <c r="A7" s="45" t="str">
        <f>IF(Данные2!$A7&lt;&gt;"",Данные2!$A7,"")</f>
        <v/>
      </c>
      <c r="C7" s="48" t="s">
        <v>97</v>
      </c>
      <c r="D7" s="48" t="s">
        <v>98</v>
      </c>
      <c r="E7" s="48" t="s">
        <v>100</v>
      </c>
      <c r="F7" s="48" t="s">
        <v>96</v>
      </c>
      <c r="G7" s="45" t="str">
        <f t="shared" si="0"/>
        <v/>
      </c>
      <c r="H7" s="45" t="str">
        <f>IF(COUNTIF(G$1:G7,G7)=1,IF(COUNT(H$1:H6)&gt;0,MAX(H$1:H6)+1,1),"")</f>
        <v/>
      </c>
      <c r="J7" s="45" t="str">
        <f>IFERROR(IF(AND(Данные3!A7&lt;&gt;"",Данные3!A7=D$2),Данные3!B7,""),"")</f>
        <v/>
      </c>
      <c r="K7" s="45" t="str">
        <f>IF(COUNTIF(J$1:J7,J7)=1,IF(COUNT(K$1:K6)&gt;0,MAX(K$1:K6)+1,1),"")</f>
        <v/>
      </c>
      <c r="M7" s="51" t="str">
        <f>IF(G7="","",IFERROR(SUMIFS(Данные3!$E:$E,Данные3!$A:$A,D$2,Данные3!$B:$B,G7),""))</f>
        <v/>
      </c>
      <c r="N7" s="51" t="str">
        <f>IF(G7="","",IFERROR(SUMIFS(Данные3!$F:$F,Данные3!$A:$A,D$2,Данные3!$B:$B,G7),""))</f>
        <v/>
      </c>
      <c r="O7" s="51" t="str">
        <f>IF(G7="","",IFERROR(ROUND(SUMIFS(Данные3!$G:$G,Данные3!$A:$A,D$2,Данные3!$B:$B,G7)*100,0)&amp;"%",""))</f>
        <v/>
      </c>
      <c r="Q7" s="48" t="s">
        <v>97</v>
      </c>
      <c r="R7" s="48" t="s">
        <v>98</v>
      </c>
      <c r="S7" s="48" t="s">
        <v>100</v>
      </c>
      <c r="T7" s="48" t="s">
        <v>96</v>
      </c>
      <c r="U7" s="51" t="str">
        <f t="shared" si="1"/>
        <v/>
      </c>
      <c r="V7" s="53" t="str">
        <f t="shared" si="2"/>
        <v/>
      </c>
      <c r="W7" s="51" t="str">
        <f>IFERROR(IF(Данные2!$A7&lt;&gt;"",Данные2!$A7,""),"")</f>
        <v/>
      </c>
      <c r="X7" s="53" t="str">
        <f>IF(COUNTIF(W$1:W7,W7)=1,IF(COUNT(X$1:X6)&gt;0,MAX(X$1:X6)+1,1),"")</f>
        <v/>
      </c>
      <c r="Z7" s="51" t="str">
        <f>IF($U7="","",IFERROR(SUMIF(Данные2!$A:$A,Техлист!$U7,Данные2!D:D),""))</f>
        <v/>
      </c>
      <c r="AA7" s="51" t="str">
        <f>IF($U7="","",IFERROR(SUMIF(Данные2!$A:$A,Техлист!$U7,Данные2!E:E),""))</f>
        <v/>
      </c>
      <c r="AB7" s="45" t="str">
        <f>IF($U7="","",IFERROR(ROUND(SUMIF(Данные2!$A:$A,Техлист!$U7,Данные2!F:F)*100,0)&amp;"%",""))</f>
        <v/>
      </c>
    </row>
    <row r="8" spans="1:35" x14ac:dyDescent="0.25">
      <c r="A8" s="45" t="str">
        <f>IF(Данные2!$A8&lt;&gt;"",Данные2!$A8,"")</f>
        <v/>
      </c>
      <c r="C8" s="51">
        <f>IFERROR(SUMIFS(Данные2!$B:$B,Данные2!$A:$A,D2),)</f>
        <v>0</v>
      </c>
      <c r="D8" s="51">
        <f>C8-E8</f>
        <v>0</v>
      </c>
      <c r="E8" s="51">
        <f>IFERROR(SUMIFS(Данные2!$C:$C,Данные2!$A:$A,D2),)</f>
        <v>0</v>
      </c>
      <c r="F8" s="48" t="s">
        <v>96</v>
      </c>
      <c r="G8" s="45" t="str">
        <f t="shared" si="0"/>
        <v/>
      </c>
      <c r="H8" s="45" t="str">
        <f>IF(COUNTIF(G$1:G8,G8)=1,IF(COUNT(H$1:H7)&gt;0,MAX(H$1:H7)+1,1),"")</f>
        <v/>
      </c>
      <c r="J8" s="45" t="str">
        <f>IFERROR(IF(AND(Данные3!A8&lt;&gt;"",Данные3!A8=D$2),Данные3!B8,""),"")</f>
        <v/>
      </c>
      <c r="K8" s="45" t="str">
        <f>IF(COUNTIF(J$1:J8,J8)=1,IF(COUNT(K$1:K7)&gt;0,MAX(K$1:K7)+1,1),"")</f>
        <v/>
      </c>
      <c r="M8" s="51" t="str">
        <f>IF(G8="","",IFERROR(SUMIFS(Данные3!$E:$E,Данные3!$A:$A,D$2,Данные3!$B:$B,G8),""))</f>
        <v/>
      </c>
      <c r="N8" s="51" t="str">
        <f>IF(G8="","",IFERROR(SUMIFS(Данные3!$F:$F,Данные3!$A:$A,D$2,Данные3!$B:$B,G8),""))</f>
        <v/>
      </c>
      <c r="O8" s="51" t="str">
        <f>IF(G8="","",IFERROR(ROUND(SUMIFS(Данные3!$G:$G,Данные3!$A:$A,D$2,Данные3!$B:$B,G8)*100,0)&amp;"%",""))</f>
        <v/>
      </c>
      <c r="Q8" s="51">
        <f>IFERROR(SUMIFS(Данные1!$B:$B,Данные1!$A:$A,R2),)</f>
        <v>6809</v>
      </c>
      <c r="R8" s="51">
        <f>Q8-S8</f>
        <v>5527</v>
      </c>
      <c r="S8" s="51">
        <f>IFERROR(SUMIFS(Данные1!$C:$C,Данные1!$A:$A,R2),)</f>
        <v>1282</v>
      </c>
      <c r="T8" s="48" t="s">
        <v>96</v>
      </c>
      <c r="U8" s="51" t="str">
        <f t="shared" si="1"/>
        <v/>
      </c>
      <c r="V8" s="53" t="str">
        <f t="shared" si="2"/>
        <v/>
      </c>
      <c r="W8" s="51" t="str">
        <f>IFERROR(IF(Данные2!$A8&lt;&gt;"",Данные2!$A8,""),"")</f>
        <v/>
      </c>
      <c r="X8" s="53" t="str">
        <f>IF(COUNTIF(W$1:W8,W8)=1,IF(COUNT(X$1:X7)&gt;0,MAX(X$1:X7)+1,1),"")</f>
        <v/>
      </c>
      <c r="Z8" s="51" t="str">
        <f>IF($U8="","",IFERROR(SUMIF(Данные2!$A:$A,Техлист!$U8,Данные2!D:D),""))</f>
        <v/>
      </c>
      <c r="AA8" s="51" t="str">
        <f>IF($U8="","",IFERROR(SUMIF(Данные2!$A:$A,Техлист!$U8,Данные2!E:E),""))</f>
        <v/>
      </c>
      <c r="AB8" s="45" t="str">
        <f>IF($U8="","",IFERROR(ROUND(SUMIF(Данные2!$A:$A,Техлист!$U8,Данные2!F:F)*100,0)&amp;"%",""))</f>
        <v/>
      </c>
    </row>
    <row r="9" spans="1:35" x14ac:dyDescent="0.25">
      <c r="A9" s="45" t="str">
        <f>IF(Данные2!$A9&lt;&gt;"",Данные2!$A9,"")</f>
        <v/>
      </c>
      <c r="D9" s="51" t="str">
        <f>IF(AND(MOD(E8, 10) = 1, E8 &lt;&gt; 11), "педагог выдал",
IF(OR(MOD(E8, 100) = 11, MOD(E8, 100) = 12, MOD(E8, 100) = 13, MOD(E8, 100) = 14),  "педагогов выдали",
IF(AND(MOD(E8, 10) &gt;= 2, MOD(E8, 10) &lt;= 4), "педагога выдали",
"педагогов выдали")))&amp;" тест"</f>
        <v>педагогов выдали тест</v>
      </c>
      <c r="E9" s="51">
        <f>IFERROR("Это "&amp;ROUND(E8/C8*100,0)&amp;"% от активных учителей муниципалитета в 2024/25 учебном году",)</f>
        <v>0</v>
      </c>
      <c r="F9" s="48" t="s">
        <v>96</v>
      </c>
      <c r="G9" s="45" t="str">
        <f t="shared" si="0"/>
        <v/>
      </c>
      <c r="H9" s="45" t="str">
        <f>IF(COUNTIF(G$1:G9,G9)=1,IF(COUNT(H$1:H8)&gt;0,MAX(H$1:H8)+1,1),"")</f>
        <v/>
      </c>
      <c r="J9" s="45" t="str">
        <f>IFERROR(IF(AND(Данные3!A9&lt;&gt;"",Данные3!A9=D$2),Данные3!B9,""),"")</f>
        <v/>
      </c>
      <c r="K9" s="45" t="str">
        <f>IF(COUNTIF(J$1:J9,J9)=1,IF(COUNT(K$1:K8)&gt;0,MAX(K$1:K8)+1,1),"")</f>
        <v/>
      </c>
      <c r="M9" s="51" t="str">
        <f>IF(G9="","",IFERROR(SUMIFS(Данные3!$E:$E,Данные3!$A:$A,D$2,Данные3!$B:$B,G9),""))</f>
        <v/>
      </c>
      <c r="N9" s="51" t="str">
        <f>IF(G9="","",IFERROR(SUMIFS(Данные3!$F:$F,Данные3!$A:$A,D$2,Данные3!$B:$B,G9),""))</f>
        <v/>
      </c>
      <c r="O9" s="51" t="str">
        <f>IF(G9="","",IFERROR(ROUND(SUMIFS(Данные3!$G:$G,Данные3!$A:$A,D$2,Данные3!$B:$B,G9)*100,0)&amp;"%",""))</f>
        <v/>
      </c>
      <c r="R9" s="51" t="str">
        <f>IF(AND(MOD(S8, 10) = 1, S8 &lt;&gt; 11), "педагог выдал",
IF(OR(MOD(S8, 100) = 11, MOD(S8, 100) = 12, MOD(S8, 100) = 13, MOD(S8, 100) = 14),  "педагогов выдали",
IF(AND(MOD(S8, 10) &gt;= 2, MOD(S8, 10) &lt;= 4), "педагога выдали",
"педагогов выдали")))&amp;" тест"</f>
        <v>педагога выдали тест</v>
      </c>
      <c r="S9" s="51" t="str">
        <f>IFERROR("Это "&amp;ROUND(S8/Q8*100,0)&amp;"% от активных учителей региона в 2024/25 учебном году",)</f>
        <v>Это 19% от активных учителей региона в 2024/25 учебном году</v>
      </c>
      <c r="T9" s="48" t="s">
        <v>96</v>
      </c>
      <c r="U9" s="51" t="str">
        <f t="shared" si="1"/>
        <v/>
      </c>
      <c r="V9" s="53" t="str">
        <f t="shared" si="2"/>
        <v/>
      </c>
      <c r="W9" s="51" t="str">
        <f>IFERROR(IF(Данные2!$A9&lt;&gt;"",Данные2!$A9,""),"")</f>
        <v/>
      </c>
      <c r="X9" s="53" t="str">
        <f>IF(COUNTIF(W$1:W9,W9)=1,IF(COUNT(X$1:X8)&gt;0,MAX(X$1:X8)+1,1),"")</f>
        <v/>
      </c>
      <c r="Z9" s="51" t="str">
        <f>IF($U9="","",IFERROR(SUMIF(Данные2!$A:$A,Техлист!$U9,Данные2!D:D),""))</f>
        <v/>
      </c>
      <c r="AA9" s="51" t="str">
        <f>IF($U9="","",IFERROR(SUMIF(Данные2!$A:$A,Техлист!$U9,Данные2!E:E),""))</f>
        <v/>
      </c>
      <c r="AB9" s="45" t="str">
        <f>IF($U9="","",IFERROR(ROUND(SUMIF(Данные2!$A:$A,Техлист!$U9,Данные2!F:F)*100,0)&amp;"%",""))</f>
        <v/>
      </c>
    </row>
    <row r="10" spans="1:35" x14ac:dyDescent="0.25">
      <c r="A10" s="45" t="str">
        <f>IF(Данные2!$A10&lt;&gt;"",Данные2!$A10,"")</f>
        <v/>
      </c>
      <c r="C10" s="48" t="s">
        <v>101</v>
      </c>
      <c r="D10" s="54" t="s">
        <v>102</v>
      </c>
      <c r="E10" s="54"/>
      <c r="F10" s="48" t="s">
        <v>96</v>
      </c>
      <c r="G10" s="45" t="str">
        <f t="shared" si="0"/>
        <v/>
      </c>
      <c r="H10" s="45" t="str">
        <f>IF(COUNTIF(G$1:G10,G10)=1,IF(COUNT(H$1:H9)&gt;0,MAX(H$1:H9)+1,1),"")</f>
        <v/>
      </c>
      <c r="J10" s="45" t="str">
        <f>IFERROR(IF(AND(Данные3!A10&lt;&gt;"",Данные3!A10=D$2),Данные3!B10,""),"")</f>
        <v/>
      </c>
      <c r="K10" s="45" t="str">
        <f>IF(COUNTIF(J$1:J10,J10)=1,IF(COUNT(K$1:K9)&gt;0,MAX(K$1:K9)+1,1),"")</f>
        <v/>
      </c>
      <c r="M10" s="51" t="str">
        <f>IF(G10="","",IFERROR(SUMIFS(Данные3!$E:$E,Данные3!$A:$A,D$2,Данные3!$B:$B,G10),""))</f>
        <v/>
      </c>
      <c r="N10" s="51" t="str">
        <f>IF(G10="","",IFERROR(SUMIFS(Данные3!$F:$F,Данные3!$A:$A,D$2,Данные3!$B:$B,G10),""))</f>
        <v/>
      </c>
      <c r="O10" s="51" t="str">
        <f>IF(G10="","",IFERROR(ROUND(SUMIFS(Данные3!$G:$G,Данные3!$A:$A,D$2,Данные3!$B:$B,G10)*100,0)&amp;"%",""))</f>
        <v/>
      </c>
      <c r="Q10" s="48" t="s">
        <v>101</v>
      </c>
      <c r="R10" s="54" t="s">
        <v>102</v>
      </c>
      <c r="S10" s="54"/>
      <c r="T10" s="48" t="s">
        <v>96</v>
      </c>
      <c r="U10" s="51" t="str">
        <f t="shared" si="1"/>
        <v/>
      </c>
      <c r="V10" s="53" t="str">
        <f t="shared" si="2"/>
        <v/>
      </c>
      <c r="W10" s="51" t="str">
        <f>IFERROR(IF(Данные2!$A10&lt;&gt;"",Данные2!$A10,""),"")</f>
        <v/>
      </c>
      <c r="X10" s="53" t="str">
        <f>IF(COUNTIF(W$1:W10,W10)=1,IF(COUNT(X$1:X9)&gt;0,MAX(X$1:X9)+1,1),"")</f>
        <v/>
      </c>
      <c r="Z10" s="51" t="str">
        <f>IF($U10="","",IFERROR(SUMIF(Данные2!$A:$A,Техлист!$U10,Данные2!D:D),""))</f>
        <v/>
      </c>
      <c r="AA10" s="51" t="str">
        <f>IF($U10="","",IFERROR(SUMIF(Данные2!$A:$A,Техлист!$U10,Данные2!E:E),""))</f>
        <v/>
      </c>
      <c r="AB10" s="45" t="str">
        <f>IF($U10="","",IFERROR(ROUND(SUMIF(Данные2!$A:$A,Техлист!$U10,Данные2!F:F)*100,0)&amp;"%",""))</f>
        <v/>
      </c>
    </row>
    <row r="11" spans="1:35" x14ac:dyDescent="0.25">
      <c r="A11" s="45" t="str">
        <f>IF(Данные2!$A11&lt;&gt;"",Данные2!$A11,"")</f>
        <v/>
      </c>
      <c r="D11" s="51" t="str">
        <f>IFERROR(ROUND(SUMIF(Данные2!$A:$A,D2,Данные2!$G:$G),2)*100&amp;"%",)</f>
        <v>0%</v>
      </c>
      <c r="E11" s="51" t="str">
        <f>IFERROR(ROUND(SUMIF(Данные1!$A:$A,"Все регионы",Данные1!$G:$G),2)*100&amp;"%",)</f>
        <v>81%</v>
      </c>
      <c r="F11" s="48" t="s">
        <v>96</v>
      </c>
      <c r="G11" s="45" t="str">
        <f t="shared" si="0"/>
        <v/>
      </c>
      <c r="H11" s="45" t="str">
        <f>IF(COUNTIF(G$1:G11,G11)=1,IF(COUNT(H$1:H10)&gt;0,MAX(H$1:H10)+1,1),"")</f>
        <v/>
      </c>
      <c r="J11" s="45" t="str">
        <f>IFERROR(IF(AND(Данные3!A11&lt;&gt;"",Данные3!A11=D$2),Данные3!B11,""),"")</f>
        <v/>
      </c>
      <c r="K11" s="45" t="str">
        <f>IF(COUNTIF(J$1:J11,J11)=1,IF(COUNT(K$1:K10)&gt;0,MAX(K$1:K10)+1,1),"")</f>
        <v/>
      </c>
      <c r="M11" s="51" t="str">
        <f>IF(G11="","",IFERROR(SUMIFS(Данные3!$E:$E,Данные3!$A:$A,D$2,Данные3!$B:$B,G11),""))</f>
        <v/>
      </c>
      <c r="N11" s="51" t="str">
        <f>IF(G11="","",IFERROR(SUMIFS(Данные3!$F:$F,Данные3!$A:$A,D$2,Данные3!$B:$B,G11),""))</f>
        <v/>
      </c>
      <c r="O11" s="51" t="str">
        <f>IF(G11="","",IFERROR(ROUND(SUMIFS(Данные3!$G:$G,Данные3!$A:$A,D$2,Данные3!$B:$B,G11)*100,0)&amp;"%",""))</f>
        <v/>
      </c>
      <c r="R11" s="51" t="str">
        <f>IFERROR(ROUND(SUMIF(Данные1!$A:$A,R2,Данные1!$G:$G),2)*100&amp;"%",)</f>
        <v>82%</v>
      </c>
      <c r="S11" s="51" t="str">
        <f>IFERROR(ROUND(SUMIF(Данные1!$A:$A,"Все регионы",Данные1!$G:$G),2)*100&amp;"%",)</f>
        <v>81%</v>
      </c>
      <c r="T11" s="48" t="s">
        <v>96</v>
      </c>
      <c r="U11" s="51" t="str">
        <f t="shared" si="1"/>
        <v/>
      </c>
      <c r="V11" s="53" t="str">
        <f t="shared" si="2"/>
        <v/>
      </c>
      <c r="W11" s="51" t="str">
        <f>IFERROR(IF(Данные2!$A11&lt;&gt;"",Данные2!$A11,""),"")</f>
        <v/>
      </c>
      <c r="X11" s="53" t="str">
        <f>IF(COUNTIF(W$1:W11,W11)=1,IF(COUNT(X$1:X10)&gt;0,MAX(X$1:X10)+1,1),"")</f>
        <v/>
      </c>
      <c r="Z11" s="51" t="str">
        <f>IF($U11="","",IFERROR(SUMIF(Данные2!$A:$A,Техлист!$U11,Данные2!D:D),""))</f>
        <v/>
      </c>
      <c r="AA11" s="51" t="str">
        <f>IF($U11="","",IFERROR(SUMIF(Данные2!$A:$A,Техлист!$U11,Данные2!E:E),""))</f>
        <v/>
      </c>
      <c r="AB11" s="45" t="str">
        <f>IF($U11="","",IFERROR(ROUND(SUMIF(Данные2!$A:$A,Техлист!$U11,Данные2!F:F)*100,0)&amp;"%",""))</f>
        <v/>
      </c>
    </row>
    <row r="12" spans="1:35" x14ac:dyDescent="0.25">
      <c r="A12" s="45" t="str">
        <f>IF(Данные2!$A12&lt;&gt;"",Данные2!$A12,"")</f>
        <v/>
      </c>
      <c r="F12" s="48" t="s">
        <v>96</v>
      </c>
      <c r="G12" s="45" t="str">
        <f t="shared" si="0"/>
        <v/>
      </c>
      <c r="H12" s="45" t="str">
        <f>IF(COUNTIF(G$1:G12,G12)=1,IF(COUNT(H$1:H11)&gt;0,MAX(H$1:H11)+1,1),"")</f>
        <v/>
      </c>
      <c r="J12" s="45" t="str">
        <f>IFERROR(IF(AND(Данные3!A12&lt;&gt;"",Данные3!A12=D$2),Данные3!B12,""),"")</f>
        <v/>
      </c>
      <c r="K12" s="45" t="str">
        <f>IF(COUNTIF(J$1:J12,J12)=1,IF(COUNT(K$1:K11)&gt;0,MAX(K$1:K11)+1,1),"")</f>
        <v/>
      </c>
      <c r="M12" s="51" t="str">
        <f>IF(G12="","",IFERROR(SUMIFS(Данные3!$E:$E,Данные3!$A:$A,D$2,Данные3!$B:$B,G12),""))</f>
        <v/>
      </c>
      <c r="N12" s="51" t="str">
        <f>IF(G12="","",IFERROR(SUMIFS(Данные3!$F:$F,Данные3!$A:$A,D$2,Данные3!$B:$B,G12),""))</f>
        <v/>
      </c>
      <c r="O12" s="51" t="str">
        <f>IF(G12="","",IFERROR(ROUND(SUMIFS(Данные3!$G:$G,Данные3!$A:$A,D$2,Данные3!$B:$B,G12)*100,0)&amp;"%",""))</f>
        <v/>
      </c>
      <c r="T12" s="48" t="s">
        <v>96</v>
      </c>
      <c r="U12" s="51" t="str">
        <f t="shared" si="1"/>
        <v/>
      </c>
      <c r="V12" s="53" t="str">
        <f t="shared" si="2"/>
        <v/>
      </c>
      <c r="W12" s="51" t="str">
        <f>IFERROR(IF(Данные2!$A12&lt;&gt;"",Данные2!$A12,""),"")</f>
        <v/>
      </c>
      <c r="X12" s="53" t="str">
        <f>IF(COUNTIF(W$1:W12,W12)=1,IF(COUNT(X$1:X11)&gt;0,MAX(X$1:X11)+1,1),"")</f>
        <v/>
      </c>
      <c r="Z12" s="51" t="str">
        <f>IF($U12="","",IFERROR(SUMIF(Данные2!$A:$A,Техлист!$U12,Данные2!D:D),""))</f>
        <v/>
      </c>
      <c r="AA12" s="51" t="str">
        <f>IF($U12="","",IFERROR(SUMIF(Данные2!$A:$A,Техлист!$U12,Данные2!E:E),""))</f>
        <v/>
      </c>
      <c r="AB12" s="45" t="str">
        <f>IF($U12="","",IFERROR(ROUND(SUMIF(Данные2!$A:$A,Техлист!$U12,Данные2!F:F)*100,0)&amp;"%",""))</f>
        <v/>
      </c>
    </row>
    <row r="13" spans="1:35" x14ac:dyDescent="0.25">
      <c r="A13" s="45" t="str">
        <f>IF(Данные2!$A13&lt;&gt;"",Данные2!$A13,"")</f>
        <v/>
      </c>
      <c r="C13" s="48" t="s">
        <v>103</v>
      </c>
      <c r="D13" s="45"/>
      <c r="F13" s="48" t="s">
        <v>96</v>
      </c>
      <c r="G13" s="45" t="str">
        <f t="shared" si="0"/>
        <v/>
      </c>
      <c r="H13" s="45" t="str">
        <f>IF(COUNTIF(G$1:G13,G13)=1,IF(COUNT(H$1:H12)&gt;0,MAX(H$1:H12)+1,1),"")</f>
        <v/>
      </c>
      <c r="J13" s="45" t="str">
        <f>IFERROR(IF(AND(Данные3!A13&lt;&gt;"",Данные3!A13=D$2),Данные3!B13,""),"")</f>
        <v/>
      </c>
      <c r="K13" s="45" t="str">
        <f>IF(COUNTIF(J$1:J13,J13)=1,IF(COUNT(K$1:K12)&gt;0,MAX(K$1:K12)+1,1),"")</f>
        <v/>
      </c>
      <c r="M13" s="51" t="str">
        <f>IF(G13="","",IFERROR(SUMIFS(Данные3!$E:$E,Данные3!$A:$A,D$2,Данные3!$B:$B,G13),""))</f>
        <v/>
      </c>
      <c r="N13" s="51" t="str">
        <f>IF(G13="","",IFERROR(SUMIFS(Данные3!$F:$F,Данные3!$A:$A,D$2,Данные3!$B:$B,G13),""))</f>
        <v/>
      </c>
      <c r="O13" s="51" t="str">
        <f>IF(G13="","",IFERROR(ROUND(SUMIFS(Данные3!$G:$G,Данные3!$A:$A,D$2,Данные3!$B:$B,G13)*100,0)&amp;"%",""))</f>
        <v/>
      </c>
      <c r="Q13" s="48" t="s">
        <v>103</v>
      </c>
      <c r="R13" s="45"/>
      <c r="T13" s="48" t="s">
        <v>96</v>
      </c>
      <c r="U13" s="51" t="str">
        <f t="shared" si="1"/>
        <v/>
      </c>
      <c r="V13" s="53" t="str">
        <f t="shared" si="2"/>
        <v/>
      </c>
      <c r="W13" s="51" t="str">
        <f>IFERROR(IF(Данные2!$A13&lt;&gt;"",Данные2!$A13,""),"")</f>
        <v/>
      </c>
      <c r="X13" s="53" t="str">
        <f>IF(COUNTIF(W$1:W13,W13)=1,IF(COUNT(X$1:X12)&gt;0,MAX(X$1:X12)+1,1),"")</f>
        <v/>
      </c>
      <c r="Z13" s="51" t="str">
        <f>IF($U13="","",IFERROR(SUMIF(Данные2!$A:$A,Техлист!$U13,Данные2!D:D),""))</f>
        <v/>
      </c>
      <c r="AA13" s="51" t="str">
        <f>IF($U13="","",IFERROR(SUMIF(Данные2!$A:$A,Техлист!$U13,Данные2!E:E),""))</f>
        <v/>
      </c>
      <c r="AB13" s="45" t="str">
        <f>IF($U13="","",IFERROR(ROUND(SUMIF(Данные2!$A:$A,Техлист!$U13,Данные2!F:F)*100,0)&amp;"%",""))</f>
        <v/>
      </c>
    </row>
    <row r="14" spans="1:35" x14ac:dyDescent="0.25">
      <c r="A14" s="45" t="str">
        <f>IF(Данные2!$A14&lt;&gt;"",Данные2!$A14,"")</f>
        <v/>
      </c>
      <c r="F14" s="48" t="s">
        <v>96</v>
      </c>
      <c r="G14" s="45" t="str">
        <f t="shared" si="0"/>
        <v/>
      </c>
      <c r="H14" s="45" t="str">
        <f>IF(COUNTIF(G$1:G14,G14)=1,IF(COUNT(H$1:H13)&gt;0,MAX(H$1:H13)+1,1),"")</f>
        <v/>
      </c>
      <c r="J14" s="45" t="str">
        <f>IFERROR(IF(AND(Данные3!A14&lt;&gt;"",Данные3!A14=D$2),Данные3!B14,""),"")</f>
        <v/>
      </c>
      <c r="K14" s="45" t="str">
        <f>IF(COUNTIF(J$1:J14,J14)=1,IF(COUNT(K$1:K13)&gt;0,MAX(K$1:K13)+1,1),"")</f>
        <v/>
      </c>
      <c r="M14" s="51" t="str">
        <f>IF(G14="","",IFERROR(SUMIFS(Данные3!$E:$E,Данные3!$A:$A,D$2,Данные3!$B:$B,G14),""))</f>
        <v/>
      </c>
      <c r="N14" s="51" t="str">
        <f>IF(G14="","",IFERROR(SUMIFS(Данные3!$F:$F,Данные3!$A:$A,D$2,Данные3!$B:$B,G14),""))</f>
        <v/>
      </c>
      <c r="O14" s="51" t="str">
        <f>IF(G14="","",IFERROR(ROUND(SUMIFS(Данные3!$G:$G,Данные3!$A:$A,D$2,Данные3!$B:$B,G14)*100,0)&amp;"%",""))</f>
        <v/>
      </c>
      <c r="T14" s="48" t="s">
        <v>96</v>
      </c>
      <c r="U14" s="51" t="str">
        <f t="shared" si="1"/>
        <v/>
      </c>
      <c r="V14" s="53" t="str">
        <f t="shared" si="2"/>
        <v/>
      </c>
      <c r="W14" s="51" t="str">
        <f>IFERROR(IF(Данные2!$A14&lt;&gt;"",Данные2!$A14,""),"")</f>
        <v/>
      </c>
      <c r="X14" s="53" t="str">
        <f>IF(COUNTIF(W$1:W14,W14)=1,IF(COUNT(X$1:X13)&gt;0,MAX(X$1:X13)+1,1),"")</f>
        <v/>
      </c>
      <c r="Z14" s="51" t="str">
        <f>IF($U14="","",IFERROR(SUMIF(Данные2!$A:$A,Техлист!$U14,Данные2!D:D),""))</f>
        <v/>
      </c>
      <c r="AA14" s="51" t="str">
        <f>IF($U14="","",IFERROR(SUMIF(Данные2!$A:$A,Техлист!$U14,Данные2!E:E),""))</f>
        <v/>
      </c>
      <c r="AB14" s="45" t="str">
        <f>IF($U14="","",IFERROR(ROUND(SUMIF(Данные2!$A:$A,Техлист!$U14,Данные2!F:F)*100,0)&amp;"%",""))</f>
        <v/>
      </c>
    </row>
    <row r="15" spans="1:35" ht="15" customHeight="1" x14ac:dyDescent="0.25">
      <c r="A15" s="45" t="str">
        <f>IF(Данные2!$A15&lt;&gt;"",Данные2!$A15,"")</f>
        <v/>
      </c>
      <c r="C15" s="48" t="s">
        <v>104</v>
      </c>
      <c r="D15" s="55" t="s">
        <v>105</v>
      </c>
      <c r="E15" s="48" t="s">
        <v>106</v>
      </c>
      <c r="F15" s="48" t="s">
        <v>96</v>
      </c>
      <c r="G15" s="45" t="str">
        <f t="shared" si="0"/>
        <v/>
      </c>
      <c r="H15" s="45" t="str">
        <f>IF(COUNTIF(G$1:G15,G15)=1,IF(COUNT(H$1:H14)&gt;0,MAX(H$1:H14)+1,1),"")</f>
        <v/>
      </c>
      <c r="J15" s="45" t="str">
        <f>IFERROR(IF(AND(Данные3!A15&lt;&gt;"",Данные3!A15=D$2),Данные3!B15,""),"")</f>
        <v/>
      </c>
      <c r="K15" s="45" t="str">
        <f>IF(COUNTIF(J$1:J15,J15)=1,IF(COUNT(K$1:K14)&gt;0,MAX(K$1:K14)+1,1),"")</f>
        <v/>
      </c>
      <c r="M15" s="51" t="str">
        <f>IF(G15="","",IFERROR(SUMIFS(Данные3!$E:$E,Данные3!$A:$A,D$2,Данные3!$B:$B,G15),""))</f>
        <v/>
      </c>
      <c r="N15" s="51" t="str">
        <f>IF(G15="","",IFERROR(SUMIFS(Данные3!$F:$F,Данные3!$A:$A,D$2,Данные3!$B:$B,G15),""))</f>
        <v/>
      </c>
      <c r="O15" s="51" t="str">
        <f>IF(G15="","",IFERROR(ROUND(SUMIFS(Данные3!$G:$G,Данные3!$A:$A,D$2,Данные3!$B:$B,G15)*100,0)&amp;"%",""))</f>
        <v/>
      </c>
      <c r="Q15" s="48" t="s">
        <v>107</v>
      </c>
      <c r="R15" s="55" t="s">
        <v>105</v>
      </c>
      <c r="S15" s="48" t="s">
        <v>106</v>
      </c>
      <c r="T15" s="48" t="s">
        <v>96</v>
      </c>
      <c r="U15" s="51" t="str">
        <f t="shared" si="1"/>
        <v/>
      </c>
      <c r="V15" s="53" t="str">
        <f t="shared" si="2"/>
        <v/>
      </c>
      <c r="W15" s="51" t="str">
        <f>IFERROR(IF(Данные2!$A15&lt;&gt;"",Данные2!$A15,""),"")</f>
        <v/>
      </c>
      <c r="X15" s="53" t="str">
        <f>IF(COUNTIF(W$1:W15,W15)=1,IF(COUNT(X$1:X14)&gt;0,MAX(X$1:X14)+1,1),"")</f>
        <v/>
      </c>
      <c r="Z15" s="51" t="str">
        <f>IF($U15="","",IFERROR(SUMIF(Данные2!$A:$A,Техлист!$U15,Данные2!D:D),""))</f>
        <v/>
      </c>
      <c r="AA15" s="51" t="str">
        <f>IF($U15="","",IFERROR(SUMIF(Данные2!$A:$A,Техлист!$U15,Данные2!E:E),""))</f>
        <v/>
      </c>
      <c r="AB15" s="45" t="str">
        <f>IF($U15="","",IFERROR(ROUND(SUMIF(Данные2!$A:$A,Техлист!$U15,Данные2!F:F)*100,0)&amp;"%",""))</f>
        <v/>
      </c>
    </row>
    <row r="16" spans="1:35" x14ac:dyDescent="0.25">
      <c r="A16" s="45" t="str">
        <f>IF(Данные2!$A16&lt;&gt;"",Данные2!$A16,"")</f>
        <v/>
      </c>
      <c r="C16" s="45" t="str">
        <f>IFERROR(INDEX(Данные3!$B:$B,MATCH($D$2&amp;D16,Данные3!$L:$L,0)),"")</f>
        <v/>
      </c>
      <c r="D16" s="55">
        <v>1</v>
      </c>
      <c r="E16" s="45" t="str">
        <f>IFERROR(INDEX(Данные3!$B:$B,MATCH($D$2&amp;D16,Данные3!$M:$M,0)),"")</f>
        <v/>
      </c>
      <c r="F16" s="48" t="s">
        <v>96</v>
      </c>
      <c r="G16" s="45" t="str">
        <f t="shared" si="0"/>
        <v/>
      </c>
      <c r="H16" s="45" t="str">
        <f>IF(COUNTIF(G$1:G16,G16)=1,IF(COUNT(H$1:H15)&gt;0,MAX(H$1:H15)+1,1),"")</f>
        <v/>
      </c>
      <c r="J16" s="45" t="str">
        <f>IFERROR(IF(AND(Данные3!A16&lt;&gt;"",Данные3!A16=D$2),Данные3!B16,""),"")</f>
        <v/>
      </c>
      <c r="K16" s="45" t="str">
        <f>IF(COUNTIF(J$1:J16,J16)=1,IF(COUNT(K$1:K15)&gt;0,MAX(K$1:K15)+1,1),"")</f>
        <v/>
      </c>
      <c r="M16" s="51" t="str">
        <f>IF(G16="","",IFERROR(SUMIFS(Данные3!$E:$E,Данные3!$A:$A,D$2,Данные3!$B:$B,G16),""))</f>
        <v/>
      </c>
      <c r="N16" s="51" t="str">
        <f>IF(G16="","",IFERROR(SUMIFS(Данные3!$F:$F,Данные3!$A:$A,D$2,Данные3!$B:$B,G16),""))</f>
        <v/>
      </c>
      <c r="O16" s="51" t="str">
        <f>IF(G16="","",IFERROR(ROUND(SUMIFS(Данные3!$G:$G,Данные3!$A:$A,D$2,Данные3!$B:$B,G16)*100,0)&amp;"%",""))</f>
        <v/>
      </c>
      <c r="Q16" s="45" t="str">
        <f>IFERROR(INDEX(Данные2!$A:$A,MATCH(R16,Данные2!$H:$H,0)),"")</f>
        <v/>
      </c>
      <c r="R16" s="55">
        <v>1</v>
      </c>
      <c r="S16" s="45" t="str">
        <f>IFERROR(INDEX(Данные2!$A:$A,MATCH(R16,Данные2!$I:$I,0)),"")</f>
        <v/>
      </c>
      <c r="T16" s="48" t="s">
        <v>96</v>
      </c>
      <c r="U16" s="51" t="str">
        <f t="shared" si="1"/>
        <v/>
      </c>
      <c r="V16" s="53" t="str">
        <f t="shared" si="2"/>
        <v/>
      </c>
      <c r="W16" s="51" t="str">
        <f>IFERROR(IF(Данные2!$A16&lt;&gt;"",Данные2!$A16,""),"")</f>
        <v/>
      </c>
      <c r="X16" s="53" t="str">
        <f>IF(COUNTIF(W$1:W16,W16)=1,IF(COUNT(X$1:X15)&gt;0,MAX(X$1:X15)+1,1),"")</f>
        <v/>
      </c>
      <c r="Z16" s="51" t="str">
        <f>IF($U16="","",IFERROR(SUMIF(Данные2!$A:$A,Техлист!$U16,Данные2!D:D),""))</f>
        <v/>
      </c>
      <c r="AA16" s="51" t="str">
        <f>IF($U16="","",IFERROR(SUMIF(Данные2!$A:$A,Техлист!$U16,Данные2!E:E),""))</f>
        <v/>
      </c>
      <c r="AB16" s="45" t="str">
        <f>IF($U16="","",IFERROR(ROUND(SUMIF(Данные2!$A:$A,Техлист!$U16,Данные2!F:F)*100,0)&amp;"%",""))</f>
        <v/>
      </c>
    </row>
    <row r="17" spans="1:28" x14ac:dyDescent="0.25">
      <c r="A17" s="45" t="str">
        <f>IF(Данные2!$A17&lt;&gt;"",Данные2!$A17,"")</f>
        <v/>
      </c>
      <c r="C17" s="45" t="str">
        <f>IFERROR(INDEX(Данные3!$B:$B,MATCH($D$2&amp;D17,Данные3!$L:$L,0)),"")</f>
        <v/>
      </c>
      <c r="D17" s="55">
        <v>2</v>
      </c>
      <c r="E17" s="45" t="str">
        <f>IFERROR(INDEX(Данные3!$B:$B,MATCH($D$2&amp;D17,Данные3!$M:$M,0)),"")</f>
        <v/>
      </c>
      <c r="F17" s="48" t="s">
        <v>96</v>
      </c>
      <c r="G17" s="45" t="str">
        <f t="shared" si="0"/>
        <v/>
      </c>
      <c r="H17" s="45" t="str">
        <f>IF(COUNTIF(G$1:G17,G17)=1,IF(COUNT(H$1:H16)&gt;0,MAX(H$1:H16)+1,1),"")</f>
        <v/>
      </c>
      <c r="J17" s="45" t="str">
        <f>IFERROR(IF(AND(Данные3!A17&lt;&gt;"",Данные3!A17=D$2),Данные3!B17,""),"")</f>
        <v/>
      </c>
      <c r="K17" s="45" t="str">
        <f>IF(COUNTIF(J$1:J17,J17)=1,IF(COUNT(K$1:K16)&gt;0,MAX(K$1:K16)+1,1),"")</f>
        <v/>
      </c>
      <c r="M17" s="51" t="str">
        <f>IF(G17="","",IFERROR(SUMIFS(Данные3!$E:$E,Данные3!$A:$A,D$2,Данные3!$B:$B,G17),""))</f>
        <v/>
      </c>
      <c r="N17" s="51" t="str">
        <f>IF(G17="","",IFERROR(SUMIFS(Данные3!$F:$F,Данные3!$A:$A,D$2,Данные3!$B:$B,G17),""))</f>
        <v/>
      </c>
      <c r="O17" s="51" t="str">
        <f>IF(G17="","",IFERROR(ROUND(SUMIFS(Данные3!$G:$G,Данные3!$A:$A,D$2,Данные3!$B:$B,G17)*100,0)&amp;"%",""))</f>
        <v/>
      </c>
      <c r="Q17" s="45" t="str">
        <f>IFERROR(INDEX(Данные2!$A:$A,MATCH(R17,Данные2!$H:$H,0)),"")</f>
        <v/>
      </c>
      <c r="R17" s="55">
        <v>2</v>
      </c>
      <c r="S17" s="45" t="str">
        <f>IFERROR(INDEX(Данные2!$A:$A,MATCH(R17,Данные2!$I:$I,0)),"")</f>
        <v/>
      </c>
      <c r="T17" s="48" t="s">
        <v>96</v>
      </c>
      <c r="U17" s="51" t="str">
        <f t="shared" si="1"/>
        <v/>
      </c>
      <c r="V17" s="53" t="str">
        <f t="shared" si="2"/>
        <v/>
      </c>
      <c r="W17" s="51" t="str">
        <f>IFERROR(IF(Данные2!$A17&lt;&gt;"",Данные2!$A17,""),"")</f>
        <v/>
      </c>
      <c r="X17" s="53" t="str">
        <f>IF(COUNTIF(W$1:W17,W17)=1,IF(COUNT(X$1:X16)&gt;0,MAX(X$1:X16)+1,1),"")</f>
        <v/>
      </c>
      <c r="Z17" s="51" t="str">
        <f>IF($U17="","",IFERROR(SUMIF(Данные2!$A:$A,Техлист!$U17,Данные2!D:D),""))</f>
        <v/>
      </c>
      <c r="AA17" s="51" t="str">
        <f>IF($U17="","",IFERROR(SUMIF(Данные2!$A:$A,Техлист!$U17,Данные2!E:E),""))</f>
        <v/>
      </c>
      <c r="AB17" s="45" t="str">
        <f>IF($U17="","",IFERROR(ROUND(SUMIF(Данные2!$A:$A,Техлист!$U17,Данные2!F:F)*100,0)&amp;"%",""))</f>
        <v/>
      </c>
    </row>
    <row r="18" spans="1:28" x14ac:dyDescent="0.25">
      <c r="A18" s="45" t="str">
        <f>IF(Данные2!$A18&lt;&gt;"",Данные2!$A18,"")</f>
        <v/>
      </c>
      <c r="C18" s="45" t="str">
        <f>IFERROR(INDEX(Данные3!$B:$B,MATCH($D$2&amp;D18,Данные3!$L:$L,0)),"")</f>
        <v/>
      </c>
      <c r="D18" s="55">
        <v>3</v>
      </c>
      <c r="E18" s="45" t="str">
        <f>IFERROR(INDEX(Данные3!$B:$B,MATCH($D$2&amp;D18,Данные3!$M:$M,0)),"")</f>
        <v/>
      </c>
      <c r="F18" s="48" t="s">
        <v>96</v>
      </c>
      <c r="G18" s="45" t="str">
        <f t="shared" si="0"/>
        <v/>
      </c>
      <c r="H18" s="45" t="str">
        <f>IF(COUNTIF(G$1:G18,G18)=1,IF(COUNT(H$1:H17)&gt;0,MAX(H$1:H17)+1,1),"")</f>
        <v/>
      </c>
      <c r="J18" s="45" t="str">
        <f>IFERROR(IF(AND(Данные3!A18&lt;&gt;"",Данные3!A18=D$2),Данные3!B18,""),"")</f>
        <v/>
      </c>
      <c r="K18" s="45" t="str">
        <f>IF(COUNTIF(J$1:J18,J18)=1,IF(COUNT(K$1:K17)&gt;0,MAX(K$1:K17)+1,1),"")</f>
        <v/>
      </c>
      <c r="M18" s="51" t="str">
        <f>IF(G18="","",IFERROR(SUMIFS(Данные3!$E:$E,Данные3!$A:$A,D$2,Данные3!$B:$B,G18),""))</f>
        <v/>
      </c>
      <c r="N18" s="51" t="str">
        <f>IF(G18="","",IFERROR(SUMIFS(Данные3!$F:$F,Данные3!$A:$A,D$2,Данные3!$B:$B,G18),""))</f>
        <v/>
      </c>
      <c r="O18" s="51" t="str">
        <f>IF(G18="","",IFERROR(ROUND(SUMIFS(Данные3!$G:$G,Данные3!$A:$A,D$2,Данные3!$B:$B,G18)*100,0)&amp;"%",""))</f>
        <v/>
      </c>
      <c r="Q18" s="45" t="str">
        <f>IFERROR(INDEX(Данные2!$A:$A,MATCH(R18,Данные2!$H:$H,0)),"")</f>
        <v/>
      </c>
      <c r="R18" s="55">
        <v>3</v>
      </c>
      <c r="S18" s="45" t="str">
        <f>IFERROR(INDEX(Данные2!$A:$A,MATCH(R18,Данные2!$I:$I,0)),"")</f>
        <v/>
      </c>
      <c r="T18" s="48" t="s">
        <v>96</v>
      </c>
      <c r="U18" s="51" t="str">
        <f t="shared" si="1"/>
        <v/>
      </c>
      <c r="V18" s="53" t="str">
        <f t="shared" si="2"/>
        <v/>
      </c>
      <c r="W18" s="51" t="str">
        <f>IFERROR(IF(Данные2!$A18&lt;&gt;"",Данные2!$A18,""),"")</f>
        <v/>
      </c>
      <c r="X18" s="53" t="str">
        <f>IF(COUNTIF(W$1:W18,W18)=1,IF(COUNT(X$1:X17)&gt;0,MAX(X$1:X17)+1,1),"")</f>
        <v/>
      </c>
      <c r="Z18" s="51" t="str">
        <f>IF($U18="","",IFERROR(SUMIF(Данные2!$A:$A,Техлист!$U18,Данные2!D:D),""))</f>
        <v/>
      </c>
      <c r="AA18" s="51" t="str">
        <f>IF($U18="","",IFERROR(SUMIF(Данные2!$A:$A,Техлист!$U18,Данные2!E:E),""))</f>
        <v/>
      </c>
      <c r="AB18" s="45" t="str">
        <f>IF($U18="","",IFERROR(ROUND(SUMIF(Данные2!$A:$A,Техлист!$U18,Данные2!F:F)*100,0)&amp;"%",""))</f>
        <v/>
      </c>
    </row>
    <row r="19" spans="1:28" x14ac:dyDescent="0.25">
      <c r="A19" s="45" t="str">
        <f>IF(Данные2!$A19&lt;&gt;"",Данные2!$A19,"")</f>
        <v/>
      </c>
      <c r="C19" s="45" t="str">
        <f>IFERROR(INDEX(Данные3!$B:$B,MATCH($D$2&amp;D19,Данные3!$L:$L,0)),"")</f>
        <v/>
      </c>
      <c r="D19" s="55">
        <v>4</v>
      </c>
      <c r="E19" s="45" t="str">
        <f>IFERROR(INDEX(Данные3!$B:$B,MATCH($D$2&amp;D19,Данные3!$M:$M,0)),"")</f>
        <v/>
      </c>
      <c r="F19" s="48" t="s">
        <v>96</v>
      </c>
      <c r="G19" s="45" t="str">
        <f t="shared" si="0"/>
        <v/>
      </c>
      <c r="H19" s="45" t="str">
        <f>IF(COUNTIF(G$1:G19,G19)=1,IF(COUNT(H$1:H18)&gt;0,MAX(H$1:H18)+1,1),"")</f>
        <v/>
      </c>
      <c r="J19" s="45" t="str">
        <f>IFERROR(IF(AND(Данные3!A19&lt;&gt;"",Данные3!A19=D$2),Данные3!B19,""),"")</f>
        <v/>
      </c>
      <c r="K19" s="45" t="str">
        <f>IF(COUNTIF(J$1:J19,J19)=1,IF(COUNT(K$1:K18)&gt;0,MAX(K$1:K18)+1,1),"")</f>
        <v/>
      </c>
      <c r="M19" s="51" t="str">
        <f>IF(G19="","",IFERROR(SUMIFS(Данные3!$E:$E,Данные3!$A:$A,D$2,Данные3!$B:$B,G19),""))</f>
        <v/>
      </c>
      <c r="N19" s="51" t="str">
        <f>IF(G19="","",IFERROR(SUMIFS(Данные3!$F:$F,Данные3!$A:$A,D$2,Данные3!$B:$B,G19),""))</f>
        <v/>
      </c>
      <c r="O19" s="51" t="str">
        <f>IF(G19="","",IFERROR(ROUND(SUMIFS(Данные3!$G:$G,Данные3!$A:$A,D$2,Данные3!$B:$B,G19)*100,0)&amp;"%",""))</f>
        <v/>
      </c>
      <c r="Q19" s="45" t="str">
        <f>IFERROR(INDEX(Данные2!$A:$A,MATCH(R19,Данные2!$H:$H,0)),"")</f>
        <v/>
      </c>
      <c r="R19" s="55">
        <v>4</v>
      </c>
      <c r="S19" s="45" t="str">
        <f>IFERROR(INDEX(Данные2!$A:$A,MATCH(R19,Данные2!$I:$I,0)),"")</f>
        <v/>
      </c>
      <c r="T19" s="48" t="s">
        <v>96</v>
      </c>
      <c r="U19" s="51" t="str">
        <f t="shared" si="1"/>
        <v/>
      </c>
      <c r="V19" s="53" t="str">
        <f t="shared" si="2"/>
        <v/>
      </c>
      <c r="W19" s="51" t="str">
        <f>IFERROR(IF(Данные2!$A19&lt;&gt;"",Данные2!$A19,""),"")</f>
        <v/>
      </c>
      <c r="X19" s="53" t="str">
        <f>IF(COUNTIF(W$1:W19,W19)=1,IF(COUNT(X$1:X18)&gt;0,MAX(X$1:X18)+1,1),"")</f>
        <v/>
      </c>
      <c r="Z19" s="51" t="str">
        <f>IF($U19="","",IFERROR(SUMIF(Данные2!$A:$A,Техлист!$U19,Данные2!D:D),""))</f>
        <v/>
      </c>
      <c r="AA19" s="51" t="str">
        <f>IF($U19="","",IFERROR(SUMIF(Данные2!$A:$A,Техлист!$U19,Данные2!E:E),""))</f>
        <v/>
      </c>
      <c r="AB19" s="45" t="str">
        <f>IF($U19="","",IFERROR(ROUND(SUMIF(Данные2!$A:$A,Техлист!$U19,Данные2!F:F)*100,0)&amp;"%",""))</f>
        <v/>
      </c>
    </row>
    <row r="20" spans="1:28" x14ac:dyDescent="0.25">
      <c r="A20" s="45" t="str">
        <f>IF(Данные2!$A20&lt;&gt;"",Данные2!$A20,"")</f>
        <v/>
      </c>
      <c r="C20" s="45" t="str">
        <f>IFERROR(INDEX(Данные3!$B:$B,MATCH($D$2&amp;D20,Данные3!$L:$L,0)),"")</f>
        <v/>
      </c>
      <c r="D20" s="55">
        <v>5</v>
      </c>
      <c r="E20" s="45" t="str">
        <f>IFERROR(INDEX(Данные3!$B:$B,MATCH($D$2&amp;D20,Данные3!$M:$M,0)),"")</f>
        <v/>
      </c>
      <c r="F20" s="48" t="s">
        <v>96</v>
      </c>
      <c r="G20" s="45" t="str">
        <f t="shared" si="0"/>
        <v/>
      </c>
      <c r="H20" s="45" t="str">
        <f>IF(COUNTIF(G$1:G20,G20)=1,IF(COUNT(H$1:H19)&gt;0,MAX(H$1:H19)+1,1),"")</f>
        <v/>
      </c>
      <c r="J20" s="45" t="str">
        <f>IFERROR(IF(AND(Данные3!A20&lt;&gt;"",Данные3!A20=D$2),Данные3!B20,""),"")</f>
        <v/>
      </c>
      <c r="K20" s="45" t="str">
        <f>IF(COUNTIF(J$1:J20,J20)=1,IF(COUNT(K$1:K19)&gt;0,MAX(K$1:K19)+1,1),"")</f>
        <v/>
      </c>
      <c r="M20" s="51" t="str">
        <f>IF(G20="","",IFERROR(SUMIFS(Данные3!$E:$E,Данные3!$A:$A,D$2,Данные3!$B:$B,G20),""))</f>
        <v/>
      </c>
      <c r="N20" s="51" t="str">
        <f>IF(G20="","",IFERROR(SUMIFS(Данные3!$F:$F,Данные3!$A:$A,D$2,Данные3!$B:$B,G20),""))</f>
        <v/>
      </c>
      <c r="O20" s="51" t="str">
        <f>IF(G20="","",IFERROR(ROUND(SUMIFS(Данные3!$G:$G,Данные3!$A:$A,D$2,Данные3!$B:$B,G20)*100,0)&amp;"%",""))</f>
        <v/>
      </c>
      <c r="Q20" s="45" t="str">
        <f>IFERROR(INDEX(Данные2!$A:$A,MATCH(R20,Данные2!$H:$H,0)),"")</f>
        <v/>
      </c>
      <c r="R20" s="55">
        <v>5</v>
      </c>
      <c r="S20" s="45" t="str">
        <f>IFERROR(INDEX(Данные2!$A:$A,MATCH(R20,Данные2!$I:$I,0)),"")</f>
        <v/>
      </c>
      <c r="T20" s="48" t="s">
        <v>96</v>
      </c>
      <c r="U20" s="51" t="str">
        <f t="shared" si="1"/>
        <v/>
      </c>
      <c r="V20" s="53" t="str">
        <f t="shared" si="2"/>
        <v/>
      </c>
      <c r="W20" s="51" t="str">
        <f>IFERROR(IF(Данные2!$A20&lt;&gt;"",Данные2!$A20,""),"")</f>
        <v/>
      </c>
      <c r="X20" s="53" t="str">
        <f>IF(COUNTIF(W$1:W20,W20)=1,IF(COUNT(X$1:X19)&gt;0,MAX(X$1:X19)+1,1),"")</f>
        <v/>
      </c>
      <c r="Z20" s="51" t="str">
        <f>IF($U20="","",IFERROR(SUMIF(Данные2!$A:$A,Техлист!$U20,Данные2!D:D),""))</f>
        <v/>
      </c>
      <c r="AA20" s="51" t="str">
        <f>IF($U20="","",IFERROR(SUMIF(Данные2!$A:$A,Техлист!$U20,Данные2!E:E),""))</f>
        <v/>
      </c>
      <c r="AB20" s="45" t="str">
        <f>IF($U20="","",IFERROR(ROUND(SUMIF(Данные2!$A:$A,Техлист!$U20,Данные2!F:F)*100,0)&amp;"%",""))</f>
        <v/>
      </c>
    </row>
    <row r="21" spans="1:28" x14ac:dyDescent="0.25">
      <c r="A21" s="45" t="str">
        <f>IF(Данные2!$A21&lt;&gt;"",Данные2!$A21,"")</f>
        <v/>
      </c>
      <c r="F21" s="48" t="s">
        <v>96</v>
      </c>
      <c r="G21" s="45" t="str">
        <f t="shared" si="0"/>
        <v/>
      </c>
      <c r="H21" s="45" t="str">
        <f>IF(COUNTIF(G$1:G21,G21)=1,IF(COUNT(H$1:H20)&gt;0,MAX(H$1:H20)+1,1),"")</f>
        <v/>
      </c>
      <c r="J21" s="45" t="str">
        <f>IFERROR(IF(AND(Данные3!A21&lt;&gt;"",Данные3!A21=D$2),Данные3!B21,""),"")</f>
        <v/>
      </c>
      <c r="K21" s="45" t="str">
        <f>IF(COUNTIF(J$1:J21,J21)=1,IF(COUNT(K$1:K20)&gt;0,MAX(K$1:K20)+1,1),"")</f>
        <v/>
      </c>
      <c r="M21" s="51" t="str">
        <f>IF(G21="","",IFERROR(SUMIFS(Данные3!$E:$E,Данные3!$A:$A,D$2,Данные3!$B:$B,G21),""))</f>
        <v/>
      </c>
      <c r="N21" s="51" t="str">
        <f>IF(G21="","",IFERROR(SUMIFS(Данные3!$F:$F,Данные3!$A:$A,D$2,Данные3!$B:$B,G21),""))</f>
        <v/>
      </c>
      <c r="O21" s="51" t="str">
        <f>IF(G21="","",IFERROR(ROUND(SUMIFS(Данные3!$G:$G,Данные3!$A:$A,D$2,Данные3!$B:$B,G21)*100,0)&amp;"%",""))</f>
        <v/>
      </c>
      <c r="T21" s="48" t="s">
        <v>96</v>
      </c>
      <c r="U21" s="51" t="str">
        <f t="shared" si="1"/>
        <v/>
      </c>
      <c r="V21" s="53" t="str">
        <f t="shared" si="2"/>
        <v/>
      </c>
      <c r="W21" s="51" t="str">
        <f>IFERROR(IF(Данные2!$A21&lt;&gt;"",Данные2!$A21,""),"")</f>
        <v/>
      </c>
      <c r="X21" s="53" t="str">
        <f>IF(COUNTIF(W$1:W21,W21)=1,IF(COUNT(X$1:X20)&gt;0,MAX(X$1:X20)+1,1),"")</f>
        <v/>
      </c>
      <c r="Z21" s="51" t="str">
        <f>IF($U21="","",IFERROR(SUMIF(Данные2!$A:$A,Техлист!$U21,Данные2!D:D),""))</f>
        <v/>
      </c>
      <c r="AA21" s="51" t="str">
        <f>IF($U21="","",IFERROR(SUMIF(Данные2!$A:$A,Техлист!$U21,Данные2!E:E),""))</f>
        <v/>
      </c>
      <c r="AB21" s="45" t="str">
        <f>IF($U21="","",IFERROR(ROUND(SUMIF(Данные2!$A:$A,Техлист!$U21,Данные2!F:F)*100,0)&amp;"%",""))</f>
        <v/>
      </c>
    </row>
    <row r="22" spans="1:28" x14ac:dyDescent="0.25">
      <c r="A22" s="45" t="str">
        <f>IF(Данные2!$A22&lt;&gt;"",Данные2!$A22,"")</f>
        <v/>
      </c>
      <c r="C22" s="51" t="str">
        <f>IF(C16&lt;&gt;"",1,"")</f>
        <v/>
      </c>
      <c r="D22" s="54"/>
      <c r="E22" s="51" t="str">
        <f>IF(E16&lt;&gt;"",1,"")</f>
        <v/>
      </c>
      <c r="G22" s="45" t="str">
        <f t="shared" si="0"/>
        <v/>
      </c>
      <c r="H22" s="45" t="str">
        <f>IF(COUNTIF(G$1:G22,G22)=1,IF(COUNT(H$1:H21)&gt;0,MAX(H$1:H21)+1,1),"")</f>
        <v/>
      </c>
      <c r="J22" s="45" t="str">
        <f>IFERROR(IF(AND(Данные3!A22&lt;&gt;"",Данные3!A22=D$2),Данные3!B22,""),"")</f>
        <v/>
      </c>
      <c r="K22" s="45" t="str">
        <f>IF(COUNTIF(J$1:J22,J22)=1,IF(COUNT(K$1:K21)&gt;0,MAX(K$1:K21)+1,1),"")</f>
        <v/>
      </c>
      <c r="M22" s="51" t="str">
        <f>IF(G22="","",IFERROR(SUMIFS(Данные3!$E:$E,Данные3!$A:$A,D$2,Данные3!$B:$B,G22),""))</f>
        <v/>
      </c>
      <c r="N22" s="51" t="str">
        <f>IF(G22="","",IFERROR(SUMIFS(Данные3!$F:$F,Данные3!$A:$A,D$2,Данные3!$B:$B,G22),""))</f>
        <v/>
      </c>
      <c r="O22" s="51" t="str">
        <f>IF(G22="","",IFERROR(ROUND(SUMIFS(Данные3!$G:$G,Данные3!$A:$A,D$2,Данные3!$B:$B,G22)*100,0)&amp;"%",""))</f>
        <v/>
      </c>
      <c r="Q22" s="51" t="str">
        <f>IF(Q16&lt;&gt;"",1,"")</f>
        <v/>
      </c>
      <c r="R22" s="54"/>
      <c r="S22" s="51" t="str">
        <f>IF(S16&lt;&gt;"",1,"")</f>
        <v/>
      </c>
      <c r="U22" s="51" t="str">
        <f t="shared" si="1"/>
        <v/>
      </c>
      <c r="V22" s="53" t="str">
        <f t="shared" si="2"/>
        <v/>
      </c>
      <c r="W22" s="51" t="str">
        <f>IFERROR(IF(Данные2!$A22&lt;&gt;"",Данные2!$A22,""),"")</f>
        <v/>
      </c>
      <c r="X22" s="53" t="str">
        <f>IF(COUNTIF(W$1:W22,W22)=1,IF(COUNT(X$1:X21)&gt;0,MAX(X$1:X21)+1,1),"")</f>
        <v/>
      </c>
      <c r="Z22" s="51" t="str">
        <f>IF($U22="","",IFERROR(SUMIF(Данные2!$A:$A,Техлист!$U22,Данные2!D:D),""))</f>
        <v/>
      </c>
      <c r="AA22" s="51" t="str">
        <f>IF($U22="","",IFERROR(SUMIF(Данные2!$A:$A,Техлист!$U22,Данные2!E:E),""))</f>
        <v/>
      </c>
      <c r="AB22" s="45" t="str">
        <f>IF($U22="","",IFERROR(ROUND(SUMIF(Данные2!$A:$A,Техлист!$U22,Данные2!F:F)*100,0)&amp;"%",""))</f>
        <v/>
      </c>
    </row>
    <row r="23" spans="1:28" x14ac:dyDescent="0.25">
      <c r="A23" s="45" t="str">
        <f>IF(Данные2!$A23&lt;&gt;"",Данные2!$A23,"")</f>
        <v/>
      </c>
      <c r="C23" s="51" t="str">
        <f>IF(C17&lt;&gt;"",2,"")</f>
        <v/>
      </c>
      <c r="D23" s="54"/>
      <c r="E23" s="51" t="str">
        <f>IF(E17&lt;&gt;"",2,"")</f>
        <v/>
      </c>
      <c r="G23" s="45" t="str">
        <f t="shared" si="0"/>
        <v/>
      </c>
      <c r="H23" s="45" t="str">
        <f>IF(COUNTIF(G$1:G23,G23)=1,IF(COUNT(H$1:H22)&gt;0,MAX(H$1:H22)+1,1),"")</f>
        <v/>
      </c>
      <c r="J23" s="45" t="str">
        <f>IFERROR(IF(AND(Данные3!A23&lt;&gt;"",Данные3!A23=D$2),Данные3!B23,""),"")</f>
        <v/>
      </c>
      <c r="K23" s="45" t="str">
        <f>IF(COUNTIF(J$1:J23,J23)=1,IF(COUNT(K$1:K22)&gt;0,MAX(K$1:K22)+1,1),"")</f>
        <v/>
      </c>
      <c r="M23" s="51" t="str">
        <f>IF(G23="","",IFERROR(SUMIFS(Данные3!$E:$E,Данные3!$A:$A,D$2,Данные3!$B:$B,G23),""))</f>
        <v/>
      </c>
      <c r="N23" s="51" t="str">
        <f>IF(G23="","",IFERROR(SUMIFS(Данные3!$F:$F,Данные3!$A:$A,D$2,Данные3!$B:$B,G23),""))</f>
        <v/>
      </c>
      <c r="O23" s="51" t="str">
        <f>IF(G23="","",IFERROR(ROUND(SUMIFS(Данные3!$G:$G,Данные3!$A:$A,D$2,Данные3!$B:$B,G23)*100,0)&amp;"%",""))</f>
        <v/>
      </c>
      <c r="Q23" s="51" t="str">
        <f>IF(Q17&lt;&gt;"",2,"")</f>
        <v/>
      </c>
      <c r="R23" s="54"/>
      <c r="S23" s="51" t="str">
        <f>IF(S17&lt;&gt;"",2,"")</f>
        <v/>
      </c>
      <c r="U23" s="51" t="str">
        <f t="shared" si="1"/>
        <v/>
      </c>
      <c r="V23" s="53" t="str">
        <f t="shared" si="2"/>
        <v/>
      </c>
      <c r="W23" s="51" t="str">
        <f>IFERROR(IF(Данные2!$A23&lt;&gt;"",Данные2!$A23,""),"")</f>
        <v/>
      </c>
      <c r="X23" s="53" t="str">
        <f>IF(COUNTIF(W$1:W23,W23)=1,IF(COUNT(X$1:X22)&gt;0,MAX(X$1:X22)+1,1),"")</f>
        <v/>
      </c>
      <c r="Z23" s="51" t="str">
        <f>IF($U23="","",IFERROR(SUMIF(Данные2!$A:$A,Техлист!$U23,Данные2!D:D),""))</f>
        <v/>
      </c>
      <c r="AA23" s="51" t="str">
        <f>IF($U23="","",IFERROR(SUMIF(Данные2!$A:$A,Техлист!$U23,Данные2!E:E),""))</f>
        <v/>
      </c>
      <c r="AB23" s="45" t="str">
        <f>IF($U23="","",IFERROR(ROUND(SUMIF(Данные2!$A:$A,Техлист!$U23,Данные2!F:F)*100,0)&amp;"%",""))</f>
        <v/>
      </c>
    </row>
    <row r="24" spans="1:28" x14ac:dyDescent="0.25">
      <c r="A24" s="45" t="str">
        <f>IF(Данные2!$A24&lt;&gt;"",Данные2!$A24,"")</f>
        <v/>
      </c>
      <c r="C24" s="51" t="str">
        <f>IF(C18&lt;&gt;"",3,"")</f>
        <v/>
      </c>
      <c r="D24" s="54"/>
      <c r="E24" s="51" t="str">
        <f>IF(E18&lt;&gt;"",3,"")</f>
        <v/>
      </c>
      <c r="G24" s="45" t="str">
        <f t="shared" si="0"/>
        <v/>
      </c>
      <c r="H24" s="45" t="str">
        <f>IF(COUNTIF(G$1:G24,G24)=1,IF(COUNT(H$1:H23)&gt;0,MAX(H$1:H23)+1,1),"")</f>
        <v/>
      </c>
      <c r="J24" s="45" t="str">
        <f>IFERROR(IF(AND(Данные3!A24&lt;&gt;"",Данные3!A24=D$2),Данные3!B24,""),"")</f>
        <v/>
      </c>
      <c r="K24" s="45" t="str">
        <f>IF(COUNTIF(J$1:J24,J24)=1,IF(COUNT(K$1:K23)&gt;0,MAX(K$1:K23)+1,1),"")</f>
        <v/>
      </c>
      <c r="M24" s="51" t="str">
        <f>IF(G24="","",IFERROR(SUMIFS(Данные3!$E:$E,Данные3!$A:$A,D$2,Данные3!$B:$B,G24),""))</f>
        <v/>
      </c>
      <c r="N24" s="51" t="str">
        <f>IF(G24="","",IFERROR(SUMIFS(Данные3!$F:$F,Данные3!$A:$A,D$2,Данные3!$B:$B,G24),""))</f>
        <v/>
      </c>
      <c r="O24" s="51" t="str">
        <f>IF(G24="","",IFERROR(ROUND(SUMIFS(Данные3!$G:$G,Данные3!$A:$A,D$2,Данные3!$B:$B,G24)*100,0)&amp;"%",""))</f>
        <v/>
      </c>
      <c r="Q24" s="51" t="str">
        <f>IF(Q18&lt;&gt;"",3,"")</f>
        <v/>
      </c>
      <c r="R24" s="54"/>
      <c r="S24" s="51" t="str">
        <f>IF(S18&lt;&gt;"",3,"")</f>
        <v/>
      </c>
      <c r="U24" s="51" t="str">
        <f t="shared" si="1"/>
        <v/>
      </c>
      <c r="V24" s="53" t="str">
        <f t="shared" si="2"/>
        <v/>
      </c>
      <c r="W24" s="51" t="str">
        <f>IFERROR(IF(Данные2!$A24&lt;&gt;"",Данные2!$A24,""),"")</f>
        <v/>
      </c>
      <c r="X24" s="53" t="str">
        <f>IF(COUNTIF(W$1:W24,W24)=1,IF(COUNT(X$1:X23)&gt;0,MAX(X$1:X23)+1,1),"")</f>
        <v/>
      </c>
      <c r="Z24" s="51" t="str">
        <f>IF($U24="","",IFERROR(SUMIF(Данные2!$A:$A,Техлист!$U24,Данные2!D:D),""))</f>
        <v/>
      </c>
      <c r="AA24" s="51" t="str">
        <f>IF($U24="","",IFERROR(SUMIF(Данные2!$A:$A,Техлист!$U24,Данные2!E:E),""))</f>
        <v/>
      </c>
      <c r="AB24" s="45" t="str">
        <f>IF($U24="","",IFERROR(ROUND(SUMIF(Данные2!$A:$A,Техлист!$U24,Данные2!F:F)*100,0)&amp;"%",""))</f>
        <v/>
      </c>
    </row>
    <row r="25" spans="1:28" x14ac:dyDescent="0.25">
      <c r="A25" s="45" t="str">
        <f>IF(Данные2!$A25&lt;&gt;"",Данные2!$A25,"")</f>
        <v/>
      </c>
      <c r="C25" s="51" t="str">
        <f>IF(C19&lt;&gt;"",4,"")</f>
        <v/>
      </c>
      <c r="D25" s="54"/>
      <c r="E25" s="51" t="str">
        <f>IF(E19&lt;&gt;"",4,"")</f>
        <v/>
      </c>
      <c r="G25" s="45" t="str">
        <f t="shared" si="0"/>
        <v/>
      </c>
      <c r="H25" s="45" t="str">
        <f>IF(COUNTIF(G$1:G25,G25)=1,IF(COUNT(H$1:H24)&gt;0,MAX(H$1:H24)+1,1),"")</f>
        <v/>
      </c>
      <c r="J25" s="45" t="str">
        <f>IFERROR(IF(AND(Данные3!A25&lt;&gt;"",Данные3!A25=D$2),Данные3!B25,""),"")</f>
        <v/>
      </c>
      <c r="K25" s="45" t="str">
        <f>IF(COUNTIF(J$1:J25,J25)=1,IF(COUNT(K$1:K24)&gt;0,MAX(K$1:K24)+1,1),"")</f>
        <v/>
      </c>
      <c r="M25" s="51" t="str">
        <f>IF(G25="","",IFERROR(SUMIFS(Данные3!$E:$E,Данные3!$A:$A,D$2,Данные3!$B:$B,G25),""))</f>
        <v/>
      </c>
      <c r="N25" s="51" t="str">
        <f>IF(G25="","",IFERROR(SUMIFS(Данные3!$F:$F,Данные3!$A:$A,D$2,Данные3!$B:$B,G25),""))</f>
        <v/>
      </c>
      <c r="O25" s="51" t="str">
        <f>IF(G25="","",IFERROR(ROUND(SUMIFS(Данные3!$G:$G,Данные3!$A:$A,D$2,Данные3!$B:$B,G25)*100,0)&amp;"%",""))</f>
        <v/>
      </c>
      <c r="Q25" s="51" t="str">
        <f>IF(Q19&lt;&gt;"",4,"")</f>
        <v/>
      </c>
      <c r="R25" s="54"/>
      <c r="S25" s="51" t="str">
        <f>IF(S19&lt;&gt;"",4,"")</f>
        <v/>
      </c>
      <c r="U25" s="51" t="str">
        <f t="shared" si="1"/>
        <v/>
      </c>
      <c r="V25" s="53" t="str">
        <f t="shared" si="2"/>
        <v/>
      </c>
      <c r="W25" s="51" t="str">
        <f>IFERROR(IF(Данные2!$A25&lt;&gt;"",Данные2!$A25,""),"")</f>
        <v/>
      </c>
      <c r="X25" s="53" t="str">
        <f>IF(COUNTIF(W$1:W25,W25)=1,IF(COUNT(X$1:X24)&gt;0,MAX(X$1:X24)+1,1),"")</f>
        <v/>
      </c>
      <c r="Z25" s="51" t="str">
        <f>IF($U25="","",IFERROR(SUMIF(Данные2!$A:$A,Техлист!$U25,Данные2!D:D),""))</f>
        <v/>
      </c>
      <c r="AA25" s="51" t="str">
        <f>IF($U25="","",IFERROR(SUMIF(Данные2!$A:$A,Техлист!$U25,Данные2!E:E),""))</f>
        <v/>
      </c>
      <c r="AB25" s="45" t="str">
        <f>IF($U25="","",IFERROR(ROUND(SUMIF(Данные2!$A:$A,Техлист!$U25,Данные2!F:F)*100,0)&amp;"%",""))</f>
        <v/>
      </c>
    </row>
    <row r="26" spans="1:28" x14ac:dyDescent="0.25">
      <c r="A26" s="45" t="str">
        <f>IF(Данные2!$A26&lt;&gt;"",Данные2!$A26,"")</f>
        <v/>
      </c>
      <c r="C26" s="51" t="str">
        <f>IF(C20&lt;&gt;"",5,"")</f>
        <v/>
      </c>
      <c r="D26" s="54"/>
      <c r="E26" s="51" t="str">
        <f>IF(E20&lt;&gt;"",5,"")</f>
        <v/>
      </c>
      <c r="G26" s="45" t="str">
        <f t="shared" si="0"/>
        <v/>
      </c>
      <c r="H26" s="45" t="str">
        <f>IF(COUNTIF(G$1:G26,G26)=1,IF(COUNT(H$1:H25)&gt;0,MAX(H$1:H25)+1,1),"")</f>
        <v/>
      </c>
      <c r="J26" s="45" t="str">
        <f>IFERROR(IF(AND(Данные3!A26&lt;&gt;"",Данные3!A26=D$2),Данные3!B26,""),"")</f>
        <v/>
      </c>
      <c r="K26" s="45" t="str">
        <f>IF(COUNTIF(J$1:J26,J26)=1,IF(COUNT(K$1:K25)&gt;0,MAX(K$1:K25)+1,1),"")</f>
        <v/>
      </c>
      <c r="M26" s="51" t="str">
        <f>IF(G26="","",IFERROR(SUMIFS(Данные3!$E:$E,Данные3!$A:$A,D$2,Данные3!$B:$B,G26),""))</f>
        <v/>
      </c>
      <c r="N26" s="51" t="str">
        <f>IF(G26="","",IFERROR(SUMIFS(Данные3!$F:$F,Данные3!$A:$A,D$2,Данные3!$B:$B,G26),""))</f>
        <v/>
      </c>
      <c r="O26" s="51" t="str">
        <f>IF(G26="","",IFERROR(ROUND(SUMIFS(Данные3!$G:$G,Данные3!$A:$A,D$2,Данные3!$B:$B,G26)*100,0)&amp;"%",""))</f>
        <v/>
      </c>
      <c r="Q26" s="51" t="str">
        <f>IF(Q20&lt;&gt;"",5,"")</f>
        <v/>
      </c>
      <c r="R26" s="54"/>
      <c r="S26" s="51" t="str">
        <f>IF(S20&lt;&gt;"",5,"")</f>
        <v/>
      </c>
      <c r="U26" s="51" t="str">
        <f t="shared" si="1"/>
        <v/>
      </c>
      <c r="V26" s="53" t="str">
        <f t="shared" si="2"/>
        <v/>
      </c>
      <c r="W26" s="51" t="str">
        <f>IFERROR(IF(Данные2!$A26&lt;&gt;"",Данные2!$A26,""),"")</f>
        <v/>
      </c>
      <c r="X26" s="53" t="str">
        <f>IF(COUNTIF(W$1:W26,W26)=1,IF(COUNT(X$1:X25)&gt;0,MAX(X$1:X25)+1,1),"")</f>
        <v/>
      </c>
      <c r="Z26" s="51" t="str">
        <f>IF($U26="","",IFERROR(SUMIF(Данные2!$A:$A,Техлист!$U26,Данные2!D:D),""))</f>
        <v/>
      </c>
      <c r="AA26" s="51" t="str">
        <f>IF($U26="","",IFERROR(SUMIF(Данные2!$A:$A,Техлист!$U26,Данные2!E:E),""))</f>
        <v/>
      </c>
      <c r="AB26" s="45" t="str">
        <f>IF($U26="","",IFERROR(ROUND(SUMIF(Данные2!$A:$A,Техлист!$U26,Данные2!F:F)*100,0)&amp;"%",""))</f>
        <v/>
      </c>
    </row>
    <row r="27" spans="1:28" x14ac:dyDescent="0.25">
      <c r="A27" s="45" t="str">
        <f>IF(Данные2!$A27&lt;&gt;"",Данные2!$A27,"")</f>
        <v/>
      </c>
      <c r="G27" s="45" t="str">
        <f t="shared" si="0"/>
        <v/>
      </c>
      <c r="H27" s="45" t="str">
        <f>IF(COUNTIF(G$1:G27,G27)=1,IF(COUNT(H$1:H26)&gt;0,MAX(H$1:H26)+1,1),"")</f>
        <v/>
      </c>
      <c r="J27" s="45" t="str">
        <f>IFERROR(IF(AND(Данные3!A27&lt;&gt;"",Данные3!A27=D$2),Данные3!B27,""),"")</f>
        <v/>
      </c>
      <c r="K27" s="45" t="str">
        <f>IF(COUNTIF(J$1:J27,J27)=1,IF(COUNT(K$1:K26)&gt;0,MAX(K$1:K26)+1,1),"")</f>
        <v/>
      </c>
      <c r="M27" s="51" t="str">
        <f>IF(G27="","",IFERROR(SUMIFS(Данные3!$E:$E,Данные3!$A:$A,D$2,Данные3!$B:$B,G27),""))</f>
        <v/>
      </c>
      <c r="N27" s="51" t="str">
        <f>IF(G27="","",IFERROR(SUMIFS(Данные3!$F:$F,Данные3!$A:$A,D$2,Данные3!$B:$B,G27),""))</f>
        <v/>
      </c>
      <c r="O27" s="51" t="str">
        <f>IF(G27="","",IFERROR(ROUND(SUMIFS(Данные3!$G:$G,Данные3!$A:$A,D$2,Данные3!$B:$B,G27)*100,0)&amp;"%",""))</f>
        <v/>
      </c>
      <c r="U27" s="51" t="str">
        <f t="shared" si="1"/>
        <v/>
      </c>
      <c r="V27" s="53" t="str">
        <f t="shared" si="2"/>
        <v/>
      </c>
      <c r="W27" s="51" t="str">
        <f>IFERROR(IF(Данные2!$A27&lt;&gt;"",Данные2!$A27,""),"")</f>
        <v/>
      </c>
      <c r="X27" s="53" t="str">
        <f>IF(COUNTIF(W$1:W27,W27)=1,IF(COUNT(X$1:X26)&gt;0,MAX(X$1:X26)+1,1),"")</f>
        <v/>
      </c>
      <c r="Z27" s="51" t="str">
        <f>IF($U27="","",IFERROR(SUMIF(Данные2!$A:$A,Техлист!$U27,Данные2!D:D),""))</f>
        <v/>
      </c>
      <c r="AA27" s="51" t="str">
        <f>IF($U27="","",IFERROR(SUMIF(Данные2!$A:$A,Техлист!$U27,Данные2!E:E),""))</f>
        <v/>
      </c>
      <c r="AB27" s="45" t="str">
        <f>IF($U27="","",IFERROR(ROUND(SUMIF(Данные2!$A:$A,Техлист!$U27,Данные2!F:F)*100,0)&amp;"%",""))</f>
        <v/>
      </c>
    </row>
    <row r="28" spans="1:28" x14ac:dyDescent="0.25">
      <c r="A28" s="45" t="str">
        <f>IF(Данные2!$A28&lt;&gt;"",Данные2!$A28,"")</f>
        <v/>
      </c>
      <c r="C28" s="83">
        <v>0</v>
      </c>
      <c r="E28" s="83">
        <v>200</v>
      </c>
      <c r="G28" s="45" t="str">
        <f t="shared" si="0"/>
        <v/>
      </c>
      <c r="H28" s="45" t="str">
        <f>IF(COUNTIF(G$1:G28,G28)=1,IF(COUNT(H$1:H27)&gt;0,MAX(H$1:H27)+1,1),"")</f>
        <v/>
      </c>
      <c r="J28" s="45" t="str">
        <f>IFERROR(IF(AND(Данные3!A28&lt;&gt;"",Данные3!A28=D$2),Данные3!B28,""),"")</f>
        <v/>
      </c>
      <c r="K28" s="45" t="str">
        <f>IF(COUNTIF(J$1:J28,J28)=1,IF(COUNT(K$1:K27)&gt;0,MAX(K$1:K27)+1,1),"")</f>
        <v/>
      </c>
      <c r="M28" s="51" t="str">
        <f>IF(G28="","",IFERROR(SUMIFS(Данные3!$E:$E,Данные3!$A:$A,D$2,Данные3!$B:$B,G28),""))</f>
        <v/>
      </c>
      <c r="N28" s="51" t="str">
        <f>IF(G28="","",IFERROR(SUMIFS(Данные3!$F:$F,Данные3!$A:$A,D$2,Данные3!$B:$B,G28),""))</f>
        <v/>
      </c>
      <c r="O28" s="51" t="str">
        <f>IF(G28="","",IFERROR(ROUND(SUMIFS(Данные3!$G:$G,Данные3!$A:$A,D$2,Данные3!$B:$B,G28)*100,0)&amp;"%",""))</f>
        <v/>
      </c>
      <c r="Q28" s="83">
        <v>0</v>
      </c>
      <c r="S28" s="83">
        <v>31</v>
      </c>
      <c r="U28" s="51" t="str">
        <f t="shared" si="1"/>
        <v/>
      </c>
      <c r="V28" s="53" t="str">
        <f t="shared" si="2"/>
        <v/>
      </c>
      <c r="W28" s="51" t="str">
        <f>IFERROR(IF(Данные2!$A28&lt;&gt;"",Данные2!$A28,""),"")</f>
        <v/>
      </c>
      <c r="X28" s="53" t="str">
        <f>IF(COUNTIF(W$1:W28,W28)=1,IF(COUNT(X$1:X27)&gt;0,MAX(X$1:X27)+1,1),"")</f>
        <v/>
      </c>
      <c r="Z28" s="51" t="str">
        <f>IF($U28="","",IFERROR(SUMIF(Данные2!$A:$A,Техлист!$U28,Данные2!D:D),""))</f>
        <v/>
      </c>
      <c r="AA28" s="51" t="str">
        <f>IF($U28="","",IFERROR(SUMIF(Данные2!$A:$A,Техлист!$U28,Данные2!E:E),""))</f>
        <v/>
      </c>
      <c r="AB28" s="45" t="str">
        <f>IF($U28="","",IFERROR(ROUND(SUMIF(Данные2!$A:$A,Техлист!$U28,Данные2!F:F)*100,0)&amp;"%",""))</f>
        <v/>
      </c>
    </row>
    <row r="29" spans="1:28" x14ac:dyDescent="0.25">
      <c r="A29" s="45" t="str">
        <f>IF(Данные2!$A29&lt;&gt;"",Данные2!$A29,"")</f>
        <v/>
      </c>
      <c r="D29" s="82" t="str">
        <f>IF(AND(MOD(E28, 10) = 1, E28 &lt;&gt; 11), "школьник прошел",
IF(OR(MOD(E28, 100) = 11, MOD(E28, 100) = 12, MOD(E28, 100) = 13, MOD(E28, 100) = 14),  "школьников прошли",
IF(AND(MOD(E28, 10) &gt;= 2, MOD(E28, 10) &lt;= 4), "школьника прошли",
"школьников прошли")))</f>
        <v>школьников прошли</v>
      </c>
      <c r="G29" s="45" t="str">
        <f t="shared" si="0"/>
        <v/>
      </c>
      <c r="H29" s="45" t="str">
        <f>IF(COUNTIF(G$1:G29,G29)=1,IF(COUNT(H$1:H28)&gt;0,MAX(H$1:H28)+1,1),"")</f>
        <v/>
      </c>
      <c r="J29" s="45" t="str">
        <f>IFERROR(IF(AND(Данные3!A29&lt;&gt;"",Данные3!A29=D$2),Данные3!B29,""),"")</f>
        <v/>
      </c>
      <c r="K29" s="45" t="str">
        <f>IF(COUNTIF(J$1:J29,J29)=1,IF(COUNT(K$1:K28)&gt;0,MAX(K$1:K28)+1,1),"")</f>
        <v/>
      </c>
      <c r="M29" s="51" t="str">
        <f>IF(G29="","",IFERROR(SUMIFS(Данные3!$E:$E,Данные3!$A:$A,D$2,Данные3!$B:$B,G29),""))</f>
        <v/>
      </c>
      <c r="N29" s="51" t="str">
        <f>IF(G29="","",IFERROR(SUMIFS(Данные3!$F:$F,Данные3!$A:$A,D$2,Данные3!$B:$B,G29),""))</f>
        <v/>
      </c>
      <c r="O29" s="51" t="str">
        <f>IF(G29="","",IFERROR(ROUND(SUMIFS(Данные3!$G:$G,Данные3!$A:$A,D$2,Данные3!$B:$B,G29)*100,0)&amp;"%",""))</f>
        <v/>
      </c>
      <c r="R29" s="82" t="str">
        <f>IF(AND(MOD(S28, 10) = 1, S28 &lt;&gt; 11), "школьник прошел",
IF(OR(MOD(S28, 100) = 11, MOD(S28, 100) = 12, MOD(S28, 100) = 13, MOD(S28, 100) = 14),  "школьников прошли",
IF(AND(MOD(S28, 10) &gt;= 2, MOD(S28, 10) &lt;= 4), "школьника прошли",
"школьников прошли")))</f>
        <v>школьник прошел</v>
      </c>
      <c r="U29" s="51" t="str">
        <f t="shared" si="1"/>
        <v/>
      </c>
      <c r="V29" s="53" t="str">
        <f t="shared" si="2"/>
        <v/>
      </c>
      <c r="W29" s="51" t="str">
        <f>IFERROR(IF(Данные2!$A29&lt;&gt;"",Данные2!$A29,""),"")</f>
        <v/>
      </c>
      <c r="X29" s="53" t="str">
        <f>IF(COUNTIF(W$1:W29,W29)=1,IF(COUNT(X$1:X28)&gt;0,MAX(X$1:X28)+1,1),"")</f>
        <v/>
      </c>
      <c r="Z29" s="51" t="str">
        <f>IF($U29="","",IFERROR(SUMIF(Данные2!$A:$A,Техлист!$U29,Данные2!D:D),""))</f>
        <v/>
      </c>
      <c r="AA29" s="51" t="str">
        <f>IF($U29="","",IFERROR(SUMIF(Данные2!$A:$A,Техлист!$U29,Данные2!E:E),""))</f>
        <v/>
      </c>
      <c r="AB29" s="45" t="str">
        <f>IF($U29="","",IFERROR(ROUND(SUMIF(Данные2!$A:$A,Техлист!$U29,Данные2!F:F)*100,0)&amp;"%",""))</f>
        <v/>
      </c>
    </row>
    <row r="30" spans="1:28" x14ac:dyDescent="0.25">
      <c r="A30" s="45" t="str">
        <f>IF(Данные2!$A30&lt;&gt;"",Данные2!$A30,"")</f>
        <v/>
      </c>
      <c r="C30" s="83">
        <v>0</v>
      </c>
      <c r="E30" s="83">
        <v>15</v>
      </c>
      <c r="G30" s="45" t="str">
        <f t="shared" si="0"/>
        <v/>
      </c>
      <c r="H30" s="45" t="str">
        <f>IF(COUNTIF(G$1:G30,G30)=1,IF(COUNT(H$1:H29)&gt;0,MAX(H$1:H29)+1,1),"")</f>
        <v/>
      </c>
      <c r="J30" s="45" t="str">
        <f>IFERROR(IF(AND(Данные3!A30&lt;&gt;"",Данные3!A30=D$2),Данные3!B30,""),"")</f>
        <v/>
      </c>
      <c r="K30" s="45" t="str">
        <f>IF(COUNTIF(J$1:J30,J30)=1,IF(COUNT(K$1:K29)&gt;0,MAX(K$1:K29)+1,1),"")</f>
        <v/>
      </c>
      <c r="M30" s="51" t="str">
        <f>IF(G30="","",IFERROR(SUMIFS(Данные3!$E:$E,Данные3!$A:$A,D$2,Данные3!$B:$B,G30),""))</f>
        <v/>
      </c>
      <c r="N30" s="51" t="str">
        <f>IF(G30="","",IFERROR(SUMIFS(Данные3!$F:$F,Данные3!$A:$A,D$2,Данные3!$B:$B,G30),""))</f>
        <v/>
      </c>
      <c r="O30" s="51" t="str">
        <f>IF(G30="","",IFERROR(ROUND(SUMIFS(Данные3!$G:$G,Данные3!$A:$A,D$2,Данные3!$B:$B,G30)*100,0)&amp;"%",""))</f>
        <v/>
      </c>
      <c r="Q30" s="83">
        <v>0</v>
      </c>
      <c r="S30" s="83">
        <v>1201</v>
      </c>
      <c r="U30" s="51" t="str">
        <f t="shared" si="1"/>
        <v/>
      </c>
      <c r="V30" s="53" t="str">
        <f t="shared" si="2"/>
        <v/>
      </c>
      <c r="W30" s="51" t="str">
        <f>IFERROR(IF(Данные2!$A30&lt;&gt;"",Данные2!$A30,""),"")</f>
        <v/>
      </c>
      <c r="X30" s="53" t="str">
        <f>IF(COUNTIF(W$1:W30,W30)=1,IF(COUNT(X$1:X29)&gt;0,MAX(X$1:X29)+1,1),"")</f>
        <v/>
      </c>
      <c r="Z30" s="51" t="str">
        <f>IF($U30="","",IFERROR(SUMIF(Данные2!$A:$A,Техлист!$U30,Данные2!D:D),""))</f>
        <v/>
      </c>
      <c r="AA30" s="51" t="str">
        <f>IF($U30="","",IFERROR(SUMIF(Данные2!$A:$A,Техлист!$U30,Данные2!E:E),""))</f>
        <v/>
      </c>
      <c r="AB30" s="45" t="str">
        <f>IF($U30="","",IFERROR(ROUND(SUMIF(Данные2!$A:$A,Техлист!$U30,Данные2!F:F)*100,0)&amp;"%",""))</f>
        <v/>
      </c>
    </row>
    <row r="31" spans="1:28" x14ac:dyDescent="0.25">
      <c r="A31" s="45" t="str">
        <f>IF(Данные2!$A31&lt;&gt;"",Данные2!$A31,"")</f>
        <v/>
      </c>
      <c r="D31" s="82" t="str">
        <f>IF(AND(MOD(E30, 10) = 1, E30 &lt;&gt; 11), "педагог выдал",
IF(OR(MOD(E30, 100) = 11, MOD(E30, 100) = 12, MOD(E30, 100) = 13, MOD(E30, 100) = 14),  "педагогов выдали",
IF(AND(MOD(E30, 10) &gt;= 2, MOD(E30, 10) &lt;= 4), "педагога выдали",
"педагогов выдали")))&amp;" тест"</f>
        <v>педагогов выдали тест</v>
      </c>
      <c r="G31" s="45" t="str">
        <f t="shared" si="0"/>
        <v/>
      </c>
      <c r="H31" s="45" t="str">
        <f>IF(COUNTIF(G$1:G31,G31)=1,IF(COUNT(H$1:H30)&gt;0,MAX(H$1:H30)+1,1),"")</f>
        <v/>
      </c>
      <c r="J31" s="45" t="str">
        <f>IFERROR(IF(AND(Данные3!A31&lt;&gt;"",Данные3!A31=D$2),Данные3!B31,""),"")</f>
        <v/>
      </c>
      <c r="K31" s="45" t="str">
        <f>IF(COUNTIF(J$1:J31,J31)=1,IF(COUNT(K$1:K30)&gt;0,MAX(K$1:K30)+1,1),"")</f>
        <v/>
      </c>
      <c r="M31" s="51" t="str">
        <f>IF(G31="","",IFERROR(SUMIFS(Данные3!$E:$E,Данные3!$A:$A,D$2,Данные3!$B:$B,G31),""))</f>
        <v/>
      </c>
      <c r="N31" s="51" t="str">
        <f>IF(G31="","",IFERROR(SUMIFS(Данные3!$F:$F,Данные3!$A:$A,D$2,Данные3!$B:$B,G31),""))</f>
        <v/>
      </c>
      <c r="O31" s="51" t="str">
        <f>IF(G31="","",IFERROR(ROUND(SUMIFS(Данные3!$G:$G,Данные3!$A:$A,D$2,Данные3!$B:$B,G31)*100,0)&amp;"%",""))</f>
        <v/>
      </c>
      <c r="R31" s="82" t="str">
        <f>IF(AND(MOD(S30, 10) = 1, S30 &lt;&gt; 11), "педагог выдал",
IF(OR(MOD(S30, 100) = 11, MOD(S30, 100) = 12, MOD(S30, 100) = 13, MOD(S30, 100) = 14),  "педагогов выдали",
IF(AND(MOD(S30, 10) &gt;= 2, MOD(S30, 10) &lt;= 4), "педагога выдали",
"педагогов выдали")))&amp;" тест"</f>
        <v>педагог выдал тест</v>
      </c>
      <c r="U31" s="51" t="str">
        <f t="shared" si="1"/>
        <v/>
      </c>
      <c r="V31" s="53" t="str">
        <f t="shared" si="2"/>
        <v/>
      </c>
      <c r="W31" s="51" t="str">
        <f>IFERROR(IF(Данные2!$A31&lt;&gt;"",Данные2!$A31,""),"")</f>
        <v/>
      </c>
      <c r="X31" s="53" t="str">
        <f>IF(COUNTIF(W$1:W31,W31)=1,IF(COUNT(X$1:X30)&gt;0,MAX(X$1:X30)+1,1),"")</f>
        <v/>
      </c>
      <c r="Z31" s="51" t="str">
        <f>IF($U31="","",IFERROR(SUMIF(Данные2!$A:$A,Техлист!$U31,Данные2!D:D),""))</f>
        <v/>
      </c>
      <c r="AA31" s="51" t="str">
        <f>IF($U31="","",IFERROR(SUMIF(Данные2!$A:$A,Техлист!$U31,Данные2!E:E),""))</f>
        <v/>
      </c>
      <c r="AB31" s="45" t="str">
        <f>IF($U31="","",IFERROR(ROUND(SUMIF(Данные2!$A:$A,Техлист!$U31,Данные2!F:F)*100,0)&amp;"%",""))</f>
        <v/>
      </c>
    </row>
    <row r="32" spans="1:28" x14ac:dyDescent="0.25">
      <c r="A32" s="45" t="str">
        <f>IF(Данные2!$A32&lt;&gt;"",Данные2!$A32,"")</f>
        <v/>
      </c>
      <c r="G32" s="45" t="str">
        <f t="shared" si="0"/>
        <v/>
      </c>
      <c r="H32" s="45" t="str">
        <f>IF(COUNTIF(G$1:G32,G32)=1,IF(COUNT(H$1:H31)&gt;0,MAX(H$1:H31)+1,1),"")</f>
        <v/>
      </c>
      <c r="J32" s="45" t="str">
        <f>IFERROR(IF(AND(Данные3!A32&lt;&gt;"",Данные3!A32=D$2),Данные3!B32,""),"")</f>
        <v/>
      </c>
      <c r="K32" s="45" t="str">
        <f>IF(COUNTIF(J$1:J32,J32)=1,IF(COUNT(K$1:K31)&gt;0,MAX(K$1:K31)+1,1),"")</f>
        <v/>
      </c>
      <c r="M32" s="51" t="str">
        <f>IF(G32="","",IFERROR(SUMIFS(Данные3!$E:$E,Данные3!$A:$A,D$2,Данные3!$B:$B,G32),""))</f>
        <v/>
      </c>
      <c r="N32" s="51" t="str">
        <f>IF(G32="","",IFERROR(SUMIFS(Данные3!$F:$F,Данные3!$A:$A,D$2,Данные3!$B:$B,G32),""))</f>
        <v/>
      </c>
      <c r="O32" s="51" t="str">
        <f>IF(G32="","",IFERROR(ROUND(SUMIFS(Данные3!$G:$G,Данные3!$A:$A,D$2,Данные3!$B:$B,G32)*100,0)&amp;"%",""))</f>
        <v/>
      </c>
      <c r="U32" s="51" t="str">
        <f t="shared" si="1"/>
        <v/>
      </c>
      <c r="V32" s="53" t="str">
        <f t="shared" si="2"/>
        <v/>
      </c>
      <c r="W32" s="51" t="str">
        <f>IFERROR(IF(Данные2!$A32&lt;&gt;"",Данные2!$A32,""),"")</f>
        <v/>
      </c>
      <c r="X32" s="53" t="str">
        <f>IF(COUNTIF(W$1:W32,W32)=1,IF(COUNT(X$1:X31)&gt;0,MAX(X$1:X31)+1,1),"")</f>
        <v/>
      </c>
      <c r="Z32" s="51" t="str">
        <f>IF($U32="","",IFERROR(SUMIF(Данные2!$A:$A,Техлист!$U32,Данные2!D:D),""))</f>
        <v/>
      </c>
      <c r="AA32" s="51" t="str">
        <f>IF($U32="","",IFERROR(SUMIF(Данные2!$A:$A,Техлист!$U32,Данные2!E:E),""))</f>
        <v/>
      </c>
      <c r="AB32" s="45" t="str">
        <f>IF($U32="","",IFERROR(ROUND(SUMIF(Данные2!$A:$A,Техлист!$U32,Данные2!F:F)*100,0)&amp;"%",""))</f>
        <v/>
      </c>
    </row>
    <row r="33" spans="1:28" x14ac:dyDescent="0.25">
      <c r="A33" s="45" t="str">
        <f>IF(Данные2!$A33&lt;&gt;"",Данные2!$A33,"")</f>
        <v/>
      </c>
      <c r="G33" s="45" t="str">
        <f t="shared" si="0"/>
        <v/>
      </c>
      <c r="H33" s="45" t="str">
        <f>IF(COUNTIF(G$1:G33,G33)=1,IF(COUNT(H$1:H32)&gt;0,MAX(H$1:H32)+1,1),"")</f>
        <v/>
      </c>
      <c r="J33" s="45" t="str">
        <f>IFERROR(IF(AND(Данные3!A33&lt;&gt;"",Данные3!A33=D$2),Данные3!B33,""),"")</f>
        <v/>
      </c>
      <c r="K33" s="45" t="str">
        <f>IF(COUNTIF(J$1:J33,J33)=1,IF(COUNT(K$1:K32)&gt;0,MAX(K$1:K32)+1,1),"")</f>
        <v/>
      </c>
      <c r="M33" s="51" t="str">
        <f>IF(G33="","",IFERROR(SUMIFS(Данные3!$E:$E,Данные3!$A:$A,D$2,Данные3!$B:$B,G33),""))</f>
        <v/>
      </c>
      <c r="N33" s="51" t="str">
        <f>IF(G33="","",IFERROR(SUMIFS(Данные3!$F:$F,Данные3!$A:$A,D$2,Данные3!$B:$B,G33),""))</f>
        <v/>
      </c>
      <c r="O33" s="51" t="str">
        <f>IF(G33="","",IFERROR(ROUND(SUMIFS(Данные3!$G:$G,Данные3!$A:$A,D$2,Данные3!$B:$B,G33)*100,0)&amp;"%",""))</f>
        <v/>
      </c>
      <c r="U33" s="51" t="str">
        <f t="shared" si="1"/>
        <v/>
      </c>
      <c r="V33" s="53" t="str">
        <f t="shared" si="2"/>
        <v/>
      </c>
      <c r="W33" s="51" t="str">
        <f>IFERROR(IF(Данные2!$A33&lt;&gt;"",Данные2!$A33,""),"")</f>
        <v/>
      </c>
      <c r="X33" s="53" t="str">
        <f>IF(COUNTIF(W$1:W33,W33)=1,IF(COUNT(X$1:X32)&gt;0,MAX(X$1:X32)+1,1),"")</f>
        <v/>
      </c>
      <c r="Z33" s="51" t="str">
        <f>IF($U33="","",IFERROR(SUMIF(Данные2!$A:$A,Техлист!$U33,Данные2!D:D),""))</f>
        <v/>
      </c>
      <c r="AA33" s="51" t="str">
        <f>IF($U33="","",IFERROR(SUMIF(Данные2!$A:$A,Техлист!$U33,Данные2!E:E),""))</f>
        <v/>
      </c>
      <c r="AB33" s="45" t="str">
        <f>IF($U33="","",IFERROR(ROUND(SUMIF(Данные2!$A:$A,Техлист!$U33,Данные2!F:F)*100,0)&amp;"%",""))</f>
        <v/>
      </c>
    </row>
    <row r="34" spans="1:28" x14ac:dyDescent="0.25">
      <c r="A34" s="45" t="str">
        <f>IF(Данные2!$A34&lt;&gt;"",Данные2!$A34,"")</f>
        <v/>
      </c>
      <c r="G34" s="45" t="str">
        <f t="shared" si="0"/>
        <v/>
      </c>
      <c r="H34" s="45" t="str">
        <f>IF(COUNTIF(G$1:G34,G34)=1,IF(COUNT(H$1:H33)&gt;0,MAX(H$1:H33)+1,1),"")</f>
        <v/>
      </c>
      <c r="J34" s="45" t="str">
        <f>IFERROR(IF(AND(Данные3!A34&lt;&gt;"",Данные3!A34=D$2),Данные3!B34,""),"")</f>
        <v/>
      </c>
      <c r="K34" s="45" t="str">
        <f>IF(COUNTIF(J$1:J34,J34)=1,IF(COUNT(K$1:K33)&gt;0,MAX(K$1:K33)+1,1),"")</f>
        <v/>
      </c>
      <c r="M34" s="51" t="str">
        <f>IF(G34="","",IFERROR(SUMIFS(Данные3!$E:$E,Данные3!$A:$A,D$2,Данные3!$B:$B,G34),""))</f>
        <v/>
      </c>
      <c r="N34" s="51" t="str">
        <f>IF(G34="","",IFERROR(SUMIFS(Данные3!$F:$F,Данные3!$A:$A,D$2,Данные3!$B:$B,G34),""))</f>
        <v/>
      </c>
      <c r="O34" s="51" t="str">
        <f>IF(G34="","",IFERROR(ROUND(SUMIFS(Данные3!$G:$G,Данные3!$A:$A,D$2,Данные3!$B:$B,G34)*100,0)&amp;"%",""))</f>
        <v/>
      </c>
      <c r="U34" s="51" t="str">
        <f t="shared" si="1"/>
        <v/>
      </c>
      <c r="V34" s="53" t="str">
        <f t="shared" si="2"/>
        <v/>
      </c>
      <c r="W34" s="51" t="str">
        <f>IFERROR(IF(Данные2!$A34&lt;&gt;"",Данные2!$A34,""),"")</f>
        <v/>
      </c>
      <c r="X34" s="53" t="str">
        <f>IF(COUNTIF(W$1:W34,W34)=1,IF(COUNT(X$1:X33)&gt;0,MAX(X$1:X33)+1,1),"")</f>
        <v/>
      </c>
      <c r="Z34" s="51" t="str">
        <f>IF($U34="","",IFERROR(SUMIF(Данные2!$A:$A,Техлист!$U34,Данные2!D:D),""))</f>
        <v/>
      </c>
      <c r="AA34" s="51" t="str">
        <f>IF($U34="","",IFERROR(SUMIF(Данные2!$A:$A,Техлист!$U34,Данные2!E:E),""))</f>
        <v/>
      </c>
      <c r="AB34" s="45" t="str">
        <f>IF($U34="","",IFERROR(ROUND(SUMIF(Данные2!$A:$A,Техлист!$U34,Данные2!F:F)*100,0)&amp;"%",""))</f>
        <v/>
      </c>
    </row>
    <row r="35" spans="1:28" x14ac:dyDescent="0.25">
      <c r="A35" s="45" t="str">
        <f>IF(Данные2!$A35&lt;&gt;"",Данные2!$A35,"")</f>
        <v/>
      </c>
      <c r="G35" s="45" t="str">
        <f t="shared" si="0"/>
        <v/>
      </c>
      <c r="H35" s="45" t="str">
        <f>IF(COUNTIF(G$1:G35,G35)=1,IF(COUNT(H$1:H34)&gt;0,MAX(H$1:H34)+1,1),"")</f>
        <v/>
      </c>
      <c r="J35" s="45" t="str">
        <f>IFERROR(IF(AND(Данные3!A35&lt;&gt;"",Данные3!A35=D$2),Данные3!B35,""),"")</f>
        <v/>
      </c>
      <c r="K35" s="45" t="str">
        <f>IF(COUNTIF(J$1:J35,J35)=1,IF(COUNT(K$1:K34)&gt;0,MAX(K$1:K34)+1,1),"")</f>
        <v/>
      </c>
      <c r="M35" s="51" t="str">
        <f>IF(G35="","",IFERROR(SUMIFS(Данные3!$E:$E,Данные3!$A:$A,D$2,Данные3!$B:$B,G35),""))</f>
        <v/>
      </c>
      <c r="N35" s="51" t="str">
        <f>IF(G35="","",IFERROR(SUMIFS(Данные3!$F:$F,Данные3!$A:$A,D$2,Данные3!$B:$B,G35),""))</f>
        <v/>
      </c>
      <c r="O35" s="51" t="str">
        <f>IF(G35="","",IFERROR(ROUND(SUMIFS(Данные3!$G:$G,Данные3!$A:$A,D$2,Данные3!$B:$B,G35)*100,0)&amp;"%",""))</f>
        <v/>
      </c>
      <c r="U35" s="51" t="str">
        <f t="shared" si="1"/>
        <v/>
      </c>
      <c r="V35" s="53" t="str">
        <f t="shared" si="2"/>
        <v/>
      </c>
      <c r="W35" s="51" t="str">
        <f>IFERROR(IF(Данные2!$A35&lt;&gt;"",Данные2!$A35,""),"")</f>
        <v/>
      </c>
      <c r="X35" s="53" t="str">
        <f>IF(COUNTIF(W$1:W35,W35)=1,IF(COUNT(X$1:X34)&gt;0,MAX(X$1:X34)+1,1),"")</f>
        <v/>
      </c>
      <c r="Z35" s="51" t="str">
        <f>IF($U35="","",IFERROR(SUMIF(Данные2!$A:$A,Техлист!$U35,Данные2!D:D),""))</f>
        <v/>
      </c>
      <c r="AA35" s="51" t="str">
        <f>IF($U35="","",IFERROR(SUMIF(Данные2!$A:$A,Техлист!$U35,Данные2!E:E),""))</f>
        <v/>
      </c>
      <c r="AB35" s="45" t="str">
        <f>IF($U35="","",IFERROR(ROUND(SUMIF(Данные2!$A:$A,Техлист!$U35,Данные2!F:F)*100,0)&amp;"%",""))</f>
        <v/>
      </c>
    </row>
    <row r="36" spans="1:28" x14ac:dyDescent="0.25">
      <c r="A36" s="45" t="str">
        <f>IF(Данные2!$A36&lt;&gt;"",Данные2!$A36,"")</f>
        <v/>
      </c>
      <c r="G36" s="45" t="str">
        <f t="shared" si="0"/>
        <v/>
      </c>
      <c r="H36" s="45" t="str">
        <f>IF(COUNTIF(G$1:G36,G36)=1,IF(COUNT(H$1:H35)&gt;0,MAX(H$1:H35)+1,1),"")</f>
        <v/>
      </c>
      <c r="J36" s="45" t="str">
        <f>IFERROR(IF(AND(Данные3!A36&lt;&gt;"",Данные3!A36=D$2),Данные3!B36,""),"")</f>
        <v/>
      </c>
      <c r="K36" s="45" t="str">
        <f>IF(COUNTIF(J$1:J36,J36)=1,IF(COUNT(K$1:K35)&gt;0,MAX(K$1:K35)+1,1),"")</f>
        <v/>
      </c>
      <c r="M36" s="51" t="str">
        <f>IF(G36="","",IFERROR(SUMIFS(Данные3!$E:$E,Данные3!$A:$A,D$2,Данные3!$B:$B,G36),""))</f>
        <v/>
      </c>
      <c r="N36" s="51" t="str">
        <f>IF(G36="","",IFERROR(SUMIFS(Данные3!$F:$F,Данные3!$A:$A,D$2,Данные3!$B:$B,G36),""))</f>
        <v/>
      </c>
      <c r="O36" s="51" t="str">
        <f>IF(G36="","",IFERROR(ROUND(SUMIFS(Данные3!$G:$G,Данные3!$A:$A,D$2,Данные3!$B:$B,G36)*100,0)&amp;"%",""))</f>
        <v/>
      </c>
      <c r="U36" s="51" t="str">
        <f t="shared" si="1"/>
        <v/>
      </c>
      <c r="V36" s="53" t="str">
        <f t="shared" si="2"/>
        <v/>
      </c>
      <c r="W36" s="51" t="str">
        <f>IFERROR(IF(Данные2!$A36&lt;&gt;"",Данные2!$A36,""),"")</f>
        <v/>
      </c>
      <c r="X36" s="53" t="str">
        <f>IF(COUNTIF(W$1:W36,W36)=1,IF(COUNT(X$1:X35)&gt;0,MAX(X$1:X35)+1,1),"")</f>
        <v/>
      </c>
      <c r="Z36" s="51" t="str">
        <f>IF($U36="","",IFERROR(SUMIF(Данные2!$A:$A,Техлист!$U36,Данные2!D:D),""))</f>
        <v/>
      </c>
      <c r="AA36" s="51" t="str">
        <f>IF($U36="","",IFERROR(SUMIF(Данные2!$A:$A,Техлист!$U36,Данные2!E:E),""))</f>
        <v/>
      </c>
      <c r="AB36" s="45" t="str">
        <f>IF($U36="","",IFERROR(ROUND(SUMIF(Данные2!$A:$A,Техлист!$U36,Данные2!F:F)*100,0)&amp;"%",""))</f>
        <v/>
      </c>
    </row>
    <row r="37" spans="1:28" x14ac:dyDescent="0.25">
      <c r="A37" s="45" t="str">
        <f>IF(Данные2!$A37&lt;&gt;"",Данные2!$A37,"")</f>
        <v/>
      </c>
      <c r="G37" s="45" t="str">
        <f t="shared" si="0"/>
        <v/>
      </c>
      <c r="H37" s="45" t="str">
        <f>IF(COUNTIF(G$1:G37,G37)=1,IF(COUNT(H$1:H36)&gt;0,MAX(H$1:H36)+1,1),"")</f>
        <v/>
      </c>
      <c r="J37" s="45" t="str">
        <f>IFERROR(IF(AND(Данные3!A37&lt;&gt;"",Данные3!A37=D$2),Данные3!B37,""),"")</f>
        <v/>
      </c>
      <c r="K37" s="45" t="str">
        <f>IF(COUNTIF(J$1:J37,J37)=1,IF(COUNT(K$1:K36)&gt;0,MAX(K$1:K36)+1,1),"")</f>
        <v/>
      </c>
      <c r="M37" s="51" t="str">
        <f>IF(G37="","",IFERROR(SUMIFS(Данные3!$E:$E,Данные3!$A:$A,D$2,Данные3!$B:$B,G37),""))</f>
        <v/>
      </c>
      <c r="N37" s="51" t="str">
        <f>IF(G37="","",IFERROR(SUMIFS(Данные3!$F:$F,Данные3!$A:$A,D$2,Данные3!$B:$B,G37),""))</f>
        <v/>
      </c>
      <c r="O37" s="51" t="str">
        <f>IF(G37="","",IFERROR(ROUND(SUMIFS(Данные3!$G:$G,Данные3!$A:$A,D$2,Данные3!$B:$B,G37)*100,0)&amp;"%",""))</f>
        <v/>
      </c>
      <c r="U37" s="51" t="str">
        <f t="shared" si="1"/>
        <v/>
      </c>
      <c r="V37" s="53" t="str">
        <f t="shared" si="2"/>
        <v/>
      </c>
      <c r="W37" s="51" t="str">
        <f>IFERROR(IF(Данные2!$A37&lt;&gt;"",Данные2!$A37,""),"")</f>
        <v/>
      </c>
      <c r="X37" s="53" t="str">
        <f>IF(COUNTIF(W$1:W37,W37)=1,IF(COUNT(X$1:X36)&gt;0,MAX(X$1:X36)+1,1),"")</f>
        <v/>
      </c>
      <c r="Z37" s="51" t="str">
        <f>IF($U37="","",IFERROR(SUMIF(Данные2!$A:$A,Техлист!$U37,Данные2!D:D),""))</f>
        <v/>
      </c>
      <c r="AA37" s="51" t="str">
        <f>IF($U37="","",IFERROR(SUMIF(Данные2!$A:$A,Техлист!$U37,Данные2!E:E),""))</f>
        <v/>
      </c>
      <c r="AB37" s="45" t="str">
        <f>IF($U37="","",IFERROR(ROUND(SUMIF(Данные2!$A:$A,Техлист!$U37,Данные2!F:F)*100,0)&amp;"%",""))</f>
        <v/>
      </c>
    </row>
    <row r="38" spans="1:28" x14ac:dyDescent="0.25">
      <c r="A38" s="45" t="str">
        <f>IF(Данные2!$A38&lt;&gt;"",Данные2!$A38,"")</f>
        <v/>
      </c>
      <c r="C38" s="85" t="s">
        <v>12</v>
      </c>
      <c r="G38" s="45" t="str">
        <f t="shared" si="0"/>
        <v/>
      </c>
      <c r="H38" s="45" t="str">
        <f>IF(COUNTIF(G$1:G38,G38)=1,IF(COUNT(H$1:H37)&gt;0,MAX(H$1:H37)+1,1),"")</f>
        <v/>
      </c>
      <c r="J38" s="45" t="str">
        <f>IFERROR(IF(AND(Данные3!A38&lt;&gt;"",Данные3!A38=D$2),Данные3!B38,""),"")</f>
        <v/>
      </c>
      <c r="K38" s="45" t="str">
        <f>IF(COUNTIF(J$1:J38,J38)=1,IF(COUNT(K$1:K37)&gt;0,MAX(K$1:K37)+1,1),"")</f>
        <v/>
      </c>
      <c r="M38" s="51" t="str">
        <f>IF(G38="","",IFERROR(SUMIFS(Данные3!$E:$E,Данные3!$A:$A,D$2,Данные3!$B:$B,G38),""))</f>
        <v/>
      </c>
      <c r="N38" s="51" t="str">
        <f>IF(G38="","",IFERROR(SUMIFS(Данные3!$F:$F,Данные3!$A:$A,D$2,Данные3!$B:$B,G38),""))</f>
        <v/>
      </c>
      <c r="O38" s="51" t="str">
        <f>IF(G38="","",IFERROR(ROUND(SUMIFS(Данные3!$G:$G,Данные3!$A:$A,D$2,Данные3!$B:$B,G38)*100,0)&amp;"%",""))</f>
        <v/>
      </c>
      <c r="U38" s="51" t="str">
        <f t="shared" si="1"/>
        <v/>
      </c>
      <c r="V38" s="53" t="str">
        <f t="shared" si="2"/>
        <v/>
      </c>
      <c r="W38" s="51" t="str">
        <f>IFERROR(IF(Данные2!$A38&lt;&gt;"",Данные2!$A38,""),"")</f>
        <v/>
      </c>
      <c r="X38" s="53" t="str">
        <f>IF(COUNTIF(W$1:W38,W38)=1,IF(COUNT(X$1:X37)&gt;0,MAX(X$1:X37)+1,1),"")</f>
        <v/>
      </c>
      <c r="Z38" s="51" t="str">
        <f>IF($U38="","",IFERROR(SUMIF(Данные2!$A:$A,Техлист!$U38,Данные2!D:D),""))</f>
        <v/>
      </c>
      <c r="AA38" s="51" t="str">
        <f>IF($U38="","",IFERROR(SUMIF(Данные2!$A:$A,Техлист!$U38,Данные2!E:E),""))</f>
        <v/>
      </c>
      <c r="AB38" s="45" t="str">
        <f>IF($U38="","",IFERROR(ROUND(SUMIF(Данные2!$A:$A,Техлист!$U38,Данные2!F:F)*100,0)&amp;"%",""))</f>
        <v/>
      </c>
    </row>
    <row r="39" spans="1:28" x14ac:dyDescent="0.25">
      <c r="A39" s="45" t="str">
        <f>IF(Данные2!$A39&lt;&gt;"",Данные2!$A39,"")</f>
        <v/>
      </c>
      <c r="G39" s="45" t="str">
        <f t="shared" si="0"/>
        <v/>
      </c>
      <c r="H39" s="45" t="str">
        <f>IF(COUNTIF(G$1:G39,G39)=1,IF(COUNT(H$1:H38)&gt;0,MAX(H$1:H38)+1,1),"")</f>
        <v/>
      </c>
      <c r="J39" s="45" t="str">
        <f>IFERROR(IF(AND(Данные3!A39&lt;&gt;"",Данные3!A39=D$2),Данные3!B39,""),"")</f>
        <v/>
      </c>
      <c r="K39" s="45" t="str">
        <f>IF(COUNTIF(J$1:J39,J39)=1,IF(COUNT(K$1:K38)&gt;0,MAX(K$1:K38)+1,1),"")</f>
        <v/>
      </c>
      <c r="M39" s="51" t="str">
        <f>IF(G39="","",IFERROR(SUMIFS(Данные3!$E:$E,Данные3!$A:$A,D$2,Данные3!$B:$B,G39),""))</f>
        <v/>
      </c>
      <c r="N39" s="51" t="str">
        <f>IF(G39="","",IFERROR(SUMIFS(Данные3!$F:$F,Данные3!$A:$A,D$2,Данные3!$B:$B,G39),""))</f>
        <v/>
      </c>
      <c r="O39" s="51" t="str">
        <f>IF(G39="","",IFERROR(ROUND(SUMIFS(Данные3!$G:$G,Данные3!$A:$A,D$2,Данные3!$B:$B,G39)*100,0)&amp;"%",""))</f>
        <v/>
      </c>
      <c r="U39" s="51" t="str">
        <f t="shared" si="1"/>
        <v/>
      </c>
      <c r="V39" s="53" t="str">
        <f t="shared" si="2"/>
        <v/>
      </c>
      <c r="W39" s="51" t="str">
        <f>IFERROR(IF(Данные2!$A39&lt;&gt;"",Данные2!$A39,""),"")</f>
        <v/>
      </c>
      <c r="X39" s="53" t="str">
        <f>IF(COUNTIF(W$1:W39,W39)=1,IF(COUNT(X$1:X38)&gt;0,MAX(X$1:X38)+1,1),"")</f>
        <v/>
      </c>
      <c r="Z39" s="51" t="str">
        <f>IF($U39="","",IFERROR(SUMIF(Данные2!$A:$A,Техлист!$U39,Данные2!D:D),""))</f>
        <v/>
      </c>
      <c r="AA39" s="51" t="str">
        <f>IF($U39="","",IFERROR(SUMIF(Данные2!$A:$A,Техлист!$U39,Данные2!E:E),""))</f>
        <v/>
      </c>
      <c r="AB39" s="45" t="str">
        <f>IF($U39="","",IFERROR(ROUND(SUMIF(Данные2!$A:$A,Техлист!$U39,Данные2!F:F)*100,0)&amp;"%",""))</f>
        <v/>
      </c>
    </row>
    <row r="40" spans="1:28" x14ac:dyDescent="0.25">
      <c r="A40" s="45" t="str">
        <f>IF(Данные2!$A40&lt;&gt;"",Данные2!$A40,"")</f>
        <v/>
      </c>
      <c r="C40" s="85" t="s">
        <v>14</v>
      </c>
      <c r="G40" s="45" t="str">
        <f t="shared" si="0"/>
        <v/>
      </c>
      <c r="H40" s="45" t="str">
        <f>IF(COUNTIF(G$1:G40,G40)=1,IF(COUNT(H$1:H39)&gt;0,MAX(H$1:H39)+1,1),"")</f>
        <v/>
      </c>
      <c r="J40" s="45" t="str">
        <f>IFERROR(IF(AND(Данные3!A40&lt;&gt;"",Данные3!A40=D$2),Данные3!B40,""),"")</f>
        <v/>
      </c>
      <c r="K40" s="45" t="str">
        <f>IF(COUNTIF(J$1:J40,J40)=1,IF(COUNT(K$1:K39)&gt;0,MAX(K$1:K39)+1,1),"")</f>
        <v/>
      </c>
      <c r="M40" s="51" t="str">
        <f>IF(G40="","",IFERROR(SUMIFS(Данные3!$E:$E,Данные3!$A:$A,D$2,Данные3!$B:$B,G40),""))</f>
        <v/>
      </c>
      <c r="N40" s="51" t="str">
        <f>IF(G40="","",IFERROR(SUMIFS(Данные3!$F:$F,Данные3!$A:$A,D$2,Данные3!$B:$B,G40),""))</f>
        <v/>
      </c>
      <c r="O40" s="51" t="str">
        <f>IF(G40="","",IFERROR(ROUND(SUMIFS(Данные3!$G:$G,Данные3!$A:$A,D$2,Данные3!$B:$B,G40)*100,0)&amp;"%",""))</f>
        <v/>
      </c>
      <c r="U40" s="51" t="str">
        <f t="shared" si="1"/>
        <v/>
      </c>
      <c r="V40" s="53" t="str">
        <f t="shared" si="2"/>
        <v/>
      </c>
      <c r="W40" s="51" t="str">
        <f>IFERROR(IF(Данные2!$A40&lt;&gt;"",Данные2!$A40,""),"")</f>
        <v/>
      </c>
      <c r="X40" s="53" t="str">
        <f>IF(COUNTIF(W$1:W40,W40)=1,IF(COUNT(X$1:X39)&gt;0,MAX(X$1:X39)+1,1),"")</f>
        <v/>
      </c>
      <c r="Z40" s="51" t="str">
        <f>IF($U40="","",IFERROR(SUMIF(Данные2!$A:$A,Техлист!$U40,Данные2!D:D),""))</f>
        <v/>
      </c>
      <c r="AA40" s="51" t="str">
        <f>IF($U40="","",IFERROR(SUMIF(Данные2!$A:$A,Техлист!$U40,Данные2!E:E),""))</f>
        <v/>
      </c>
      <c r="AB40" s="45" t="str">
        <f>IF($U40="","",IFERROR(ROUND(SUMIF(Данные2!$A:$A,Техлист!$U40,Данные2!F:F)*100,0)&amp;"%",""))</f>
        <v/>
      </c>
    </row>
    <row r="41" spans="1:28" x14ac:dyDescent="0.25">
      <c r="A41" s="45" t="str">
        <f>IF(Данные2!$A41&lt;&gt;"",Данные2!$A41,"")</f>
        <v/>
      </c>
      <c r="G41" s="45" t="str">
        <f t="shared" si="0"/>
        <v/>
      </c>
      <c r="H41" s="45" t="str">
        <f>IF(COUNTIF(G$1:G41,G41)=1,IF(COUNT(H$1:H40)&gt;0,MAX(H$1:H40)+1,1),"")</f>
        <v/>
      </c>
      <c r="J41" s="45" t="str">
        <f>IFERROR(IF(AND(Данные3!A41&lt;&gt;"",Данные3!A41=D$2),Данные3!B41,""),"")</f>
        <v/>
      </c>
      <c r="K41" s="45" t="str">
        <f>IF(COUNTIF(J$1:J41,J41)=1,IF(COUNT(K$1:K40)&gt;0,MAX(K$1:K40)+1,1),"")</f>
        <v/>
      </c>
      <c r="M41" s="51" t="str">
        <f>IF(G41="","",IFERROR(SUMIFS(Данные3!$E:$E,Данные3!$A:$A,D$2,Данные3!$B:$B,G41),""))</f>
        <v/>
      </c>
      <c r="N41" s="51" t="str">
        <f>IF(G41="","",IFERROR(SUMIFS(Данные3!$F:$F,Данные3!$A:$A,D$2,Данные3!$B:$B,G41),""))</f>
        <v/>
      </c>
      <c r="O41" s="51" t="str">
        <f>IF(G41="","",IFERROR(ROUND(SUMIFS(Данные3!$G:$G,Данные3!$A:$A,D$2,Данные3!$B:$B,G41)*100,0)&amp;"%",""))</f>
        <v/>
      </c>
      <c r="U41" s="51" t="str">
        <f t="shared" si="1"/>
        <v/>
      </c>
      <c r="V41" s="53" t="str">
        <f t="shared" si="2"/>
        <v/>
      </c>
      <c r="W41" s="51" t="str">
        <f>IFERROR(IF(Данные2!$A41&lt;&gt;"",Данные2!$A41,""),"")</f>
        <v/>
      </c>
      <c r="X41" s="53" t="str">
        <f>IF(COUNTIF(W$1:W41,W41)=1,IF(COUNT(X$1:X40)&gt;0,MAX(X$1:X40)+1,1),"")</f>
        <v/>
      </c>
      <c r="Z41" s="51" t="str">
        <f>IF($U41="","",IFERROR(SUMIF(Данные2!$A:$A,Техлист!$U41,Данные2!D:D),""))</f>
        <v/>
      </c>
      <c r="AA41" s="51" t="str">
        <f>IF($U41="","",IFERROR(SUMIF(Данные2!$A:$A,Техлист!$U41,Данные2!E:E),""))</f>
        <v/>
      </c>
      <c r="AB41" s="45" t="str">
        <f>IF($U41="","",IFERROR(ROUND(SUMIF(Данные2!$A:$A,Техлист!$U41,Данные2!F:F)*100,0)&amp;"%",""))</f>
        <v/>
      </c>
    </row>
    <row r="42" spans="1:28" x14ac:dyDescent="0.25">
      <c r="A42" s="45" t="str">
        <f>IF(Данные2!$A42&lt;&gt;"",Данные2!$A42,"")</f>
        <v/>
      </c>
      <c r="C42" s="85" t="s">
        <v>16</v>
      </c>
      <c r="G42" s="45" t="str">
        <f t="shared" si="0"/>
        <v/>
      </c>
      <c r="H42" s="45" t="str">
        <f>IF(COUNTIF(G$1:G42,G42)=1,IF(COUNT(H$1:H41)&gt;0,MAX(H$1:H41)+1,1),"")</f>
        <v/>
      </c>
      <c r="J42" s="45" t="str">
        <f>IFERROR(IF(AND(Данные3!A42&lt;&gt;"",Данные3!A42=D$2),Данные3!B42,""),"")</f>
        <v/>
      </c>
      <c r="K42" s="45" t="str">
        <f>IF(COUNTIF(J$1:J42,J42)=1,IF(COUNT(K$1:K41)&gt;0,MAX(K$1:K41)+1,1),"")</f>
        <v/>
      </c>
      <c r="M42" s="51" t="str">
        <f>IF(G42="","",IFERROR(SUMIFS(Данные3!$E:$E,Данные3!$A:$A,D$2,Данные3!$B:$B,G42),""))</f>
        <v/>
      </c>
      <c r="N42" s="51" t="str">
        <f>IF(G42="","",IFERROR(SUMIFS(Данные3!$F:$F,Данные3!$A:$A,D$2,Данные3!$B:$B,G42),""))</f>
        <v/>
      </c>
      <c r="O42" s="51" t="str">
        <f>IF(G42="","",IFERROR(ROUND(SUMIFS(Данные3!$G:$G,Данные3!$A:$A,D$2,Данные3!$B:$B,G42)*100,0)&amp;"%",""))</f>
        <v/>
      </c>
      <c r="U42" s="51" t="str">
        <f t="shared" si="1"/>
        <v/>
      </c>
      <c r="V42" s="53" t="str">
        <f t="shared" si="2"/>
        <v/>
      </c>
      <c r="W42" s="51" t="str">
        <f>IFERROR(IF(Данные2!$A42&lt;&gt;"",Данные2!$A42,""),"")</f>
        <v/>
      </c>
      <c r="X42" s="53" t="str">
        <f>IF(COUNTIF(W$1:W42,W42)=1,IF(COUNT(X$1:X41)&gt;0,MAX(X$1:X41)+1,1),"")</f>
        <v/>
      </c>
      <c r="Z42" s="51" t="str">
        <f>IF($U42="","",IFERROR(SUMIF(Данные2!$A:$A,Техлист!$U42,Данные2!D:D),""))</f>
        <v/>
      </c>
      <c r="AA42" s="51" t="str">
        <f>IF($U42="","",IFERROR(SUMIF(Данные2!$A:$A,Техлист!$U42,Данные2!E:E),""))</f>
        <v/>
      </c>
      <c r="AB42" s="45" t="str">
        <f>IF($U42="","",IFERROR(ROUND(SUMIF(Данные2!$A:$A,Техлист!$U42,Данные2!F:F)*100,0)&amp;"%",""))</f>
        <v/>
      </c>
    </row>
    <row r="43" spans="1:28" x14ac:dyDescent="0.25">
      <c r="A43" s="45" t="str">
        <f>IF(Данные2!$A43&lt;&gt;"",Данные2!$A43,"")</f>
        <v/>
      </c>
      <c r="G43" s="45" t="str">
        <f t="shared" si="0"/>
        <v/>
      </c>
      <c r="H43" s="45" t="str">
        <f>IF(COUNTIF(G$1:G43,G43)=1,IF(COUNT(H$1:H42)&gt;0,MAX(H$1:H42)+1,1),"")</f>
        <v/>
      </c>
      <c r="J43" s="45" t="str">
        <f>IFERROR(IF(AND(Данные3!A43&lt;&gt;"",Данные3!A43=D$2),Данные3!B43,""),"")</f>
        <v/>
      </c>
      <c r="K43" s="45" t="str">
        <f>IF(COUNTIF(J$1:J43,J43)=1,IF(COUNT(K$1:K42)&gt;0,MAX(K$1:K42)+1,1),"")</f>
        <v/>
      </c>
      <c r="M43" s="51" t="str">
        <f>IF(G43="","",IFERROR(SUMIFS(Данные3!$E:$E,Данные3!$A:$A,D$2,Данные3!$B:$B,G43),""))</f>
        <v/>
      </c>
      <c r="N43" s="51" t="str">
        <f>IF(G43="","",IFERROR(SUMIFS(Данные3!$F:$F,Данные3!$A:$A,D$2,Данные3!$B:$B,G43),""))</f>
        <v/>
      </c>
      <c r="O43" s="51" t="str">
        <f>IF(G43="","",IFERROR(ROUND(SUMIFS(Данные3!$G:$G,Данные3!$A:$A,D$2,Данные3!$B:$B,G43)*100,0)&amp;"%",""))</f>
        <v/>
      </c>
      <c r="U43" s="51" t="str">
        <f t="shared" si="1"/>
        <v/>
      </c>
      <c r="V43" s="53" t="str">
        <f t="shared" si="2"/>
        <v/>
      </c>
      <c r="W43" s="51" t="str">
        <f>IFERROR(IF(Данные2!$A43&lt;&gt;"",Данные2!$A43,""),"")</f>
        <v/>
      </c>
      <c r="X43" s="53" t="str">
        <f>IF(COUNTIF(W$1:W43,W43)=1,IF(COUNT(X$1:X42)&gt;0,MAX(X$1:X42)+1,1),"")</f>
        <v/>
      </c>
      <c r="Z43" s="51" t="str">
        <f>IF($U43="","",IFERROR(SUMIF(Данные2!$A:$A,Техлист!$U43,Данные2!D:D),""))</f>
        <v/>
      </c>
      <c r="AA43" s="51" t="str">
        <f>IF($U43="","",IFERROR(SUMIF(Данные2!$A:$A,Техлист!$U43,Данные2!E:E),""))</f>
        <v/>
      </c>
      <c r="AB43" s="45" t="str">
        <f>IF($U43="","",IFERROR(ROUND(SUMIF(Данные2!$A:$A,Техлист!$U43,Данные2!F:F)*100,0)&amp;"%",""))</f>
        <v/>
      </c>
    </row>
    <row r="44" spans="1:28" x14ac:dyDescent="0.25">
      <c r="A44" s="45" t="str">
        <f>IF(Данные2!$A44&lt;&gt;"",Данные2!$A44,"")</f>
        <v/>
      </c>
      <c r="C44" s="85" t="s">
        <v>18</v>
      </c>
      <c r="G44" s="45" t="str">
        <f t="shared" si="0"/>
        <v/>
      </c>
      <c r="H44" s="45" t="str">
        <f>IF(COUNTIF(G$1:G44,G44)=1,IF(COUNT(H$1:H43)&gt;0,MAX(H$1:H43)+1,1),"")</f>
        <v/>
      </c>
      <c r="J44" s="45" t="str">
        <f>IFERROR(IF(AND(Данные3!A44&lt;&gt;"",Данные3!A44=D$2),Данные3!B44,""),"")</f>
        <v/>
      </c>
      <c r="K44" s="45" t="str">
        <f>IF(COUNTIF(J$1:J44,J44)=1,IF(COUNT(K$1:K43)&gt;0,MAX(K$1:K43)+1,1),"")</f>
        <v/>
      </c>
      <c r="M44" s="51" t="str">
        <f>IF(G44="","",IFERROR(SUMIFS(Данные3!$E:$E,Данные3!$A:$A,D$2,Данные3!$B:$B,G44),""))</f>
        <v/>
      </c>
      <c r="N44" s="51" t="str">
        <f>IF(G44="","",IFERROR(SUMIFS(Данные3!$F:$F,Данные3!$A:$A,D$2,Данные3!$B:$B,G44),""))</f>
        <v/>
      </c>
      <c r="O44" s="51" t="str">
        <f>IF(G44="","",IFERROR(ROUND(SUMIFS(Данные3!$G:$G,Данные3!$A:$A,D$2,Данные3!$B:$B,G44)*100,0)&amp;"%",""))</f>
        <v/>
      </c>
      <c r="U44" s="51" t="str">
        <f t="shared" si="1"/>
        <v/>
      </c>
      <c r="V44" s="53" t="str">
        <f t="shared" si="2"/>
        <v/>
      </c>
      <c r="W44" s="51" t="str">
        <f>IFERROR(IF(Данные2!$A44&lt;&gt;"",Данные2!$A44,""),"")</f>
        <v/>
      </c>
      <c r="X44" s="53" t="str">
        <f>IF(COUNTIF(W$1:W44,W44)=1,IF(COUNT(X$1:X43)&gt;0,MAX(X$1:X43)+1,1),"")</f>
        <v/>
      </c>
      <c r="Z44" s="51" t="str">
        <f>IF($U44="","",IFERROR(SUMIF(Данные2!$A:$A,Техлист!$U44,Данные2!D:D),""))</f>
        <v/>
      </c>
      <c r="AA44" s="51" t="str">
        <f>IF($U44="","",IFERROR(SUMIF(Данные2!$A:$A,Техлист!$U44,Данные2!E:E),""))</f>
        <v/>
      </c>
      <c r="AB44" s="45" t="str">
        <f>IF($U44="","",IFERROR(ROUND(SUMIF(Данные2!$A:$A,Техлист!$U44,Данные2!F:F)*100,0)&amp;"%",""))</f>
        <v/>
      </c>
    </row>
    <row r="45" spans="1:28" x14ac:dyDescent="0.25">
      <c r="A45" s="45" t="str">
        <f>IF(Данные2!$A45&lt;&gt;"",Данные2!$A45,"")</f>
        <v/>
      </c>
      <c r="G45" s="45" t="str">
        <f t="shared" si="0"/>
        <v/>
      </c>
      <c r="H45" s="45" t="str">
        <f>IF(COUNTIF(G$1:G45,G45)=1,IF(COUNT(H$1:H44)&gt;0,MAX(H$1:H44)+1,1),"")</f>
        <v/>
      </c>
      <c r="J45" s="45" t="str">
        <f>IFERROR(IF(AND(Данные3!A45&lt;&gt;"",Данные3!A45=D$2),Данные3!B45,""),"")</f>
        <v/>
      </c>
      <c r="K45" s="45" t="str">
        <f>IF(COUNTIF(J$1:J45,J45)=1,IF(COUNT(K$1:K44)&gt;0,MAX(K$1:K44)+1,1),"")</f>
        <v/>
      </c>
      <c r="M45" s="51" t="str">
        <f>IF(G45="","",IFERROR(SUMIFS(Данные3!$E:$E,Данные3!$A:$A,D$2,Данные3!$B:$B,G45),""))</f>
        <v/>
      </c>
      <c r="N45" s="51" t="str">
        <f>IF(G45="","",IFERROR(SUMIFS(Данные3!$F:$F,Данные3!$A:$A,D$2,Данные3!$B:$B,G45),""))</f>
        <v/>
      </c>
      <c r="O45" s="51" t="str">
        <f>IF(G45="","",IFERROR(ROUND(SUMIFS(Данные3!$G:$G,Данные3!$A:$A,D$2,Данные3!$B:$B,G45)*100,0)&amp;"%",""))</f>
        <v/>
      </c>
      <c r="U45" s="51" t="str">
        <f t="shared" si="1"/>
        <v/>
      </c>
      <c r="V45" s="53" t="str">
        <f t="shared" si="2"/>
        <v/>
      </c>
      <c r="W45" s="51" t="str">
        <f>IFERROR(IF(Данные2!$A45&lt;&gt;"",Данные2!$A45,""),"")</f>
        <v/>
      </c>
      <c r="X45" s="53" t="str">
        <f>IF(COUNTIF(W$1:W45,W45)=1,IF(COUNT(X$1:X44)&gt;0,MAX(X$1:X44)+1,1),"")</f>
        <v/>
      </c>
      <c r="Z45" s="51" t="str">
        <f>IF($U45="","",IFERROR(SUMIF(Данные2!$A:$A,Техлист!$U45,Данные2!D:D),""))</f>
        <v/>
      </c>
      <c r="AA45" s="51" t="str">
        <f>IF($U45="","",IFERROR(SUMIF(Данные2!$A:$A,Техлист!$U45,Данные2!E:E),""))</f>
        <v/>
      </c>
      <c r="AB45" s="45" t="str">
        <f>IF($U45="","",IFERROR(ROUND(SUMIF(Данные2!$A:$A,Техлист!$U45,Данные2!F:F)*100,0)&amp;"%",""))</f>
        <v/>
      </c>
    </row>
    <row r="46" spans="1:28" x14ac:dyDescent="0.25">
      <c r="A46" s="45" t="str">
        <f>IF(Данные2!$A46&lt;&gt;"",Данные2!$A46,"")</f>
        <v/>
      </c>
      <c r="G46" s="45" t="str">
        <f t="shared" si="0"/>
        <v/>
      </c>
      <c r="H46" s="45" t="str">
        <f>IF(COUNTIF(G$1:G46,G46)=1,IF(COUNT(H$1:H45)&gt;0,MAX(H$1:H45)+1,1),"")</f>
        <v/>
      </c>
      <c r="J46" s="45" t="str">
        <f>IFERROR(IF(AND(Данные3!A46&lt;&gt;"",Данные3!A46=D$2),Данные3!B46,""),"")</f>
        <v/>
      </c>
      <c r="K46" s="45" t="str">
        <f>IF(COUNTIF(J$1:J46,J46)=1,IF(COUNT(K$1:K45)&gt;0,MAX(K$1:K45)+1,1),"")</f>
        <v/>
      </c>
      <c r="M46" s="51" t="str">
        <f>IF(G46="","",IFERROR(SUMIFS(Данные3!$E:$E,Данные3!$A:$A,D$2,Данные3!$B:$B,G46),""))</f>
        <v/>
      </c>
      <c r="N46" s="51" t="str">
        <f>IF(G46="","",IFERROR(SUMIFS(Данные3!$F:$F,Данные3!$A:$A,D$2,Данные3!$B:$B,G46),""))</f>
        <v/>
      </c>
      <c r="O46" s="51" t="str">
        <f>IF(G46="","",IFERROR(ROUND(SUMIFS(Данные3!$G:$G,Данные3!$A:$A,D$2,Данные3!$B:$B,G46)*100,0)&amp;"%",""))</f>
        <v/>
      </c>
      <c r="U46" s="51" t="str">
        <f t="shared" si="1"/>
        <v/>
      </c>
      <c r="V46" s="53" t="str">
        <f t="shared" si="2"/>
        <v/>
      </c>
      <c r="W46" s="51" t="str">
        <f>IFERROR(IF(Данные2!$A46&lt;&gt;"",Данные2!$A46,""),"")</f>
        <v/>
      </c>
      <c r="X46" s="53" t="str">
        <f>IF(COUNTIF(W$1:W46,W46)=1,IF(COUNT(X$1:X45)&gt;0,MAX(X$1:X45)+1,1),"")</f>
        <v/>
      </c>
      <c r="Z46" s="51" t="str">
        <f>IF($U46="","",IFERROR(SUMIF(Данные2!$A:$A,Техлист!$U46,Данные2!D:D),""))</f>
        <v/>
      </c>
      <c r="AA46" s="51" t="str">
        <f>IF($U46="","",IFERROR(SUMIF(Данные2!$A:$A,Техлист!$U46,Данные2!E:E),""))</f>
        <v/>
      </c>
      <c r="AB46" s="45" t="str">
        <f>IF($U46="","",IFERROR(ROUND(SUMIF(Данные2!$A:$A,Техлист!$U46,Данные2!F:F)*100,0)&amp;"%",""))</f>
        <v/>
      </c>
    </row>
    <row r="47" spans="1:28" x14ac:dyDescent="0.25">
      <c r="A47" s="45" t="str">
        <f>IF(Данные2!$A47&lt;&gt;"",Данные2!$A47,"")</f>
        <v/>
      </c>
      <c r="G47" s="45" t="str">
        <f t="shared" si="0"/>
        <v/>
      </c>
      <c r="H47" s="45" t="str">
        <f>IF(COUNTIF(G$1:G47,G47)=1,IF(COUNT(H$1:H46)&gt;0,MAX(H$1:H46)+1,1),"")</f>
        <v/>
      </c>
      <c r="J47" s="45" t="str">
        <f>IFERROR(IF(AND(Данные3!A47&lt;&gt;"",Данные3!A47=D$2),Данные3!B47,""),"")</f>
        <v/>
      </c>
      <c r="K47" s="45" t="str">
        <f>IF(COUNTIF(J$1:J47,J47)=1,IF(COUNT(K$1:K46)&gt;0,MAX(K$1:K46)+1,1),"")</f>
        <v/>
      </c>
      <c r="M47" s="51" t="str">
        <f>IF(G47="","",IFERROR(SUMIFS(Данные3!$E:$E,Данные3!$A:$A,D$2,Данные3!$B:$B,G47),""))</f>
        <v/>
      </c>
      <c r="N47" s="51" t="str">
        <f>IF(G47="","",IFERROR(SUMIFS(Данные3!$F:$F,Данные3!$A:$A,D$2,Данные3!$B:$B,G47),""))</f>
        <v/>
      </c>
      <c r="O47" s="51" t="str">
        <f>IF(G47="","",IFERROR(ROUND(SUMIFS(Данные3!$G:$G,Данные3!$A:$A,D$2,Данные3!$B:$B,G47)*100,0)&amp;"%",""))</f>
        <v/>
      </c>
      <c r="U47" s="51" t="str">
        <f t="shared" si="1"/>
        <v/>
      </c>
      <c r="V47" s="53" t="str">
        <f t="shared" si="2"/>
        <v/>
      </c>
      <c r="W47" s="51" t="str">
        <f>IFERROR(IF(Данные2!$A47&lt;&gt;"",Данные2!$A47,""),"")</f>
        <v/>
      </c>
      <c r="X47" s="53" t="str">
        <f>IF(COUNTIF(W$1:W47,W47)=1,IF(COUNT(X$1:X46)&gt;0,MAX(X$1:X46)+1,1),"")</f>
        <v/>
      </c>
      <c r="Z47" s="51" t="str">
        <f>IF($U47="","",IFERROR(SUMIF(Данные2!$A:$A,Техлист!$U47,Данные2!D:D),""))</f>
        <v/>
      </c>
      <c r="AA47" s="51" t="str">
        <f>IF($U47="","",IFERROR(SUMIF(Данные2!$A:$A,Техлист!$U47,Данные2!E:E),""))</f>
        <v/>
      </c>
      <c r="AB47" s="45" t="str">
        <f>IF($U47="","",IFERROR(ROUND(SUMIF(Данные2!$A:$A,Техлист!$U47,Данные2!F:F)*100,0)&amp;"%",""))</f>
        <v/>
      </c>
    </row>
    <row r="48" spans="1:28" x14ac:dyDescent="0.25">
      <c r="A48" s="45" t="str">
        <f>IF(Данные2!$A48&lt;&gt;"",Данные2!$A48,"")</f>
        <v/>
      </c>
      <c r="G48" s="45" t="str">
        <f t="shared" si="0"/>
        <v/>
      </c>
      <c r="H48" s="45" t="str">
        <f>IF(COUNTIF(G$1:G48,G48)=1,IF(COUNT(H$1:H47)&gt;0,MAX(H$1:H47)+1,1),"")</f>
        <v/>
      </c>
      <c r="J48" s="45" t="str">
        <f>IFERROR(IF(AND(Данные3!A48&lt;&gt;"",Данные3!A48=D$2),Данные3!B48,""),"")</f>
        <v/>
      </c>
      <c r="K48" s="45" t="str">
        <f>IF(COUNTIF(J$1:J48,J48)=1,IF(COUNT(K$1:K47)&gt;0,MAX(K$1:K47)+1,1),"")</f>
        <v/>
      </c>
      <c r="M48" s="51" t="str">
        <f>IF(G48="","",IFERROR(SUMIFS(Данные3!$E:$E,Данные3!$A:$A,D$2,Данные3!$B:$B,G48),""))</f>
        <v/>
      </c>
      <c r="N48" s="51" t="str">
        <f>IF(G48="","",IFERROR(SUMIFS(Данные3!$F:$F,Данные3!$A:$A,D$2,Данные3!$B:$B,G48),""))</f>
        <v/>
      </c>
      <c r="O48" s="51" t="str">
        <f>IF(G48="","",IFERROR(ROUND(SUMIFS(Данные3!$G:$G,Данные3!$A:$A,D$2,Данные3!$B:$B,G48)*100,0)&amp;"%",""))</f>
        <v/>
      </c>
      <c r="U48" s="51" t="str">
        <f t="shared" si="1"/>
        <v/>
      </c>
      <c r="V48" s="53" t="str">
        <f t="shared" si="2"/>
        <v/>
      </c>
      <c r="W48" s="51" t="str">
        <f>IFERROR(IF(Данные2!$A48&lt;&gt;"",Данные2!$A48,""),"")</f>
        <v/>
      </c>
      <c r="X48" s="53" t="str">
        <f>IF(COUNTIF(W$1:W48,W48)=1,IF(COUNT(X$1:X47)&gt;0,MAX(X$1:X47)+1,1),"")</f>
        <v/>
      </c>
      <c r="Z48" s="51" t="str">
        <f>IF($U48="","",IFERROR(SUMIF(Данные2!$A:$A,Техлист!$U48,Данные2!D:D),""))</f>
        <v/>
      </c>
      <c r="AA48" s="51" t="str">
        <f>IF($U48="","",IFERROR(SUMIF(Данные2!$A:$A,Техлист!$U48,Данные2!E:E),""))</f>
        <v/>
      </c>
      <c r="AB48" s="45" t="str">
        <f>IF($U48="","",IFERROR(ROUND(SUMIF(Данные2!$A:$A,Техлист!$U48,Данные2!F:F)*100,0)&amp;"%",""))</f>
        <v/>
      </c>
    </row>
    <row r="49" spans="1:28" x14ac:dyDescent="0.25">
      <c r="A49" s="45" t="str">
        <f>IF(Данные2!$A49&lt;&gt;"",Данные2!$A49,"")</f>
        <v/>
      </c>
      <c r="G49" s="45" t="str">
        <f t="shared" si="0"/>
        <v/>
      </c>
      <c r="H49" s="45" t="str">
        <f>IF(COUNTIF(G$1:G49,G49)=1,IF(COUNT(H$1:H48)&gt;0,MAX(H$1:H48)+1,1),"")</f>
        <v/>
      </c>
      <c r="J49" s="45" t="str">
        <f>IFERROR(IF(AND(Данные3!A49&lt;&gt;"",Данные3!A49=D$2),Данные3!B49,""),"")</f>
        <v/>
      </c>
      <c r="K49" s="45" t="str">
        <f>IF(COUNTIF(J$1:J49,J49)=1,IF(COUNT(K$1:K48)&gt;0,MAX(K$1:K48)+1,1),"")</f>
        <v/>
      </c>
      <c r="M49" s="51" t="str">
        <f>IF(G49="","",IFERROR(SUMIFS(Данные3!$E:$E,Данные3!$A:$A,D$2,Данные3!$B:$B,G49),""))</f>
        <v/>
      </c>
      <c r="N49" s="51" t="str">
        <f>IF(G49="","",IFERROR(SUMIFS(Данные3!$F:$F,Данные3!$A:$A,D$2,Данные3!$B:$B,G49),""))</f>
        <v/>
      </c>
      <c r="O49" s="51" t="str">
        <f>IF(G49="","",IFERROR(ROUND(SUMIFS(Данные3!$G:$G,Данные3!$A:$A,D$2,Данные3!$B:$B,G49)*100,0)&amp;"%",""))</f>
        <v/>
      </c>
      <c r="U49" s="51" t="str">
        <f t="shared" si="1"/>
        <v/>
      </c>
      <c r="V49" s="53" t="str">
        <f t="shared" si="2"/>
        <v/>
      </c>
      <c r="W49" s="51" t="str">
        <f>IFERROR(IF(Данные2!$A49&lt;&gt;"",Данные2!$A49,""),"")</f>
        <v/>
      </c>
      <c r="X49" s="53" t="str">
        <f>IF(COUNTIF(W$1:W49,W49)=1,IF(COUNT(X$1:X48)&gt;0,MAX(X$1:X48)+1,1),"")</f>
        <v/>
      </c>
      <c r="Z49" s="51" t="str">
        <f>IF($U49="","",IFERROR(SUMIF(Данные2!$A:$A,Техлист!$U49,Данные2!D:D),""))</f>
        <v/>
      </c>
      <c r="AA49" s="51" t="str">
        <f>IF($U49="","",IFERROR(SUMIF(Данные2!$A:$A,Техлист!$U49,Данные2!E:E),""))</f>
        <v/>
      </c>
      <c r="AB49" s="45" t="str">
        <f>IF($U49="","",IFERROR(ROUND(SUMIF(Данные2!$A:$A,Техлист!$U49,Данные2!F:F)*100,0)&amp;"%",""))</f>
        <v/>
      </c>
    </row>
    <row r="50" spans="1:28" x14ac:dyDescent="0.25">
      <c r="A50" s="45" t="str">
        <f>IF(Данные2!$A50&lt;&gt;"",Данные2!$A50,"")</f>
        <v/>
      </c>
      <c r="G50" s="45" t="str">
        <f t="shared" si="0"/>
        <v/>
      </c>
      <c r="H50" s="45" t="str">
        <f>IF(COUNTIF(G$1:G50,G50)=1,IF(COUNT(H$1:H49)&gt;0,MAX(H$1:H49)+1,1),"")</f>
        <v/>
      </c>
      <c r="J50" s="45" t="str">
        <f>IFERROR(IF(AND(Данные3!A50&lt;&gt;"",Данные3!A50=D$2),Данные3!B50,""),"")</f>
        <v/>
      </c>
      <c r="K50" s="45" t="str">
        <f>IF(COUNTIF(J$1:J50,J50)=1,IF(COUNT(K$1:K49)&gt;0,MAX(K$1:K49)+1,1),"")</f>
        <v/>
      </c>
      <c r="M50" s="51" t="str">
        <f>IF(G50="","",IFERROR(SUMIFS(Данные3!$E:$E,Данные3!$A:$A,D$2,Данные3!$B:$B,G50),""))</f>
        <v/>
      </c>
      <c r="N50" s="51" t="str">
        <f>IF(G50="","",IFERROR(SUMIFS(Данные3!$F:$F,Данные3!$A:$A,D$2,Данные3!$B:$B,G50),""))</f>
        <v/>
      </c>
      <c r="O50" s="51" t="str">
        <f>IF(G50="","",IFERROR(ROUND(SUMIFS(Данные3!$G:$G,Данные3!$A:$A,D$2,Данные3!$B:$B,G50)*100,0)&amp;"%",""))</f>
        <v/>
      </c>
      <c r="U50" s="51" t="str">
        <f t="shared" si="1"/>
        <v/>
      </c>
      <c r="V50" s="53" t="str">
        <f t="shared" si="2"/>
        <v/>
      </c>
      <c r="W50" s="51" t="str">
        <f>IFERROR(IF(Данные2!$A50&lt;&gt;"",Данные2!$A50,""),"")</f>
        <v/>
      </c>
      <c r="X50" s="53" t="str">
        <f>IF(COUNTIF(W$1:W50,W50)=1,IF(COUNT(X$1:X49)&gt;0,MAX(X$1:X49)+1,1),"")</f>
        <v/>
      </c>
      <c r="Z50" s="51" t="str">
        <f>IF($U50="","",IFERROR(SUMIF(Данные2!$A:$A,Техлист!$U50,Данные2!D:D),""))</f>
        <v/>
      </c>
      <c r="AA50" s="51" t="str">
        <f>IF($U50="","",IFERROR(SUMIF(Данные2!$A:$A,Техлист!$U50,Данные2!E:E),""))</f>
        <v/>
      </c>
      <c r="AB50" s="45" t="str">
        <f>IF($U50="","",IFERROR(ROUND(SUMIF(Данные2!$A:$A,Техлист!$U50,Данные2!F:F)*100,0)&amp;"%",""))</f>
        <v/>
      </c>
    </row>
    <row r="51" spans="1:28" x14ac:dyDescent="0.25">
      <c r="A51" s="45" t="str">
        <f>IF(Данные2!$A51&lt;&gt;"",Данные2!$A51,"")</f>
        <v/>
      </c>
      <c r="G51" s="45" t="str">
        <f t="shared" si="0"/>
        <v/>
      </c>
      <c r="H51" s="45" t="str">
        <f>IF(COUNTIF(G$1:G51,G51)=1,IF(COUNT(H$1:H50)&gt;0,MAX(H$1:H50)+1,1),"")</f>
        <v/>
      </c>
      <c r="J51" s="45" t="str">
        <f>IFERROR(IF(AND(Данные3!A51&lt;&gt;"",Данные3!A51=D$2),Данные3!B51,""),"")</f>
        <v/>
      </c>
      <c r="K51" s="45" t="str">
        <f>IF(COUNTIF(J$1:J51,J51)=1,IF(COUNT(K$1:K50)&gt;0,MAX(K$1:K50)+1,1),"")</f>
        <v/>
      </c>
      <c r="M51" s="51" t="str">
        <f>IF(G51="","",IFERROR(SUMIFS(Данные3!$E:$E,Данные3!$A:$A,D$2,Данные3!$B:$B,G51),""))</f>
        <v/>
      </c>
      <c r="N51" s="51" t="str">
        <f>IF(G51="","",IFERROR(SUMIFS(Данные3!$F:$F,Данные3!$A:$A,D$2,Данные3!$B:$B,G51),""))</f>
        <v/>
      </c>
      <c r="O51" s="51" t="str">
        <f>IF(G51="","",IFERROR(ROUND(SUMIFS(Данные3!$G:$G,Данные3!$A:$A,D$2,Данные3!$B:$B,G51)*100,0)&amp;"%",""))</f>
        <v/>
      </c>
      <c r="U51" s="51" t="str">
        <f t="shared" si="1"/>
        <v/>
      </c>
      <c r="V51" s="53" t="str">
        <f t="shared" si="2"/>
        <v/>
      </c>
      <c r="W51" s="51" t="str">
        <f>IFERROR(IF(Данные2!$A51&lt;&gt;"",Данные2!$A51,""),"")</f>
        <v/>
      </c>
      <c r="X51" s="53" t="str">
        <f>IF(COUNTIF(W$1:W51,W51)=1,IF(COUNT(X$1:X50)&gt;0,MAX(X$1:X50)+1,1),"")</f>
        <v/>
      </c>
      <c r="Z51" s="51" t="str">
        <f>IF($U51="","",IFERROR(SUMIF(Данные2!$A:$A,Техлист!$U51,Данные2!D:D),""))</f>
        <v/>
      </c>
      <c r="AA51" s="51" t="str">
        <f>IF($U51="","",IFERROR(SUMIF(Данные2!$A:$A,Техлист!$U51,Данные2!E:E),""))</f>
        <v/>
      </c>
      <c r="AB51" s="45" t="str">
        <f>IF($U51="","",IFERROR(ROUND(SUMIF(Данные2!$A:$A,Техлист!$U51,Данные2!F:F)*100,0)&amp;"%",""))</f>
        <v/>
      </c>
    </row>
    <row r="52" spans="1:28" x14ac:dyDescent="0.25">
      <c r="A52" s="45" t="str">
        <f>IF(Данные2!$A52&lt;&gt;"",Данные2!$A52,"")</f>
        <v/>
      </c>
      <c r="G52" s="45" t="str">
        <f t="shared" si="0"/>
        <v/>
      </c>
      <c r="H52" s="45" t="str">
        <f>IF(COUNTIF(G$1:G52,G52)=1,IF(COUNT(H$1:H51)&gt;0,MAX(H$1:H51)+1,1),"")</f>
        <v/>
      </c>
      <c r="J52" s="45" t="str">
        <f>IFERROR(IF(AND(Данные3!A52&lt;&gt;"",Данные3!A52=D$2),Данные3!B52,""),"")</f>
        <v/>
      </c>
      <c r="K52" s="45" t="str">
        <f>IF(COUNTIF(J$1:J52,J52)=1,IF(COUNT(K$1:K51)&gt;0,MAX(K$1:K51)+1,1),"")</f>
        <v/>
      </c>
      <c r="M52" s="51" t="str">
        <f>IF(G52="","",IFERROR(SUMIFS(Данные3!$E:$E,Данные3!$A:$A,D$2,Данные3!$B:$B,G52),""))</f>
        <v/>
      </c>
      <c r="N52" s="51" t="str">
        <f>IF(G52="","",IFERROR(SUMIFS(Данные3!$F:$F,Данные3!$A:$A,D$2,Данные3!$B:$B,G52),""))</f>
        <v/>
      </c>
      <c r="O52" s="51" t="str">
        <f>IF(G52="","",IFERROR(ROUND(SUMIFS(Данные3!$G:$G,Данные3!$A:$A,D$2,Данные3!$B:$B,G52)*100,0)&amp;"%",""))</f>
        <v/>
      </c>
      <c r="U52" s="51" t="str">
        <f t="shared" si="1"/>
        <v/>
      </c>
      <c r="V52" s="53" t="str">
        <f t="shared" si="2"/>
        <v/>
      </c>
      <c r="W52" s="51" t="str">
        <f>IFERROR(IF(Данные2!$A52&lt;&gt;"",Данные2!$A52,""),"")</f>
        <v/>
      </c>
      <c r="X52" s="53" t="str">
        <f>IF(COUNTIF(W$1:W52,W52)=1,IF(COUNT(X$1:X51)&gt;0,MAX(X$1:X51)+1,1),"")</f>
        <v/>
      </c>
      <c r="Z52" s="51" t="str">
        <f>IF($U52="","",IFERROR(SUMIF(Данные2!$A:$A,Техлист!$U52,Данные2!D:D),""))</f>
        <v/>
      </c>
      <c r="AA52" s="51" t="str">
        <f>IF($U52="","",IFERROR(SUMIF(Данные2!$A:$A,Техлист!$U52,Данные2!E:E),""))</f>
        <v/>
      </c>
      <c r="AB52" s="45" t="str">
        <f>IF($U52="","",IFERROR(ROUND(SUMIF(Данные2!$A:$A,Техлист!$U52,Данные2!F:F)*100,0)&amp;"%",""))</f>
        <v/>
      </c>
    </row>
    <row r="53" spans="1:28" x14ac:dyDescent="0.25">
      <c r="A53" s="45" t="str">
        <f>IF(Данные2!$A53&lt;&gt;"",Данные2!$A53,"")</f>
        <v/>
      </c>
      <c r="G53" s="45" t="str">
        <f t="shared" si="0"/>
        <v/>
      </c>
      <c r="H53" s="45" t="str">
        <f>IF(COUNTIF(G$1:G53,G53)=1,IF(COUNT(H$1:H52)&gt;0,MAX(H$1:H52)+1,1),"")</f>
        <v/>
      </c>
      <c r="J53" s="45" t="str">
        <f>IFERROR(IF(AND(Данные3!A53&lt;&gt;"",Данные3!A53=D$2),Данные3!B53,""),"")</f>
        <v/>
      </c>
      <c r="K53" s="45" t="str">
        <f>IF(COUNTIF(J$1:J53,J53)=1,IF(COUNT(K$1:K52)&gt;0,MAX(K$1:K52)+1,1),"")</f>
        <v/>
      </c>
      <c r="M53" s="51" t="str">
        <f>IF(G53="","",IFERROR(SUMIFS(Данные3!$E:$E,Данные3!$A:$A,D$2,Данные3!$B:$B,G53),""))</f>
        <v/>
      </c>
      <c r="N53" s="51" t="str">
        <f>IF(G53="","",IFERROR(SUMIFS(Данные3!$F:$F,Данные3!$A:$A,D$2,Данные3!$B:$B,G53),""))</f>
        <v/>
      </c>
      <c r="O53" s="51" t="str">
        <f>IF(G53="","",IFERROR(ROUND(SUMIFS(Данные3!$G:$G,Данные3!$A:$A,D$2,Данные3!$B:$B,G53)*100,0)&amp;"%",""))</f>
        <v/>
      </c>
      <c r="U53" s="51" t="str">
        <f t="shared" si="1"/>
        <v/>
      </c>
      <c r="V53" s="53" t="str">
        <f t="shared" si="2"/>
        <v/>
      </c>
      <c r="W53" s="51" t="str">
        <f>IFERROR(IF(Данные2!$A53&lt;&gt;"",Данные2!$A53,""),"")</f>
        <v/>
      </c>
      <c r="X53" s="53" t="str">
        <f>IF(COUNTIF(W$1:W53,W53)=1,IF(COUNT(X$1:X52)&gt;0,MAX(X$1:X52)+1,1),"")</f>
        <v/>
      </c>
      <c r="Z53" s="51" t="str">
        <f>IF($U53="","",IFERROR(SUMIF(Данные2!$A:$A,Техлист!$U53,Данные2!D:D),""))</f>
        <v/>
      </c>
      <c r="AA53" s="51" t="str">
        <f>IF($U53="","",IFERROR(SUMIF(Данные2!$A:$A,Техлист!$U53,Данные2!E:E),""))</f>
        <v/>
      </c>
      <c r="AB53" s="45" t="str">
        <f>IF($U53="","",IFERROR(ROUND(SUMIF(Данные2!$A:$A,Техлист!$U53,Данные2!F:F)*100,0)&amp;"%",""))</f>
        <v/>
      </c>
    </row>
    <row r="54" spans="1:28" x14ac:dyDescent="0.25">
      <c r="A54" s="45" t="str">
        <f>IF(Данные2!$A54&lt;&gt;"",Данные2!$A54,"")</f>
        <v/>
      </c>
      <c r="G54" s="45" t="str">
        <f t="shared" si="0"/>
        <v/>
      </c>
      <c r="H54" s="45" t="str">
        <f>IF(COUNTIF(G$1:G54,G54)=1,IF(COUNT(H$1:H53)&gt;0,MAX(H$1:H53)+1,1),"")</f>
        <v/>
      </c>
      <c r="J54" s="45" t="str">
        <f>IFERROR(IF(AND(Данные3!A54&lt;&gt;"",Данные3!A54=D$2),Данные3!B54,""),"")</f>
        <v/>
      </c>
      <c r="K54" s="45" t="str">
        <f>IF(COUNTIF(J$1:J54,J54)=1,IF(COUNT(K$1:K53)&gt;0,MAX(K$1:K53)+1,1),"")</f>
        <v/>
      </c>
      <c r="M54" s="51" t="str">
        <f>IF(G54="","",IFERROR(SUMIFS(Данные3!$E:$E,Данные3!$A:$A,D$2,Данные3!$B:$B,G54),""))</f>
        <v/>
      </c>
      <c r="N54" s="51" t="str">
        <f>IF(G54="","",IFERROR(SUMIFS(Данные3!$F:$F,Данные3!$A:$A,D$2,Данные3!$B:$B,G54),""))</f>
        <v/>
      </c>
      <c r="O54" s="51" t="str">
        <f>IF(G54="","",IFERROR(ROUND(SUMIFS(Данные3!$G:$G,Данные3!$A:$A,D$2,Данные3!$B:$B,G54)*100,0)&amp;"%",""))</f>
        <v/>
      </c>
      <c r="U54" s="51" t="str">
        <f t="shared" si="1"/>
        <v/>
      </c>
      <c r="V54" s="53" t="str">
        <f t="shared" si="2"/>
        <v/>
      </c>
      <c r="W54" s="51" t="str">
        <f>IFERROR(IF(Данные2!$A54&lt;&gt;"",Данные2!$A54,""),"")</f>
        <v/>
      </c>
      <c r="X54" s="53" t="str">
        <f>IF(COUNTIF(W$1:W54,W54)=1,IF(COUNT(X$1:X53)&gt;0,MAX(X$1:X53)+1,1),"")</f>
        <v/>
      </c>
      <c r="Z54" s="51" t="str">
        <f>IF($U54="","",IFERROR(SUMIF(Данные2!$A:$A,Техлист!$U54,Данные2!D:D),""))</f>
        <v/>
      </c>
      <c r="AA54" s="51" t="str">
        <f>IF($U54="","",IFERROR(SUMIF(Данные2!$A:$A,Техлист!$U54,Данные2!E:E),""))</f>
        <v/>
      </c>
      <c r="AB54" s="45" t="str">
        <f>IF($U54="","",IFERROR(ROUND(SUMIF(Данные2!$A:$A,Техлист!$U54,Данные2!F:F)*100,0)&amp;"%",""))</f>
        <v/>
      </c>
    </row>
    <row r="55" spans="1:28" x14ac:dyDescent="0.25">
      <c r="A55" s="45" t="str">
        <f>IF(Данные2!$A55&lt;&gt;"",Данные2!$A55,"")</f>
        <v/>
      </c>
      <c r="G55" s="45" t="str">
        <f t="shared" si="0"/>
        <v/>
      </c>
      <c r="H55" s="45" t="str">
        <f>IF(COUNTIF(G$1:G55,G55)=1,IF(COUNT(H$1:H54)&gt;0,MAX(H$1:H54)+1,1),"")</f>
        <v/>
      </c>
      <c r="J55" s="45" t="str">
        <f>IFERROR(IF(AND(Данные3!A55&lt;&gt;"",Данные3!A55=D$2),Данные3!B55,""),"")</f>
        <v/>
      </c>
      <c r="K55" s="45" t="str">
        <f>IF(COUNTIF(J$1:J55,J55)=1,IF(COUNT(K$1:K54)&gt;0,MAX(K$1:K54)+1,1),"")</f>
        <v/>
      </c>
      <c r="M55" s="51" t="str">
        <f>IF(G55="","",IFERROR(SUMIFS(Данные3!$E:$E,Данные3!$A:$A,D$2,Данные3!$B:$B,G55),""))</f>
        <v/>
      </c>
      <c r="N55" s="51" t="str">
        <f>IF(G55="","",IFERROR(SUMIFS(Данные3!$F:$F,Данные3!$A:$A,D$2,Данные3!$B:$B,G55),""))</f>
        <v/>
      </c>
      <c r="O55" s="51" t="str">
        <f>IF(G55="","",IFERROR(ROUND(SUMIFS(Данные3!$G:$G,Данные3!$A:$A,D$2,Данные3!$B:$B,G55)*100,0)&amp;"%",""))</f>
        <v/>
      </c>
      <c r="U55" s="51" t="str">
        <f t="shared" si="1"/>
        <v/>
      </c>
      <c r="V55" s="53" t="str">
        <f t="shared" si="2"/>
        <v/>
      </c>
      <c r="W55" s="51" t="str">
        <f>IFERROR(IF(Данные2!$A55&lt;&gt;"",Данные2!$A55,""),"")</f>
        <v/>
      </c>
      <c r="X55" s="53" t="str">
        <f>IF(COUNTIF(W$1:W55,W55)=1,IF(COUNT(X$1:X54)&gt;0,MAX(X$1:X54)+1,1),"")</f>
        <v/>
      </c>
      <c r="Z55" s="51" t="str">
        <f>IF($U55="","",IFERROR(SUMIF(Данные2!$A:$A,Техлист!$U55,Данные2!D:D),""))</f>
        <v/>
      </c>
      <c r="AA55" s="51" t="str">
        <f>IF($U55="","",IFERROR(SUMIF(Данные2!$A:$A,Техлист!$U55,Данные2!E:E),""))</f>
        <v/>
      </c>
      <c r="AB55" s="45" t="str">
        <f>IF($U55="","",IFERROR(ROUND(SUMIF(Данные2!$A:$A,Техлист!$U55,Данные2!F:F)*100,0)&amp;"%",""))</f>
        <v/>
      </c>
    </row>
    <row r="56" spans="1:28" x14ac:dyDescent="0.25">
      <c r="A56" s="45" t="str">
        <f>IF(Данные2!$A56&lt;&gt;"",Данные2!$A56,"")</f>
        <v/>
      </c>
      <c r="G56" s="45" t="str">
        <f t="shared" si="0"/>
        <v/>
      </c>
      <c r="H56" s="45" t="str">
        <f>IF(COUNTIF(G$1:G56,G56)=1,IF(COUNT(H$1:H55)&gt;0,MAX(H$1:H55)+1,1),"")</f>
        <v/>
      </c>
      <c r="J56" s="45" t="str">
        <f>IFERROR(IF(AND(Данные3!A56&lt;&gt;"",Данные3!A56=D$2),Данные3!B56,""),"")</f>
        <v/>
      </c>
      <c r="K56" s="45" t="str">
        <f>IF(COUNTIF(J$1:J56,J56)=1,IF(COUNT(K$1:K55)&gt;0,MAX(K$1:K55)+1,1),"")</f>
        <v/>
      </c>
      <c r="M56" s="51" t="str">
        <f>IF(G56="","",IFERROR(SUMIFS(Данные3!$E:$E,Данные3!$A:$A,D$2,Данные3!$B:$B,G56),""))</f>
        <v/>
      </c>
      <c r="N56" s="51" t="str">
        <f>IF(G56="","",IFERROR(SUMIFS(Данные3!$F:$F,Данные3!$A:$A,D$2,Данные3!$B:$B,G56),""))</f>
        <v/>
      </c>
      <c r="O56" s="51" t="str">
        <f>IF(G56="","",IFERROR(ROUND(SUMIFS(Данные3!$G:$G,Данные3!$A:$A,D$2,Данные3!$B:$B,G56)*100,0)&amp;"%",""))</f>
        <v/>
      </c>
      <c r="U56" s="51" t="str">
        <f t="shared" si="1"/>
        <v/>
      </c>
      <c r="V56" s="53" t="str">
        <f t="shared" si="2"/>
        <v/>
      </c>
      <c r="W56" s="51" t="str">
        <f>IFERROR(IF(Данные2!$A56&lt;&gt;"",Данные2!$A56,""),"")</f>
        <v/>
      </c>
      <c r="X56" s="53" t="str">
        <f>IF(COUNTIF(W$1:W56,W56)=1,IF(COUNT(X$1:X55)&gt;0,MAX(X$1:X55)+1,1),"")</f>
        <v/>
      </c>
      <c r="Z56" s="51" t="str">
        <f>IF($U56="","",IFERROR(SUMIF(Данные2!$A:$A,Техлист!$U56,Данные2!D:D),""))</f>
        <v/>
      </c>
      <c r="AA56" s="51" t="str">
        <f>IF($U56="","",IFERROR(SUMIF(Данные2!$A:$A,Техлист!$U56,Данные2!E:E),""))</f>
        <v/>
      </c>
      <c r="AB56" s="45" t="str">
        <f>IF($U56="","",IFERROR(ROUND(SUMIF(Данные2!$A:$A,Техлист!$U56,Данные2!F:F)*100,0)&amp;"%",""))</f>
        <v/>
      </c>
    </row>
    <row r="57" spans="1:28" x14ac:dyDescent="0.25">
      <c r="A57" s="45" t="str">
        <f>IF(Данные2!$A57&lt;&gt;"",Данные2!$A57,"")</f>
        <v/>
      </c>
      <c r="G57" s="45" t="str">
        <f t="shared" si="0"/>
        <v/>
      </c>
      <c r="H57" s="45" t="str">
        <f>IF(COUNTIF(G$1:G57,G57)=1,IF(COUNT(H$1:H56)&gt;0,MAX(H$1:H56)+1,1),"")</f>
        <v/>
      </c>
      <c r="J57" s="45" t="str">
        <f>IFERROR(IF(AND(Данные3!A57&lt;&gt;"",Данные3!A57=D$2),Данные3!B57,""),"")</f>
        <v/>
      </c>
      <c r="K57" s="45" t="str">
        <f>IF(COUNTIF(J$1:J57,J57)=1,IF(COUNT(K$1:K56)&gt;0,MAX(K$1:K56)+1,1),"")</f>
        <v/>
      </c>
      <c r="M57" s="51" t="str">
        <f>IF(G57="","",IFERROR(SUMIFS(Данные3!$E:$E,Данные3!$A:$A,D$2,Данные3!$B:$B,G57),""))</f>
        <v/>
      </c>
      <c r="N57" s="51" t="str">
        <f>IF(G57="","",IFERROR(SUMIFS(Данные3!$F:$F,Данные3!$A:$A,D$2,Данные3!$B:$B,G57),""))</f>
        <v/>
      </c>
      <c r="O57" s="51" t="str">
        <f>IF(G57="","",IFERROR(ROUND(SUMIFS(Данные3!$G:$G,Данные3!$A:$A,D$2,Данные3!$B:$B,G57)*100,0)&amp;"%",""))</f>
        <v/>
      </c>
      <c r="U57" s="51" t="str">
        <f t="shared" si="1"/>
        <v/>
      </c>
      <c r="V57" s="53" t="str">
        <f t="shared" si="2"/>
        <v/>
      </c>
      <c r="W57" s="51" t="str">
        <f>IFERROR(IF(Данные2!$A57&lt;&gt;"",Данные2!$A57,""),"")</f>
        <v/>
      </c>
      <c r="X57" s="53" t="str">
        <f>IF(COUNTIF(W$1:W57,W57)=1,IF(COUNT(X$1:X56)&gt;0,MAX(X$1:X56)+1,1),"")</f>
        <v/>
      </c>
      <c r="Z57" s="51" t="str">
        <f>IF($U57="","",IFERROR(SUMIF(Данные2!$A:$A,Техлист!$U57,Данные2!D:D),""))</f>
        <v/>
      </c>
      <c r="AA57" s="51" t="str">
        <f>IF($U57="","",IFERROR(SUMIF(Данные2!$A:$A,Техлист!$U57,Данные2!E:E),""))</f>
        <v/>
      </c>
      <c r="AB57" s="45" t="str">
        <f>IF($U57="","",IFERROR(ROUND(SUMIF(Данные2!$A:$A,Техлист!$U57,Данные2!F:F)*100,0)&amp;"%",""))</f>
        <v/>
      </c>
    </row>
    <row r="58" spans="1:28" x14ac:dyDescent="0.25">
      <c r="A58" s="45" t="str">
        <f>IF(Данные2!$A58&lt;&gt;"",Данные2!$A58,"")</f>
        <v/>
      </c>
      <c r="G58" s="45" t="str">
        <f t="shared" si="0"/>
        <v/>
      </c>
      <c r="H58" s="45" t="str">
        <f>IF(COUNTIF(G$1:G58,G58)=1,IF(COUNT(H$1:H57)&gt;0,MAX(H$1:H57)+1,1),"")</f>
        <v/>
      </c>
      <c r="J58" s="45" t="str">
        <f>IFERROR(IF(AND(Данные3!A58&lt;&gt;"",Данные3!A58=D$2),Данные3!B58,""),"")</f>
        <v/>
      </c>
      <c r="K58" s="45" t="str">
        <f>IF(COUNTIF(J$1:J58,J58)=1,IF(COUNT(K$1:K57)&gt;0,MAX(K$1:K57)+1,1),"")</f>
        <v/>
      </c>
      <c r="M58" s="51" t="str">
        <f>IF(G58="","",IFERROR(SUMIFS(Данные3!$E:$E,Данные3!$A:$A,D$2,Данные3!$B:$B,G58),""))</f>
        <v/>
      </c>
      <c r="N58" s="51" t="str">
        <f>IF(G58="","",IFERROR(SUMIFS(Данные3!$F:$F,Данные3!$A:$A,D$2,Данные3!$B:$B,G58),""))</f>
        <v/>
      </c>
      <c r="O58" s="51" t="str">
        <f>IF(G58="","",IFERROR(ROUND(SUMIFS(Данные3!$G:$G,Данные3!$A:$A,D$2,Данные3!$B:$B,G58)*100,0)&amp;"%",""))</f>
        <v/>
      </c>
      <c r="U58" s="51" t="str">
        <f t="shared" si="1"/>
        <v/>
      </c>
      <c r="V58" s="53" t="str">
        <f t="shared" si="2"/>
        <v/>
      </c>
      <c r="W58" s="51" t="str">
        <f>IFERROR(IF(Данные2!$A58&lt;&gt;"",Данные2!$A58,""),"")</f>
        <v/>
      </c>
      <c r="X58" s="53" t="str">
        <f>IF(COUNTIF(W$1:W58,W58)=1,IF(COUNT(X$1:X57)&gt;0,MAX(X$1:X57)+1,1),"")</f>
        <v/>
      </c>
      <c r="Z58" s="51" t="str">
        <f>IF($U58="","",IFERROR(SUMIF(Данные2!$A:$A,Техлист!$U58,Данные2!D:D),""))</f>
        <v/>
      </c>
      <c r="AA58" s="51" t="str">
        <f>IF($U58="","",IFERROR(SUMIF(Данные2!$A:$A,Техлист!$U58,Данные2!E:E),""))</f>
        <v/>
      </c>
      <c r="AB58" s="45" t="str">
        <f>IF($U58="","",IFERROR(ROUND(SUMIF(Данные2!$A:$A,Техлист!$U58,Данные2!F:F)*100,0)&amp;"%",""))</f>
        <v/>
      </c>
    </row>
    <row r="59" spans="1:28" x14ac:dyDescent="0.25">
      <c r="A59" s="45" t="str">
        <f>IF(Данные2!$A59&lt;&gt;"",Данные2!$A59,"")</f>
        <v/>
      </c>
      <c r="G59" s="45" t="str">
        <f t="shared" si="0"/>
        <v/>
      </c>
      <c r="H59" s="45" t="str">
        <f>IF(COUNTIF(G$1:G59,G59)=1,IF(COUNT(H$1:H58)&gt;0,MAX(H$1:H58)+1,1),"")</f>
        <v/>
      </c>
      <c r="J59" s="45" t="str">
        <f>IFERROR(IF(AND(Данные3!A59&lt;&gt;"",Данные3!A59=D$2),Данные3!B59,""),"")</f>
        <v/>
      </c>
      <c r="K59" s="45" t="str">
        <f>IF(COUNTIF(J$1:J59,J59)=1,IF(COUNT(K$1:K58)&gt;0,MAX(K$1:K58)+1,1),"")</f>
        <v/>
      </c>
      <c r="M59" s="51" t="str">
        <f>IF(G59="","",IFERROR(SUMIFS(Данные3!$E:$E,Данные3!$A:$A,D$2,Данные3!$B:$B,G59),""))</f>
        <v/>
      </c>
      <c r="N59" s="51" t="str">
        <f>IF(G59="","",IFERROR(SUMIFS(Данные3!$F:$F,Данные3!$A:$A,D$2,Данные3!$B:$B,G59),""))</f>
        <v/>
      </c>
      <c r="O59" s="51" t="str">
        <f>IF(G59="","",IFERROR(ROUND(SUMIFS(Данные3!$G:$G,Данные3!$A:$A,D$2,Данные3!$B:$B,G59)*100,0)&amp;"%",""))</f>
        <v/>
      </c>
      <c r="U59" s="51" t="str">
        <f t="shared" si="1"/>
        <v/>
      </c>
      <c r="V59" s="53" t="str">
        <f t="shared" si="2"/>
        <v/>
      </c>
      <c r="W59" s="51" t="str">
        <f>IFERROR(IF(Данные2!$A59&lt;&gt;"",Данные2!$A59,""),"")</f>
        <v/>
      </c>
      <c r="X59" s="53" t="str">
        <f>IF(COUNTIF(W$1:W59,W59)=1,IF(COUNT(X$1:X58)&gt;0,MAX(X$1:X58)+1,1),"")</f>
        <v/>
      </c>
      <c r="Z59" s="51" t="str">
        <f>IF($U59="","",IFERROR(SUMIF(Данные2!$A:$A,Техлист!$U59,Данные2!D:D),""))</f>
        <v/>
      </c>
      <c r="AA59" s="51" t="str">
        <f>IF($U59="","",IFERROR(SUMIF(Данные2!$A:$A,Техлист!$U59,Данные2!E:E),""))</f>
        <v/>
      </c>
      <c r="AB59" s="45" t="str">
        <f>IF($U59="","",IFERROR(ROUND(SUMIF(Данные2!$A:$A,Техлист!$U59,Данные2!F:F)*100,0)&amp;"%",""))</f>
        <v/>
      </c>
    </row>
    <row r="60" spans="1:28" x14ac:dyDescent="0.25">
      <c r="A60" s="45" t="str">
        <f>IF(Данные2!$A60&lt;&gt;"",Данные2!$A60,"")</f>
        <v/>
      </c>
      <c r="G60" s="45" t="str">
        <f t="shared" si="0"/>
        <v/>
      </c>
      <c r="H60" s="45" t="str">
        <f>IF(COUNTIF(G$1:G60,G60)=1,IF(COUNT(H$1:H59)&gt;0,MAX(H$1:H59)+1,1),"")</f>
        <v/>
      </c>
      <c r="J60" s="45" t="str">
        <f>IFERROR(IF(AND(Данные3!A60&lt;&gt;"",Данные3!A60=D$2),Данные3!B60,""),"")</f>
        <v/>
      </c>
      <c r="K60" s="45" t="str">
        <f>IF(COUNTIF(J$1:J60,J60)=1,IF(COUNT(K$1:K59)&gt;0,MAX(K$1:K59)+1,1),"")</f>
        <v/>
      </c>
      <c r="M60" s="51" t="str">
        <f>IF(G60="","",IFERROR(SUMIFS(Данные3!$E:$E,Данные3!$A:$A,D$2,Данные3!$B:$B,G60),""))</f>
        <v/>
      </c>
      <c r="N60" s="51" t="str">
        <f>IF(G60="","",IFERROR(SUMIFS(Данные3!$F:$F,Данные3!$A:$A,D$2,Данные3!$B:$B,G60),""))</f>
        <v/>
      </c>
      <c r="O60" s="51" t="str">
        <f>IF(G60="","",IFERROR(ROUND(SUMIFS(Данные3!$G:$G,Данные3!$A:$A,D$2,Данные3!$B:$B,G60)*100,0)&amp;"%",""))</f>
        <v/>
      </c>
      <c r="U60" s="51" t="str">
        <f t="shared" si="1"/>
        <v/>
      </c>
      <c r="V60" s="53" t="str">
        <f t="shared" si="2"/>
        <v/>
      </c>
      <c r="W60" s="51" t="str">
        <f>IFERROR(IF(Данные2!$A60&lt;&gt;"",Данные2!$A60,""),"")</f>
        <v/>
      </c>
      <c r="X60" s="53" t="str">
        <f>IF(COUNTIF(W$1:W60,W60)=1,IF(COUNT(X$1:X59)&gt;0,MAX(X$1:X59)+1,1),"")</f>
        <v/>
      </c>
      <c r="Z60" s="51" t="str">
        <f>IF($U60="","",IFERROR(SUMIF(Данные2!$A:$A,Техлист!$U60,Данные2!D:D),""))</f>
        <v/>
      </c>
      <c r="AA60" s="51" t="str">
        <f>IF($U60="","",IFERROR(SUMIF(Данные2!$A:$A,Техлист!$U60,Данные2!E:E),""))</f>
        <v/>
      </c>
      <c r="AB60" s="45" t="str">
        <f>IF($U60="","",IFERROR(ROUND(SUMIF(Данные2!$A:$A,Техлист!$U60,Данные2!F:F)*100,0)&amp;"%",""))</f>
        <v/>
      </c>
    </row>
    <row r="61" spans="1:28" x14ac:dyDescent="0.25">
      <c r="A61" s="45" t="str">
        <f>IF(Данные2!$A61&lt;&gt;"",Данные2!$A61,"")</f>
        <v/>
      </c>
      <c r="G61" s="45" t="str">
        <f t="shared" si="0"/>
        <v/>
      </c>
      <c r="H61" s="45" t="str">
        <f>IF(COUNTIF(G$1:G61,G61)=1,IF(COUNT(H$1:H60)&gt;0,MAX(H$1:H60)+1,1),"")</f>
        <v/>
      </c>
      <c r="J61" s="45" t="str">
        <f>IFERROR(IF(AND(Данные3!A61&lt;&gt;"",Данные3!A61=D$2),Данные3!B61,""),"")</f>
        <v/>
      </c>
      <c r="K61" s="45" t="str">
        <f>IF(COUNTIF(J$1:J61,J61)=1,IF(COUNT(K$1:K60)&gt;0,MAX(K$1:K60)+1,1),"")</f>
        <v/>
      </c>
      <c r="M61" s="51" t="str">
        <f>IF(G61="","",IFERROR(SUMIFS(Данные3!$E:$E,Данные3!$A:$A,D$2,Данные3!$B:$B,G61),""))</f>
        <v/>
      </c>
      <c r="N61" s="51" t="str">
        <f>IF(G61="","",IFERROR(SUMIFS(Данные3!$F:$F,Данные3!$A:$A,D$2,Данные3!$B:$B,G61),""))</f>
        <v/>
      </c>
      <c r="O61" s="51" t="str">
        <f>IF(G61="","",IFERROR(ROUND(SUMIFS(Данные3!$G:$G,Данные3!$A:$A,D$2,Данные3!$B:$B,G61)*100,0)&amp;"%",""))</f>
        <v/>
      </c>
      <c r="U61" s="51" t="str">
        <f t="shared" si="1"/>
        <v/>
      </c>
      <c r="V61" s="53" t="str">
        <f t="shared" si="2"/>
        <v/>
      </c>
      <c r="W61" s="51" t="str">
        <f>IFERROR(IF(Данные2!$A61&lt;&gt;"",Данные2!$A61,""),"")</f>
        <v/>
      </c>
      <c r="X61" s="53" t="str">
        <f>IF(COUNTIF(W$1:W61,W61)=1,IF(COUNT(X$1:X60)&gt;0,MAX(X$1:X60)+1,1),"")</f>
        <v/>
      </c>
      <c r="Z61" s="51" t="str">
        <f>IF($U61="","",IFERROR(SUMIF(Данные2!$A:$A,Техлист!$U61,Данные2!D:D),""))</f>
        <v/>
      </c>
      <c r="AA61" s="51" t="str">
        <f>IF($U61="","",IFERROR(SUMIF(Данные2!$A:$A,Техлист!$U61,Данные2!E:E),""))</f>
        <v/>
      </c>
      <c r="AB61" s="45" t="str">
        <f>IF($U61="","",IFERROR(ROUND(SUMIF(Данные2!$A:$A,Техлист!$U61,Данные2!F:F)*100,0)&amp;"%",""))</f>
        <v/>
      </c>
    </row>
    <row r="62" spans="1:28" x14ac:dyDescent="0.25">
      <c r="A62" s="45" t="str">
        <f>IF(Данные2!$A62&lt;&gt;"",Данные2!$A62,"")</f>
        <v/>
      </c>
      <c r="G62" s="45" t="str">
        <f t="shared" si="0"/>
        <v/>
      </c>
      <c r="H62" s="45" t="str">
        <f>IF(COUNTIF(G$1:G62,G62)=1,IF(COUNT(H$1:H61)&gt;0,MAX(H$1:H61)+1,1),"")</f>
        <v/>
      </c>
      <c r="J62" s="45" t="str">
        <f>IFERROR(IF(AND(Данные3!A62&lt;&gt;"",Данные3!A62=D$2),Данные3!B62,""),"")</f>
        <v/>
      </c>
      <c r="K62" s="45" t="str">
        <f>IF(COUNTIF(J$1:J62,J62)=1,IF(COUNT(K$1:K61)&gt;0,MAX(K$1:K61)+1,1),"")</f>
        <v/>
      </c>
      <c r="M62" s="51" t="str">
        <f>IF(G62="","",IFERROR(SUMIFS(Данные3!$E:$E,Данные3!$A:$A,D$2,Данные3!$B:$B,G62),""))</f>
        <v/>
      </c>
      <c r="N62" s="51" t="str">
        <f>IF(G62="","",IFERROR(SUMIFS(Данные3!$F:$F,Данные3!$A:$A,D$2,Данные3!$B:$B,G62),""))</f>
        <v/>
      </c>
      <c r="O62" s="51" t="str">
        <f>IF(G62="","",IFERROR(ROUND(SUMIFS(Данные3!$G:$G,Данные3!$A:$A,D$2,Данные3!$B:$B,G62)*100,0)&amp;"%",""))</f>
        <v/>
      </c>
      <c r="U62" s="51" t="str">
        <f t="shared" si="1"/>
        <v/>
      </c>
      <c r="V62" s="53" t="str">
        <f t="shared" si="2"/>
        <v/>
      </c>
      <c r="W62" s="51" t="str">
        <f>IFERROR(IF(Данные2!$A62&lt;&gt;"",Данные2!$A62,""),"")</f>
        <v/>
      </c>
      <c r="X62" s="53" t="str">
        <f>IF(COUNTIF(W$1:W62,W62)=1,IF(COUNT(X$1:X61)&gt;0,MAX(X$1:X61)+1,1),"")</f>
        <v/>
      </c>
      <c r="Z62" s="51" t="str">
        <f>IF($U62="","",IFERROR(SUMIF(Данные2!$A:$A,Техлист!$U62,Данные2!D:D),""))</f>
        <v/>
      </c>
      <c r="AA62" s="51" t="str">
        <f>IF($U62="","",IFERROR(SUMIF(Данные2!$A:$A,Техлист!$U62,Данные2!E:E),""))</f>
        <v/>
      </c>
      <c r="AB62" s="45" t="str">
        <f>IF($U62="","",IFERROR(ROUND(SUMIF(Данные2!$A:$A,Техлист!$U62,Данные2!F:F)*100,0)&amp;"%",""))</f>
        <v/>
      </c>
    </row>
    <row r="63" spans="1:28" x14ac:dyDescent="0.25">
      <c r="A63" s="45" t="str">
        <f>IF(Данные2!$A63&lt;&gt;"",Данные2!$A63,"")</f>
        <v/>
      </c>
      <c r="G63" s="45" t="str">
        <f t="shared" si="0"/>
        <v/>
      </c>
      <c r="H63" s="45" t="str">
        <f>IF(COUNTIF(G$1:G63,G63)=1,IF(COUNT(H$1:H62)&gt;0,MAX(H$1:H62)+1,1),"")</f>
        <v/>
      </c>
      <c r="J63" s="45" t="str">
        <f>IFERROR(IF(AND(Данные3!A63&lt;&gt;"",Данные3!A63=D$2),Данные3!B63,""),"")</f>
        <v/>
      </c>
      <c r="K63" s="45" t="str">
        <f>IF(COUNTIF(J$1:J63,J63)=1,IF(COUNT(K$1:K62)&gt;0,MAX(K$1:K62)+1,1),"")</f>
        <v/>
      </c>
      <c r="M63" s="51" t="str">
        <f>IF(G63="","",IFERROR(SUMIFS(Данные3!$E:$E,Данные3!$A:$A,D$2,Данные3!$B:$B,G63),""))</f>
        <v/>
      </c>
      <c r="N63" s="51" t="str">
        <f>IF(G63="","",IFERROR(SUMIFS(Данные3!$F:$F,Данные3!$A:$A,D$2,Данные3!$B:$B,G63),""))</f>
        <v/>
      </c>
      <c r="O63" s="51" t="str">
        <f>IF(G63="","",IFERROR(ROUND(SUMIFS(Данные3!$G:$G,Данные3!$A:$A,D$2,Данные3!$B:$B,G63)*100,0)&amp;"%",""))</f>
        <v/>
      </c>
      <c r="U63" s="51" t="str">
        <f t="shared" si="1"/>
        <v/>
      </c>
      <c r="V63" s="53" t="str">
        <f t="shared" si="2"/>
        <v/>
      </c>
      <c r="W63" s="51" t="str">
        <f>IFERROR(IF(Данные2!$A63&lt;&gt;"",Данные2!$A63,""),"")</f>
        <v/>
      </c>
      <c r="X63" s="53" t="str">
        <f>IF(COUNTIF(W$1:W63,W63)=1,IF(COUNT(X$1:X62)&gt;0,MAX(X$1:X62)+1,1),"")</f>
        <v/>
      </c>
      <c r="Z63" s="51" t="str">
        <f>IF($U63="","",IFERROR(SUMIF(Данные2!$A:$A,Техлист!$U63,Данные2!D:D),""))</f>
        <v/>
      </c>
      <c r="AA63" s="51" t="str">
        <f>IF($U63="","",IFERROR(SUMIF(Данные2!$A:$A,Техлист!$U63,Данные2!E:E),""))</f>
        <v/>
      </c>
      <c r="AB63" s="45" t="str">
        <f>IF($U63="","",IFERROR(ROUND(SUMIF(Данные2!$A:$A,Техлист!$U63,Данные2!F:F)*100,0)&amp;"%",""))</f>
        <v/>
      </c>
    </row>
    <row r="64" spans="1:28" x14ac:dyDescent="0.25">
      <c r="A64" s="45" t="str">
        <f>IF(Данные2!$A64&lt;&gt;"",Данные2!$A64,"")</f>
        <v/>
      </c>
      <c r="G64" s="45" t="str">
        <f t="shared" si="0"/>
        <v/>
      </c>
      <c r="H64" s="45" t="str">
        <f>IF(COUNTIF(G$1:G64,G64)=1,IF(COUNT(H$1:H63)&gt;0,MAX(H$1:H63)+1,1),"")</f>
        <v/>
      </c>
      <c r="J64" s="45" t="str">
        <f>IFERROR(IF(AND(Данные3!A64&lt;&gt;"",Данные3!A64=D$2),Данные3!B64,""),"")</f>
        <v/>
      </c>
      <c r="K64" s="45" t="str">
        <f>IF(COUNTIF(J$1:J64,J64)=1,IF(COUNT(K$1:K63)&gt;0,MAX(K$1:K63)+1,1),"")</f>
        <v/>
      </c>
      <c r="M64" s="51" t="str">
        <f>IF(G64="","",IFERROR(SUMIFS(Данные3!$E:$E,Данные3!$A:$A,D$2,Данные3!$B:$B,G64),""))</f>
        <v/>
      </c>
      <c r="N64" s="51" t="str">
        <f>IF(G64="","",IFERROR(SUMIFS(Данные3!$F:$F,Данные3!$A:$A,D$2,Данные3!$B:$B,G64),""))</f>
        <v/>
      </c>
      <c r="O64" s="51" t="str">
        <f>IF(G64="","",IFERROR(ROUND(SUMIFS(Данные3!$G:$G,Данные3!$A:$A,D$2,Данные3!$B:$B,G64)*100,0)&amp;"%",""))</f>
        <v/>
      </c>
      <c r="U64" s="51" t="str">
        <f t="shared" si="1"/>
        <v/>
      </c>
      <c r="V64" s="53" t="str">
        <f t="shared" si="2"/>
        <v/>
      </c>
      <c r="W64" s="51" t="str">
        <f>IFERROR(IF(Данные2!$A64&lt;&gt;"",Данные2!$A64,""),"")</f>
        <v/>
      </c>
      <c r="X64" s="53" t="str">
        <f>IF(COUNTIF(W$1:W64,W64)=1,IF(COUNT(X$1:X63)&gt;0,MAX(X$1:X63)+1,1),"")</f>
        <v/>
      </c>
      <c r="Z64" s="51" t="str">
        <f>IF($U64="","",IFERROR(SUMIF(Данные2!$A:$A,Техлист!$U64,Данные2!D:D),""))</f>
        <v/>
      </c>
      <c r="AA64" s="51" t="str">
        <f>IF($U64="","",IFERROR(SUMIF(Данные2!$A:$A,Техлист!$U64,Данные2!E:E),""))</f>
        <v/>
      </c>
      <c r="AB64" s="45" t="str">
        <f>IF($U64="","",IFERROR(ROUND(SUMIF(Данные2!$A:$A,Техлист!$U64,Данные2!F:F)*100,0)&amp;"%",""))</f>
        <v/>
      </c>
    </row>
    <row r="65" spans="1:28" x14ac:dyDescent="0.25">
      <c r="A65" s="45" t="str">
        <f>IF(Данные2!$A65&lt;&gt;"",Данные2!$A65,"")</f>
        <v/>
      </c>
      <c r="G65" s="45" t="str">
        <f t="shared" si="0"/>
        <v/>
      </c>
      <c r="H65" s="45" t="str">
        <f>IF(COUNTIF(G$1:G65,G65)=1,IF(COUNT(H$1:H64)&gt;0,MAX(H$1:H64)+1,1),"")</f>
        <v/>
      </c>
      <c r="J65" s="45" t="str">
        <f>IFERROR(IF(AND(Данные3!A65&lt;&gt;"",Данные3!A65=D$2),Данные3!B65,""),"")</f>
        <v/>
      </c>
      <c r="K65" s="45" t="str">
        <f>IF(COUNTIF(J$1:J65,J65)=1,IF(COUNT(K$1:K64)&gt;0,MAX(K$1:K64)+1,1),"")</f>
        <v/>
      </c>
      <c r="M65" s="51" t="str">
        <f>IF(G65="","",IFERROR(SUMIFS(Данные3!$E:$E,Данные3!$A:$A,D$2,Данные3!$B:$B,G65),""))</f>
        <v/>
      </c>
      <c r="N65" s="51" t="str">
        <f>IF(G65="","",IFERROR(SUMIFS(Данные3!$F:$F,Данные3!$A:$A,D$2,Данные3!$B:$B,G65),""))</f>
        <v/>
      </c>
      <c r="O65" s="51" t="str">
        <f>IF(G65="","",IFERROR(ROUND(SUMIFS(Данные3!$G:$G,Данные3!$A:$A,D$2,Данные3!$B:$B,G65)*100,0)&amp;"%",""))</f>
        <v/>
      </c>
      <c r="U65" s="51" t="str">
        <f t="shared" si="1"/>
        <v/>
      </c>
      <c r="V65" s="53" t="str">
        <f t="shared" si="2"/>
        <v/>
      </c>
      <c r="W65" s="51" t="str">
        <f>IFERROR(IF(Данные2!$A65&lt;&gt;"",Данные2!$A65,""),"")</f>
        <v/>
      </c>
      <c r="X65" s="53" t="str">
        <f>IF(COUNTIF(W$1:W65,W65)=1,IF(COUNT(X$1:X64)&gt;0,MAX(X$1:X64)+1,1),"")</f>
        <v/>
      </c>
      <c r="Z65" s="51" t="str">
        <f>IF($U65="","",IFERROR(SUMIF(Данные2!$A:$A,Техлист!$U65,Данные2!D:D),""))</f>
        <v/>
      </c>
      <c r="AA65" s="51" t="str">
        <f>IF($U65="","",IFERROR(SUMIF(Данные2!$A:$A,Техлист!$U65,Данные2!E:E),""))</f>
        <v/>
      </c>
      <c r="AB65" s="45" t="str">
        <f>IF($U65="","",IFERROR(ROUND(SUMIF(Данные2!$A:$A,Техлист!$U65,Данные2!F:F)*100,0)&amp;"%",""))</f>
        <v/>
      </c>
    </row>
    <row r="66" spans="1:28" x14ac:dyDescent="0.25">
      <c r="A66" s="45" t="str">
        <f>IF(Данные2!$A66&lt;&gt;"",Данные2!$A66,"")</f>
        <v/>
      </c>
      <c r="G66" s="45" t="str">
        <f t="shared" ref="G66:G129" si="3">IFERROR(INDEX(J$2:J$2000,MATCH(ROW()-1,K$2:K$2000,0)),"")</f>
        <v/>
      </c>
      <c r="H66" s="45" t="str">
        <f>IF(COUNTIF(G$1:G66,G66)=1,IF(COUNT(H$1:H65)&gt;0,MAX(H$1:H65)+1,1),"")</f>
        <v/>
      </c>
      <c r="J66" s="45" t="str">
        <f>IFERROR(IF(AND(Данные3!A66&lt;&gt;"",Данные3!A66=D$2),Данные3!B66,""),"")</f>
        <v/>
      </c>
      <c r="K66" s="45" t="str">
        <f>IF(COUNTIF(J$1:J66,J66)=1,IF(COUNT(K$1:K65)&gt;0,MAX(K$1:K65)+1,1),"")</f>
        <v/>
      </c>
      <c r="M66" s="51" t="str">
        <f>IF(G66="","",IFERROR(SUMIFS(Данные3!$E:$E,Данные3!$A:$A,D$2,Данные3!$B:$B,G66),""))</f>
        <v/>
      </c>
      <c r="N66" s="51" t="str">
        <f>IF(G66="","",IFERROR(SUMIFS(Данные3!$F:$F,Данные3!$A:$A,D$2,Данные3!$B:$B,G66),""))</f>
        <v/>
      </c>
      <c r="O66" s="51" t="str">
        <f>IF(G66="","",IFERROR(ROUND(SUMIFS(Данные3!$G:$G,Данные3!$A:$A,D$2,Данные3!$B:$B,G66)*100,0)&amp;"%",""))</f>
        <v/>
      </c>
      <c r="U66" s="51" t="str">
        <f t="shared" ref="U66:U129" si="4">IFERROR(INDEX(W$2:W$2000,MATCH(ROW()-1,X$2:X$2000,0)),"")</f>
        <v/>
      </c>
      <c r="V66" s="53" t="str">
        <f t="shared" ref="V66:V129" si="5">IFERROR(INDEX(X$2:X$2000,MATCH(ROW()-1,X$2:X$2000,0)),"")</f>
        <v/>
      </c>
      <c r="W66" s="51" t="str">
        <f>IFERROR(IF(Данные2!$A66&lt;&gt;"",Данные2!$A66,""),"")</f>
        <v/>
      </c>
      <c r="X66" s="53" t="str">
        <f>IF(COUNTIF(W$1:W66,W66)=1,IF(COUNT(X$1:X65)&gt;0,MAX(X$1:X65)+1,1),"")</f>
        <v/>
      </c>
      <c r="Z66" s="51" t="str">
        <f>IF($U66="","",IFERROR(SUMIF(Данные2!$A:$A,Техлист!$U66,Данные2!D:D),""))</f>
        <v/>
      </c>
      <c r="AA66" s="51" t="str">
        <f>IF($U66="","",IFERROR(SUMIF(Данные2!$A:$A,Техлист!$U66,Данные2!E:E),""))</f>
        <v/>
      </c>
      <c r="AB66" s="45" t="str">
        <f>IF($U66="","",IFERROR(ROUND(SUMIF(Данные2!$A:$A,Техлист!$U66,Данные2!F:F)*100,0)&amp;"%",""))</f>
        <v/>
      </c>
    </row>
    <row r="67" spans="1:28" x14ac:dyDescent="0.25">
      <c r="A67" s="45" t="str">
        <f>IF(Данные2!$A67&lt;&gt;"",Данные2!$A67,"")</f>
        <v/>
      </c>
      <c r="G67" s="45" t="str">
        <f t="shared" si="3"/>
        <v/>
      </c>
      <c r="H67" s="45" t="str">
        <f>IF(COUNTIF(G$1:G67,G67)=1,IF(COUNT(H$1:H66)&gt;0,MAX(H$1:H66)+1,1),"")</f>
        <v/>
      </c>
      <c r="J67" s="45" t="str">
        <f>IFERROR(IF(AND(Данные3!A67&lt;&gt;"",Данные3!A67=D$2),Данные3!B67,""),"")</f>
        <v/>
      </c>
      <c r="K67" s="45" t="str">
        <f>IF(COUNTIF(J$1:J67,J67)=1,IF(COUNT(K$1:K66)&gt;0,MAX(K$1:K66)+1,1),"")</f>
        <v/>
      </c>
      <c r="M67" s="51" t="str">
        <f>IF(G67="","",IFERROR(SUMIFS(Данные3!$E:$E,Данные3!$A:$A,D$2,Данные3!$B:$B,G67),""))</f>
        <v/>
      </c>
      <c r="N67" s="51" t="str">
        <f>IF(G67="","",IFERROR(SUMIFS(Данные3!$F:$F,Данные3!$A:$A,D$2,Данные3!$B:$B,G67),""))</f>
        <v/>
      </c>
      <c r="O67" s="51" t="str">
        <f>IF(G67="","",IFERROR(ROUND(SUMIFS(Данные3!$G:$G,Данные3!$A:$A,D$2,Данные3!$B:$B,G67)*100,0)&amp;"%",""))</f>
        <v/>
      </c>
      <c r="U67" s="51" t="str">
        <f t="shared" si="4"/>
        <v/>
      </c>
      <c r="V67" s="53" t="str">
        <f t="shared" si="5"/>
        <v/>
      </c>
      <c r="W67" s="51" t="str">
        <f>IFERROR(IF(Данные2!$A67&lt;&gt;"",Данные2!$A67,""),"")</f>
        <v/>
      </c>
      <c r="X67" s="53" t="str">
        <f>IF(COUNTIF(W$1:W67,W67)=1,IF(COUNT(X$1:X66)&gt;0,MAX(X$1:X66)+1,1),"")</f>
        <v/>
      </c>
      <c r="Z67" s="51" t="str">
        <f>IF($U67="","",IFERROR(SUMIF(Данные2!$A:$A,Техлист!$U67,Данные2!D:D),""))</f>
        <v/>
      </c>
      <c r="AA67" s="51" t="str">
        <f>IF($U67="","",IFERROR(SUMIF(Данные2!$A:$A,Техлист!$U67,Данные2!E:E),""))</f>
        <v/>
      </c>
      <c r="AB67" s="45" t="str">
        <f>IF($U67="","",IFERROR(ROUND(SUMIF(Данные2!$A:$A,Техлист!$U67,Данные2!F:F)*100,0)&amp;"%",""))</f>
        <v/>
      </c>
    </row>
    <row r="68" spans="1:28" x14ac:dyDescent="0.25">
      <c r="A68" s="45" t="str">
        <f>IF(Данные2!$A68&lt;&gt;"",Данные2!$A68,"")</f>
        <v/>
      </c>
      <c r="G68" s="45" t="str">
        <f t="shared" si="3"/>
        <v/>
      </c>
      <c r="H68" s="45" t="str">
        <f>IF(COUNTIF(G$1:G68,G68)=1,IF(COUNT(H$1:H67)&gt;0,MAX(H$1:H67)+1,1),"")</f>
        <v/>
      </c>
      <c r="J68" s="45" t="str">
        <f>IFERROR(IF(AND(Данные3!A68&lt;&gt;"",Данные3!A68=D$2),Данные3!B68,""),"")</f>
        <v/>
      </c>
      <c r="K68" s="45" t="str">
        <f>IF(COUNTIF(J$1:J68,J68)=1,IF(COUNT(K$1:K67)&gt;0,MAX(K$1:K67)+1,1),"")</f>
        <v/>
      </c>
      <c r="M68" s="51" t="str">
        <f>IF(G68="","",IFERROR(SUMIFS(Данные3!$E:$E,Данные3!$A:$A,D$2,Данные3!$B:$B,G68),""))</f>
        <v/>
      </c>
      <c r="N68" s="51" t="str">
        <f>IF(G68="","",IFERROR(SUMIFS(Данные3!$F:$F,Данные3!$A:$A,D$2,Данные3!$B:$B,G68),""))</f>
        <v/>
      </c>
      <c r="O68" s="51" t="str">
        <f>IF(G68="","",IFERROR(ROUND(SUMIFS(Данные3!$G:$G,Данные3!$A:$A,D$2,Данные3!$B:$B,G68)*100,0)&amp;"%",""))</f>
        <v/>
      </c>
      <c r="U68" s="51" t="str">
        <f t="shared" si="4"/>
        <v/>
      </c>
      <c r="V68" s="53" t="str">
        <f t="shared" si="5"/>
        <v/>
      </c>
      <c r="W68" s="51" t="str">
        <f>IFERROR(IF(Данные2!$A68&lt;&gt;"",Данные2!$A68,""),"")</f>
        <v/>
      </c>
      <c r="X68" s="53" t="str">
        <f>IF(COUNTIF(W$1:W68,W68)=1,IF(COUNT(X$1:X67)&gt;0,MAX(X$1:X67)+1,1),"")</f>
        <v/>
      </c>
      <c r="Z68" s="51" t="str">
        <f>IF($U68="","",IFERROR(SUMIF(Данные2!$A:$A,Техлист!$U68,Данные2!D:D),""))</f>
        <v/>
      </c>
      <c r="AA68" s="51" t="str">
        <f>IF($U68="","",IFERROR(SUMIF(Данные2!$A:$A,Техлист!$U68,Данные2!E:E),""))</f>
        <v/>
      </c>
      <c r="AB68" s="45" t="str">
        <f>IF($U68="","",IFERROR(ROUND(SUMIF(Данные2!$A:$A,Техлист!$U68,Данные2!F:F)*100,0)&amp;"%",""))</f>
        <v/>
      </c>
    </row>
    <row r="69" spans="1:28" x14ac:dyDescent="0.25">
      <c r="A69" s="45" t="str">
        <f>IF(Данные2!$A69&lt;&gt;"",Данные2!$A69,"")</f>
        <v/>
      </c>
      <c r="G69" s="45" t="str">
        <f t="shared" si="3"/>
        <v/>
      </c>
      <c r="H69" s="45" t="str">
        <f>IF(COUNTIF(G$1:G69,G69)=1,IF(COUNT(H$1:H68)&gt;0,MAX(H$1:H68)+1,1),"")</f>
        <v/>
      </c>
      <c r="J69" s="45" t="str">
        <f>IFERROR(IF(AND(Данные3!A69&lt;&gt;"",Данные3!A69=D$2),Данные3!B69,""),"")</f>
        <v/>
      </c>
      <c r="K69" s="45" t="str">
        <f>IF(COUNTIF(J$1:J69,J69)=1,IF(COUNT(K$1:K68)&gt;0,MAX(K$1:K68)+1,1),"")</f>
        <v/>
      </c>
      <c r="M69" s="51" t="str">
        <f>IF(G69="","",IFERROR(SUMIFS(Данные3!$E:$E,Данные3!$A:$A,D$2,Данные3!$B:$B,G69),""))</f>
        <v/>
      </c>
      <c r="N69" s="51" t="str">
        <f>IF(G69="","",IFERROR(SUMIFS(Данные3!$F:$F,Данные3!$A:$A,D$2,Данные3!$B:$B,G69),""))</f>
        <v/>
      </c>
      <c r="O69" s="51" t="str">
        <f>IF(G69="","",IFERROR(ROUND(SUMIFS(Данные3!$G:$G,Данные3!$A:$A,D$2,Данные3!$B:$B,G69)*100,0)&amp;"%",""))</f>
        <v/>
      </c>
      <c r="U69" s="51" t="str">
        <f t="shared" si="4"/>
        <v/>
      </c>
      <c r="V69" s="53" t="str">
        <f t="shared" si="5"/>
        <v/>
      </c>
      <c r="W69" s="51" t="str">
        <f>IFERROR(IF(Данные2!$A69&lt;&gt;"",Данные2!$A69,""),"")</f>
        <v/>
      </c>
      <c r="X69" s="53" t="str">
        <f>IF(COUNTIF(W$1:W69,W69)=1,IF(COUNT(X$1:X68)&gt;0,MAX(X$1:X68)+1,1),"")</f>
        <v/>
      </c>
      <c r="Z69" s="51" t="str">
        <f>IF($U69="","",IFERROR(SUMIF(Данные2!$A:$A,Техлист!$U69,Данные2!D:D),""))</f>
        <v/>
      </c>
      <c r="AA69" s="51" t="str">
        <f>IF($U69="","",IFERROR(SUMIF(Данные2!$A:$A,Техлист!$U69,Данные2!E:E),""))</f>
        <v/>
      </c>
      <c r="AB69" s="45" t="str">
        <f>IF($U69="","",IFERROR(ROUND(SUMIF(Данные2!$A:$A,Техлист!$U69,Данные2!F:F)*100,0)&amp;"%",""))</f>
        <v/>
      </c>
    </row>
    <row r="70" spans="1:28" x14ac:dyDescent="0.25">
      <c r="A70" s="45" t="str">
        <f>IF(Данные2!$A70&lt;&gt;"",Данные2!$A70,"")</f>
        <v/>
      </c>
      <c r="G70" s="45" t="str">
        <f t="shared" si="3"/>
        <v/>
      </c>
      <c r="H70" s="45" t="str">
        <f>IF(COUNTIF(G$1:G70,G70)=1,IF(COUNT(H$1:H69)&gt;0,MAX(H$1:H69)+1,1),"")</f>
        <v/>
      </c>
      <c r="J70" s="45" t="str">
        <f>IFERROR(IF(AND(Данные3!A70&lt;&gt;"",Данные3!A70=D$2),Данные3!B70,""),"")</f>
        <v/>
      </c>
      <c r="K70" s="45" t="str">
        <f>IF(COUNTIF(J$1:J70,J70)=1,IF(COUNT(K$1:K69)&gt;0,MAX(K$1:K69)+1,1),"")</f>
        <v/>
      </c>
      <c r="M70" s="51" t="str">
        <f>IF(G70="","",IFERROR(SUMIFS(Данные3!$E:$E,Данные3!$A:$A,D$2,Данные3!$B:$B,G70),""))</f>
        <v/>
      </c>
      <c r="N70" s="51" t="str">
        <f>IF(G70="","",IFERROR(SUMIFS(Данные3!$F:$F,Данные3!$A:$A,D$2,Данные3!$B:$B,G70),""))</f>
        <v/>
      </c>
      <c r="O70" s="51" t="str">
        <f>IF(G70="","",IFERROR(ROUND(SUMIFS(Данные3!$G:$G,Данные3!$A:$A,D$2,Данные3!$B:$B,G70)*100,0)&amp;"%",""))</f>
        <v/>
      </c>
      <c r="U70" s="51" t="str">
        <f t="shared" si="4"/>
        <v/>
      </c>
      <c r="V70" s="53" t="str">
        <f t="shared" si="5"/>
        <v/>
      </c>
      <c r="W70" s="51" t="str">
        <f>IFERROR(IF(Данные2!$A70&lt;&gt;"",Данные2!$A70,""),"")</f>
        <v/>
      </c>
      <c r="X70" s="53" t="str">
        <f>IF(COUNTIF(W$1:W70,W70)=1,IF(COUNT(X$1:X69)&gt;0,MAX(X$1:X69)+1,1),"")</f>
        <v/>
      </c>
      <c r="Z70" s="51" t="str">
        <f>IF($U70="","",IFERROR(SUMIF(Данные2!$A:$A,Техлист!$U70,Данные2!D:D),""))</f>
        <v/>
      </c>
      <c r="AA70" s="51" t="str">
        <f>IF($U70="","",IFERROR(SUMIF(Данные2!$A:$A,Техлист!$U70,Данные2!E:E),""))</f>
        <v/>
      </c>
      <c r="AB70" s="45" t="str">
        <f>IF($U70="","",IFERROR(ROUND(SUMIF(Данные2!$A:$A,Техлист!$U70,Данные2!F:F)*100,0)&amp;"%",""))</f>
        <v/>
      </c>
    </row>
    <row r="71" spans="1:28" x14ac:dyDescent="0.25">
      <c r="A71" s="45" t="str">
        <f>IF(Данные2!$A71&lt;&gt;"",Данные2!$A71,"")</f>
        <v/>
      </c>
      <c r="G71" s="45" t="str">
        <f t="shared" si="3"/>
        <v/>
      </c>
      <c r="H71" s="45" t="str">
        <f>IF(COUNTIF(G$1:G71,G71)=1,IF(COUNT(H$1:H70)&gt;0,MAX(H$1:H70)+1,1),"")</f>
        <v/>
      </c>
      <c r="J71" s="45" t="str">
        <f>IFERROR(IF(AND(Данные3!A71&lt;&gt;"",Данные3!A71=D$2),Данные3!B71,""),"")</f>
        <v/>
      </c>
      <c r="K71" s="45" t="str">
        <f>IF(COUNTIF(J$1:J71,J71)=1,IF(COUNT(K$1:K70)&gt;0,MAX(K$1:K70)+1,1),"")</f>
        <v/>
      </c>
      <c r="M71" s="51" t="str">
        <f>IF(G71="","",IFERROR(SUMIFS(Данные3!$E:$E,Данные3!$A:$A,D$2,Данные3!$B:$B,G71),""))</f>
        <v/>
      </c>
      <c r="N71" s="51" t="str">
        <f>IF(G71="","",IFERROR(SUMIFS(Данные3!$F:$F,Данные3!$A:$A,D$2,Данные3!$B:$B,G71),""))</f>
        <v/>
      </c>
      <c r="O71" s="51" t="str">
        <f>IF(G71="","",IFERROR(ROUND(SUMIFS(Данные3!$G:$G,Данные3!$A:$A,D$2,Данные3!$B:$B,G71)*100,0)&amp;"%",""))</f>
        <v/>
      </c>
      <c r="U71" s="51" t="str">
        <f t="shared" si="4"/>
        <v/>
      </c>
      <c r="V71" s="53" t="str">
        <f t="shared" si="5"/>
        <v/>
      </c>
      <c r="W71" s="51" t="str">
        <f>IFERROR(IF(Данные2!$A71&lt;&gt;"",Данные2!$A71,""),"")</f>
        <v/>
      </c>
      <c r="X71" s="53" t="str">
        <f>IF(COUNTIF(W$1:W71,W71)=1,IF(COUNT(X$1:X70)&gt;0,MAX(X$1:X70)+1,1),"")</f>
        <v/>
      </c>
      <c r="Z71" s="51" t="str">
        <f>IF($U71="","",IFERROR(SUMIF(Данные2!$A:$A,Техлист!$U71,Данные2!D:D),""))</f>
        <v/>
      </c>
      <c r="AA71" s="51" t="str">
        <f>IF($U71="","",IFERROR(SUMIF(Данные2!$A:$A,Техлист!$U71,Данные2!E:E),""))</f>
        <v/>
      </c>
      <c r="AB71" s="45" t="str">
        <f>IF($U71="","",IFERROR(ROUND(SUMIF(Данные2!$A:$A,Техлист!$U71,Данные2!F:F)*100,0)&amp;"%",""))</f>
        <v/>
      </c>
    </row>
    <row r="72" spans="1:28" x14ac:dyDescent="0.25">
      <c r="A72" s="45" t="str">
        <f>IF(Данные2!$A72&lt;&gt;"",Данные2!$A72,"")</f>
        <v/>
      </c>
      <c r="G72" s="45" t="str">
        <f t="shared" si="3"/>
        <v/>
      </c>
      <c r="H72" s="45" t="str">
        <f>IF(COUNTIF(G$1:G72,G72)=1,IF(COUNT(H$1:H71)&gt;0,MAX(H$1:H71)+1,1),"")</f>
        <v/>
      </c>
      <c r="J72" s="45" t="str">
        <f>IFERROR(IF(AND(Данные3!A72&lt;&gt;"",Данные3!A72=D$2),Данные3!B72,""),"")</f>
        <v/>
      </c>
      <c r="K72" s="45" t="str">
        <f>IF(COUNTIF(J$1:J72,J72)=1,IF(COUNT(K$1:K71)&gt;0,MAX(K$1:K71)+1,1),"")</f>
        <v/>
      </c>
      <c r="M72" s="51" t="str">
        <f>IF(G72="","",IFERROR(SUMIFS(Данные3!$E:$E,Данные3!$A:$A,D$2,Данные3!$B:$B,G72),""))</f>
        <v/>
      </c>
      <c r="N72" s="51" t="str">
        <f>IF(G72="","",IFERROR(SUMIFS(Данные3!$F:$F,Данные3!$A:$A,D$2,Данные3!$B:$B,G72),""))</f>
        <v/>
      </c>
      <c r="O72" s="51" t="str">
        <f>IF(G72="","",IFERROR(ROUND(SUMIFS(Данные3!$G:$G,Данные3!$A:$A,D$2,Данные3!$B:$B,G72)*100,0)&amp;"%",""))</f>
        <v/>
      </c>
      <c r="U72" s="51" t="str">
        <f t="shared" si="4"/>
        <v/>
      </c>
      <c r="V72" s="53" t="str">
        <f t="shared" si="5"/>
        <v/>
      </c>
      <c r="W72" s="51" t="str">
        <f>IFERROR(IF(Данные2!$A72&lt;&gt;"",Данные2!$A72,""),"")</f>
        <v/>
      </c>
      <c r="X72" s="53" t="str">
        <f>IF(COUNTIF(W$1:W72,W72)=1,IF(COUNT(X$1:X71)&gt;0,MAX(X$1:X71)+1,1),"")</f>
        <v/>
      </c>
      <c r="Z72" s="51" t="str">
        <f>IF($U72="","",IFERROR(SUMIF(Данные2!$A:$A,Техлист!$U72,Данные2!D:D),""))</f>
        <v/>
      </c>
      <c r="AA72" s="51" t="str">
        <f>IF($U72="","",IFERROR(SUMIF(Данные2!$A:$A,Техлист!$U72,Данные2!E:E),""))</f>
        <v/>
      </c>
      <c r="AB72" s="45" t="str">
        <f>IF($U72="","",IFERROR(ROUND(SUMIF(Данные2!$A:$A,Техлист!$U72,Данные2!F:F)*100,0)&amp;"%",""))</f>
        <v/>
      </c>
    </row>
    <row r="73" spans="1:28" x14ac:dyDescent="0.25">
      <c r="A73" s="45" t="str">
        <f>IF(Данные2!$A73&lt;&gt;"",Данные2!$A73,"")</f>
        <v/>
      </c>
      <c r="G73" s="45" t="str">
        <f t="shared" si="3"/>
        <v/>
      </c>
      <c r="H73" s="45" t="str">
        <f>IF(COUNTIF(G$1:G73,G73)=1,IF(COUNT(H$1:H72)&gt;0,MAX(H$1:H72)+1,1),"")</f>
        <v/>
      </c>
      <c r="J73" s="45" t="str">
        <f>IFERROR(IF(AND(Данные3!A73&lt;&gt;"",Данные3!A73=D$2),Данные3!B73,""),"")</f>
        <v/>
      </c>
      <c r="K73" s="45" t="str">
        <f>IF(COUNTIF(J$1:J73,J73)=1,IF(COUNT(K$1:K72)&gt;0,MAX(K$1:K72)+1,1),"")</f>
        <v/>
      </c>
      <c r="M73" s="51" t="str">
        <f>IF(G73="","",IFERROR(SUMIFS(Данные3!$E:$E,Данные3!$A:$A,D$2,Данные3!$B:$B,G73),""))</f>
        <v/>
      </c>
      <c r="N73" s="51" t="str">
        <f>IF(G73="","",IFERROR(SUMIFS(Данные3!$F:$F,Данные3!$A:$A,D$2,Данные3!$B:$B,G73),""))</f>
        <v/>
      </c>
      <c r="O73" s="51" t="str">
        <f>IF(G73="","",IFERROR(ROUND(SUMIFS(Данные3!$G:$G,Данные3!$A:$A,D$2,Данные3!$B:$B,G73)*100,0)&amp;"%",""))</f>
        <v/>
      </c>
      <c r="U73" s="51" t="str">
        <f t="shared" si="4"/>
        <v/>
      </c>
      <c r="V73" s="53" t="str">
        <f t="shared" si="5"/>
        <v/>
      </c>
      <c r="W73" s="51" t="str">
        <f>IFERROR(IF(Данные2!$A73&lt;&gt;"",Данные2!$A73,""),"")</f>
        <v/>
      </c>
      <c r="X73" s="53" t="str">
        <f>IF(COUNTIF(W$1:W73,W73)=1,IF(COUNT(X$1:X72)&gt;0,MAX(X$1:X72)+1,1),"")</f>
        <v/>
      </c>
      <c r="Z73" s="51" t="str">
        <f>IF($U73="","",IFERROR(SUMIF(Данные2!$A:$A,Техлист!$U73,Данные2!D:D),""))</f>
        <v/>
      </c>
      <c r="AA73" s="51" t="str">
        <f>IF($U73="","",IFERROR(SUMIF(Данные2!$A:$A,Техлист!$U73,Данные2!E:E),""))</f>
        <v/>
      </c>
      <c r="AB73" s="45" t="str">
        <f>IF($U73="","",IFERROR(ROUND(SUMIF(Данные2!$A:$A,Техлист!$U73,Данные2!F:F)*100,0)&amp;"%",""))</f>
        <v/>
      </c>
    </row>
    <row r="74" spans="1:28" x14ac:dyDescent="0.25">
      <c r="A74" s="45" t="str">
        <f>IF(Данные2!$A74&lt;&gt;"",Данные2!$A74,"")</f>
        <v/>
      </c>
      <c r="G74" s="45" t="str">
        <f t="shared" si="3"/>
        <v/>
      </c>
      <c r="H74" s="45" t="str">
        <f>IF(COUNTIF(G$1:G74,G74)=1,IF(COUNT(H$1:H73)&gt;0,MAX(H$1:H73)+1,1),"")</f>
        <v/>
      </c>
      <c r="J74" s="45" t="str">
        <f>IFERROR(IF(AND(Данные3!A74&lt;&gt;"",Данные3!A74=D$2),Данные3!B74,""),"")</f>
        <v/>
      </c>
      <c r="K74" s="45" t="str">
        <f>IF(COUNTIF(J$1:J74,J74)=1,IF(COUNT(K$1:K73)&gt;0,MAX(K$1:K73)+1,1),"")</f>
        <v/>
      </c>
      <c r="M74" s="51" t="str">
        <f>IF(G74="","",IFERROR(SUMIFS(Данные3!$E:$E,Данные3!$A:$A,D$2,Данные3!$B:$B,G74),""))</f>
        <v/>
      </c>
      <c r="N74" s="51" t="str">
        <f>IF(G74="","",IFERROR(SUMIFS(Данные3!$F:$F,Данные3!$A:$A,D$2,Данные3!$B:$B,G74),""))</f>
        <v/>
      </c>
      <c r="O74" s="51" t="str">
        <f>IF(G74="","",IFERROR(ROUND(SUMIFS(Данные3!$G:$G,Данные3!$A:$A,D$2,Данные3!$B:$B,G74)*100,0)&amp;"%",""))</f>
        <v/>
      </c>
      <c r="U74" s="51" t="str">
        <f t="shared" si="4"/>
        <v/>
      </c>
      <c r="V74" s="53" t="str">
        <f t="shared" si="5"/>
        <v/>
      </c>
      <c r="W74" s="51" t="str">
        <f>IFERROR(IF(Данные2!$A74&lt;&gt;"",Данные2!$A74,""),"")</f>
        <v/>
      </c>
      <c r="X74" s="53" t="str">
        <f>IF(COUNTIF(W$1:W74,W74)=1,IF(COUNT(X$1:X73)&gt;0,MAX(X$1:X73)+1,1),"")</f>
        <v/>
      </c>
      <c r="Z74" s="51" t="str">
        <f>IF($U74="","",IFERROR(SUMIF(Данные2!$A:$A,Техлист!$U74,Данные2!D:D),""))</f>
        <v/>
      </c>
      <c r="AA74" s="51" t="str">
        <f>IF($U74="","",IFERROR(SUMIF(Данные2!$A:$A,Техлист!$U74,Данные2!E:E),""))</f>
        <v/>
      </c>
      <c r="AB74" s="45" t="str">
        <f>IF($U74="","",IFERROR(ROUND(SUMIF(Данные2!$A:$A,Техлист!$U74,Данные2!F:F)*100,0)&amp;"%",""))</f>
        <v/>
      </c>
    </row>
    <row r="75" spans="1:28" x14ac:dyDescent="0.25">
      <c r="A75" s="45" t="str">
        <f>IF(Данные2!$A75&lt;&gt;"",Данные2!$A75,"")</f>
        <v/>
      </c>
      <c r="G75" s="45" t="str">
        <f t="shared" si="3"/>
        <v/>
      </c>
      <c r="H75" s="45" t="str">
        <f>IF(COUNTIF(G$1:G75,G75)=1,IF(COUNT(H$1:H74)&gt;0,MAX(H$1:H74)+1,1),"")</f>
        <v/>
      </c>
      <c r="J75" s="45" t="str">
        <f>IFERROR(IF(AND(Данные3!A75&lt;&gt;"",Данные3!A75=D$2),Данные3!B75,""),"")</f>
        <v/>
      </c>
      <c r="K75" s="45" t="str">
        <f>IF(COUNTIF(J$1:J75,J75)=1,IF(COUNT(K$1:K74)&gt;0,MAX(K$1:K74)+1,1),"")</f>
        <v/>
      </c>
      <c r="M75" s="51" t="str">
        <f>IF(G75="","",IFERROR(SUMIFS(Данные3!$E:$E,Данные3!$A:$A,D$2,Данные3!$B:$B,G75),""))</f>
        <v/>
      </c>
      <c r="N75" s="51" t="str">
        <f>IF(G75="","",IFERROR(SUMIFS(Данные3!$F:$F,Данные3!$A:$A,D$2,Данные3!$B:$B,G75),""))</f>
        <v/>
      </c>
      <c r="O75" s="51" t="str">
        <f>IF(G75="","",IFERROR(ROUND(SUMIFS(Данные3!$G:$G,Данные3!$A:$A,D$2,Данные3!$B:$B,G75)*100,0)&amp;"%",""))</f>
        <v/>
      </c>
      <c r="U75" s="51" t="str">
        <f t="shared" si="4"/>
        <v/>
      </c>
      <c r="V75" s="53" t="str">
        <f t="shared" si="5"/>
        <v/>
      </c>
      <c r="W75" s="51" t="str">
        <f>IFERROR(IF(Данные2!$A75&lt;&gt;"",Данные2!$A75,""),"")</f>
        <v/>
      </c>
      <c r="X75" s="53" t="str">
        <f>IF(COUNTIF(W$1:W75,W75)=1,IF(COUNT(X$1:X74)&gt;0,MAX(X$1:X74)+1,1),"")</f>
        <v/>
      </c>
      <c r="Z75" s="51" t="str">
        <f>IF($U75="","",IFERROR(SUMIF(Данные2!$A:$A,Техлист!$U75,Данные2!D:D),""))</f>
        <v/>
      </c>
      <c r="AA75" s="51" t="str">
        <f>IF($U75="","",IFERROR(SUMIF(Данные2!$A:$A,Техлист!$U75,Данные2!E:E),""))</f>
        <v/>
      </c>
      <c r="AB75" s="45" t="str">
        <f>IF($U75="","",IFERROR(ROUND(SUMIF(Данные2!$A:$A,Техлист!$U75,Данные2!F:F)*100,0)&amp;"%",""))</f>
        <v/>
      </c>
    </row>
    <row r="76" spans="1:28" x14ac:dyDescent="0.25">
      <c r="A76" s="45" t="str">
        <f>IF(Данные2!$A76&lt;&gt;"",Данные2!$A76,"")</f>
        <v/>
      </c>
      <c r="G76" s="45" t="str">
        <f t="shared" si="3"/>
        <v/>
      </c>
      <c r="H76" s="45" t="str">
        <f>IF(COUNTIF(G$1:G76,G76)=1,IF(COUNT(H$1:H75)&gt;0,MAX(H$1:H75)+1,1),"")</f>
        <v/>
      </c>
      <c r="J76" s="45" t="str">
        <f>IFERROR(IF(AND(Данные3!A76&lt;&gt;"",Данные3!A76=D$2),Данные3!B76,""),"")</f>
        <v/>
      </c>
      <c r="K76" s="45" t="str">
        <f>IF(COUNTIF(J$1:J76,J76)=1,IF(COUNT(K$1:K75)&gt;0,MAX(K$1:K75)+1,1),"")</f>
        <v/>
      </c>
      <c r="M76" s="51" t="str">
        <f>IF(G76="","",IFERROR(SUMIFS(Данные3!$E:$E,Данные3!$A:$A,D$2,Данные3!$B:$B,G76),""))</f>
        <v/>
      </c>
      <c r="N76" s="51" t="str">
        <f>IF(G76="","",IFERROR(SUMIFS(Данные3!$F:$F,Данные3!$A:$A,D$2,Данные3!$B:$B,G76),""))</f>
        <v/>
      </c>
      <c r="O76" s="51" t="str">
        <f>IF(G76="","",IFERROR(ROUND(SUMIFS(Данные3!$G:$G,Данные3!$A:$A,D$2,Данные3!$B:$B,G76)*100,0)&amp;"%",""))</f>
        <v/>
      </c>
      <c r="U76" s="51" t="str">
        <f t="shared" si="4"/>
        <v/>
      </c>
      <c r="V76" s="53" t="str">
        <f t="shared" si="5"/>
        <v/>
      </c>
      <c r="W76" s="51" t="str">
        <f>IFERROR(IF(Данные2!$A76&lt;&gt;"",Данные2!$A76,""),"")</f>
        <v/>
      </c>
      <c r="X76" s="53" t="str">
        <f>IF(COUNTIF(W$1:W76,W76)=1,IF(COUNT(X$1:X75)&gt;0,MAX(X$1:X75)+1,1),"")</f>
        <v/>
      </c>
      <c r="Z76" s="51" t="str">
        <f>IF($U76="","",IFERROR(SUMIF(Данные2!$A:$A,Техлист!$U76,Данные2!D:D),""))</f>
        <v/>
      </c>
      <c r="AA76" s="51" t="str">
        <f>IF($U76="","",IFERROR(SUMIF(Данные2!$A:$A,Техлист!$U76,Данные2!E:E),""))</f>
        <v/>
      </c>
      <c r="AB76" s="45" t="str">
        <f>IF($U76="","",IFERROR(ROUND(SUMIF(Данные2!$A:$A,Техлист!$U76,Данные2!F:F)*100,0)&amp;"%",""))</f>
        <v/>
      </c>
    </row>
    <row r="77" spans="1:28" x14ac:dyDescent="0.25">
      <c r="A77" s="45" t="str">
        <f>IF(Данные2!$A77&lt;&gt;"",Данные2!$A77,"")</f>
        <v/>
      </c>
      <c r="G77" s="45" t="str">
        <f t="shared" si="3"/>
        <v/>
      </c>
      <c r="H77" s="45" t="str">
        <f>IF(COUNTIF(G$1:G77,G77)=1,IF(COUNT(H$1:H76)&gt;0,MAX(H$1:H76)+1,1),"")</f>
        <v/>
      </c>
      <c r="J77" s="45" t="str">
        <f>IFERROR(IF(AND(Данные3!A77&lt;&gt;"",Данные3!A77=D$2),Данные3!B77,""),"")</f>
        <v/>
      </c>
      <c r="K77" s="45" t="str">
        <f>IF(COUNTIF(J$1:J77,J77)=1,IF(COUNT(K$1:K76)&gt;0,MAX(K$1:K76)+1,1),"")</f>
        <v/>
      </c>
      <c r="M77" s="51" t="str">
        <f>IF(G77="","",IFERROR(SUMIFS(Данные3!$E:$E,Данные3!$A:$A,D$2,Данные3!$B:$B,G77),""))</f>
        <v/>
      </c>
      <c r="N77" s="51" t="str">
        <f>IF(G77="","",IFERROR(SUMIFS(Данные3!$F:$F,Данные3!$A:$A,D$2,Данные3!$B:$B,G77),""))</f>
        <v/>
      </c>
      <c r="O77" s="51" t="str">
        <f>IF(G77="","",IFERROR(ROUND(SUMIFS(Данные3!$G:$G,Данные3!$A:$A,D$2,Данные3!$B:$B,G77)*100,0)&amp;"%",""))</f>
        <v/>
      </c>
      <c r="U77" s="51" t="str">
        <f t="shared" si="4"/>
        <v/>
      </c>
      <c r="V77" s="53" t="str">
        <f t="shared" si="5"/>
        <v/>
      </c>
      <c r="W77" s="51" t="str">
        <f>IFERROR(IF(Данные2!$A77&lt;&gt;"",Данные2!$A77,""),"")</f>
        <v/>
      </c>
      <c r="X77" s="53" t="str">
        <f>IF(COUNTIF(W$1:W77,W77)=1,IF(COUNT(X$1:X76)&gt;0,MAX(X$1:X76)+1,1),"")</f>
        <v/>
      </c>
      <c r="Z77" s="51" t="str">
        <f>IF($U77="","",IFERROR(SUMIF(Данные2!$A:$A,Техлист!$U77,Данные2!D:D),""))</f>
        <v/>
      </c>
      <c r="AA77" s="51" t="str">
        <f>IF($U77="","",IFERROR(SUMIF(Данные2!$A:$A,Техлист!$U77,Данные2!E:E),""))</f>
        <v/>
      </c>
      <c r="AB77" s="45" t="str">
        <f>IF($U77="","",IFERROR(ROUND(SUMIF(Данные2!$A:$A,Техлист!$U77,Данные2!F:F)*100,0)&amp;"%",""))</f>
        <v/>
      </c>
    </row>
    <row r="78" spans="1:28" x14ac:dyDescent="0.25">
      <c r="A78" s="45" t="str">
        <f>IF(Данные2!$A78&lt;&gt;"",Данные2!$A78,"")</f>
        <v/>
      </c>
      <c r="G78" s="45" t="str">
        <f t="shared" si="3"/>
        <v/>
      </c>
      <c r="H78" s="45" t="str">
        <f>IF(COUNTIF(G$1:G78,G78)=1,IF(COUNT(H$1:H77)&gt;0,MAX(H$1:H77)+1,1),"")</f>
        <v/>
      </c>
      <c r="J78" s="45" t="str">
        <f>IFERROR(IF(AND(Данные3!A78&lt;&gt;"",Данные3!A78=D$2),Данные3!B78,""),"")</f>
        <v/>
      </c>
      <c r="K78" s="45" t="str">
        <f>IF(COUNTIF(J$1:J78,J78)=1,IF(COUNT(K$1:K77)&gt;0,MAX(K$1:K77)+1,1),"")</f>
        <v/>
      </c>
      <c r="M78" s="51" t="str">
        <f>IF(G78="","",IFERROR(SUMIFS(Данные3!$E:$E,Данные3!$A:$A,D$2,Данные3!$B:$B,G78),""))</f>
        <v/>
      </c>
      <c r="N78" s="51" t="str">
        <f>IF(G78="","",IFERROR(SUMIFS(Данные3!$F:$F,Данные3!$A:$A,D$2,Данные3!$B:$B,G78),""))</f>
        <v/>
      </c>
      <c r="O78" s="51" t="str">
        <f>IF(G78="","",IFERROR(ROUND(SUMIFS(Данные3!$G:$G,Данные3!$A:$A,D$2,Данные3!$B:$B,G78)*100,0)&amp;"%",""))</f>
        <v/>
      </c>
      <c r="U78" s="51" t="str">
        <f t="shared" si="4"/>
        <v/>
      </c>
      <c r="V78" s="53" t="str">
        <f t="shared" si="5"/>
        <v/>
      </c>
      <c r="W78" s="51" t="str">
        <f>IFERROR(IF(Данные2!$A78&lt;&gt;"",Данные2!$A78,""),"")</f>
        <v/>
      </c>
      <c r="X78" s="53" t="str">
        <f>IF(COUNTIF(W$1:W78,W78)=1,IF(COUNT(X$1:X77)&gt;0,MAX(X$1:X77)+1,1),"")</f>
        <v/>
      </c>
      <c r="Z78" s="51" t="str">
        <f>IF($U78="","",IFERROR(SUMIF(Данные2!$A:$A,Техлист!$U78,Данные2!D:D),""))</f>
        <v/>
      </c>
      <c r="AA78" s="51" t="str">
        <f>IF($U78="","",IFERROR(SUMIF(Данные2!$A:$A,Техлист!$U78,Данные2!E:E),""))</f>
        <v/>
      </c>
      <c r="AB78" s="45" t="str">
        <f>IF($U78="","",IFERROR(ROUND(SUMIF(Данные2!$A:$A,Техлист!$U78,Данные2!F:F)*100,0)&amp;"%",""))</f>
        <v/>
      </c>
    </row>
    <row r="79" spans="1:28" x14ac:dyDescent="0.25">
      <c r="A79" s="45" t="str">
        <f>IF(Данные2!$A79&lt;&gt;"",Данные2!$A79,"")</f>
        <v/>
      </c>
      <c r="G79" s="45" t="str">
        <f t="shared" si="3"/>
        <v/>
      </c>
      <c r="H79" s="45" t="str">
        <f>IF(COUNTIF(G$1:G79,G79)=1,IF(COUNT(H$1:H78)&gt;0,MAX(H$1:H78)+1,1),"")</f>
        <v/>
      </c>
      <c r="J79" s="45" t="str">
        <f>IFERROR(IF(AND(Данные3!A79&lt;&gt;"",Данные3!A79=D$2),Данные3!B79,""),"")</f>
        <v/>
      </c>
      <c r="K79" s="45" t="str">
        <f>IF(COUNTIF(J$1:J79,J79)=1,IF(COUNT(K$1:K78)&gt;0,MAX(K$1:K78)+1,1),"")</f>
        <v/>
      </c>
      <c r="M79" s="51" t="str">
        <f>IF(G79="","",IFERROR(SUMIFS(Данные3!$E:$E,Данные3!$A:$A,D$2,Данные3!$B:$B,G79),""))</f>
        <v/>
      </c>
      <c r="N79" s="51" t="str">
        <f>IF(G79="","",IFERROR(SUMIFS(Данные3!$F:$F,Данные3!$A:$A,D$2,Данные3!$B:$B,G79),""))</f>
        <v/>
      </c>
      <c r="O79" s="51" t="str">
        <f>IF(G79="","",IFERROR(ROUND(SUMIFS(Данные3!$G:$G,Данные3!$A:$A,D$2,Данные3!$B:$B,G79)*100,0)&amp;"%",""))</f>
        <v/>
      </c>
      <c r="U79" s="51" t="str">
        <f t="shared" si="4"/>
        <v/>
      </c>
      <c r="V79" s="53" t="str">
        <f t="shared" si="5"/>
        <v/>
      </c>
      <c r="W79" s="51" t="str">
        <f>IFERROR(IF(Данные2!$A79&lt;&gt;"",Данные2!$A79,""),"")</f>
        <v/>
      </c>
      <c r="X79" s="53" t="str">
        <f>IF(COUNTIF(W$1:W79,W79)=1,IF(COUNT(X$1:X78)&gt;0,MAX(X$1:X78)+1,1),"")</f>
        <v/>
      </c>
      <c r="Z79" s="51" t="str">
        <f>IF($U79="","",IFERROR(SUMIF(Данные2!$A:$A,Техлист!$U79,Данные2!D:D),""))</f>
        <v/>
      </c>
      <c r="AA79" s="51" t="str">
        <f>IF($U79="","",IFERROR(SUMIF(Данные2!$A:$A,Техлист!$U79,Данные2!E:E),""))</f>
        <v/>
      </c>
      <c r="AB79" s="45" t="str">
        <f>IF($U79="","",IFERROR(ROUND(SUMIF(Данные2!$A:$A,Техлист!$U79,Данные2!F:F)*100,0)&amp;"%",""))</f>
        <v/>
      </c>
    </row>
    <row r="80" spans="1:28" x14ac:dyDescent="0.25">
      <c r="A80" s="45" t="str">
        <f>IF(Данные2!$A80&lt;&gt;"",Данные2!$A80,"")</f>
        <v/>
      </c>
      <c r="G80" s="45" t="str">
        <f t="shared" si="3"/>
        <v/>
      </c>
      <c r="H80" s="45" t="str">
        <f>IF(COUNTIF(G$1:G80,G80)=1,IF(COUNT(H$1:H79)&gt;0,MAX(H$1:H79)+1,1),"")</f>
        <v/>
      </c>
      <c r="J80" s="45" t="str">
        <f>IFERROR(IF(AND(Данные3!A80&lt;&gt;"",Данные3!A80=D$2),Данные3!B80,""),"")</f>
        <v/>
      </c>
      <c r="K80" s="45" t="str">
        <f>IF(COUNTIF(J$1:J80,J80)=1,IF(COUNT(K$1:K79)&gt;0,MAX(K$1:K79)+1,1),"")</f>
        <v/>
      </c>
      <c r="M80" s="51" t="str">
        <f>IF(G80="","",IFERROR(SUMIFS(Данные3!$E:$E,Данные3!$A:$A,D$2,Данные3!$B:$B,G80),""))</f>
        <v/>
      </c>
      <c r="N80" s="51" t="str">
        <f>IF(G80="","",IFERROR(SUMIFS(Данные3!$F:$F,Данные3!$A:$A,D$2,Данные3!$B:$B,G80),""))</f>
        <v/>
      </c>
      <c r="O80" s="51" t="str">
        <f>IF(G80="","",IFERROR(ROUND(SUMIFS(Данные3!$G:$G,Данные3!$A:$A,D$2,Данные3!$B:$B,G80)*100,0)&amp;"%",""))</f>
        <v/>
      </c>
      <c r="U80" s="51" t="str">
        <f t="shared" si="4"/>
        <v/>
      </c>
      <c r="V80" s="53" t="str">
        <f t="shared" si="5"/>
        <v/>
      </c>
      <c r="W80" s="51" t="str">
        <f>IFERROR(IF(Данные2!$A80&lt;&gt;"",Данные2!$A80,""),"")</f>
        <v/>
      </c>
      <c r="X80" s="53" t="str">
        <f>IF(COUNTIF(W$1:W80,W80)=1,IF(COUNT(X$1:X79)&gt;0,MAX(X$1:X79)+1,1),"")</f>
        <v/>
      </c>
      <c r="Z80" s="51" t="str">
        <f>IF($U80="","",IFERROR(SUMIF(Данные2!$A:$A,Техлист!$U80,Данные2!D:D),""))</f>
        <v/>
      </c>
      <c r="AA80" s="51" t="str">
        <f>IF($U80="","",IFERROR(SUMIF(Данные2!$A:$A,Техлист!$U80,Данные2!E:E),""))</f>
        <v/>
      </c>
      <c r="AB80" s="45" t="str">
        <f>IF($U80="","",IFERROR(ROUND(SUMIF(Данные2!$A:$A,Техлист!$U80,Данные2!F:F)*100,0)&amp;"%",""))</f>
        <v/>
      </c>
    </row>
    <row r="81" spans="1:28" x14ac:dyDescent="0.25">
      <c r="A81" s="45" t="str">
        <f>IF(Данные2!$A81&lt;&gt;"",Данные2!$A81,"")</f>
        <v/>
      </c>
      <c r="G81" s="45" t="str">
        <f t="shared" si="3"/>
        <v/>
      </c>
      <c r="H81" s="45" t="str">
        <f>IF(COUNTIF(G$1:G81,G81)=1,IF(COUNT(H$1:H80)&gt;0,MAX(H$1:H80)+1,1),"")</f>
        <v/>
      </c>
      <c r="J81" s="45" t="str">
        <f>IFERROR(IF(AND(Данные3!A81&lt;&gt;"",Данные3!A81=D$2),Данные3!B81,""),"")</f>
        <v/>
      </c>
      <c r="K81" s="45" t="str">
        <f>IF(COUNTIF(J$1:J81,J81)=1,IF(COUNT(K$1:K80)&gt;0,MAX(K$1:K80)+1,1),"")</f>
        <v/>
      </c>
      <c r="M81" s="51" t="str">
        <f>IF(G81="","",IFERROR(SUMIFS(Данные3!$E:$E,Данные3!$A:$A,D$2,Данные3!$B:$B,G81),""))</f>
        <v/>
      </c>
      <c r="N81" s="51" t="str">
        <f>IF(G81="","",IFERROR(SUMIFS(Данные3!$F:$F,Данные3!$A:$A,D$2,Данные3!$B:$B,G81),""))</f>
        <v/>
      </c>
      <c r="O81" s="51" t="str">
        <f>IF(G81="","",IFERROR(ROUND(SUMIFS(Данные3!$G:$G,Данные3!$A:$A,D$2,Данные3!$B:$B,G81)*100,0)&amp;"%",""))</f>
        <v/>
      </c>
      <c r="U81" s="51" t="str">
        <f t="shared" si="4"/>
        <v/>
      </c>
      <c r="V81" s="53" t="str">
        <f t="shared" si="5"/>
        <v/>
      </c>
      <c r="W81" s="51" t="str">
        <f>IFERROR(IF(Данные2!$A81&lt;&gt;"",Данные2!$A81,""),"")</f>
        <v/>
      </c>
      <c r="X81" s="53" t="str">
        <f>IF(COUNTIF(W$1:W81,W81)=1,IF(COUNT(X$1:X80)&gt;0,MAX(X$1:X80)+1,1),"")</f>
        <v/>
      </c>
      <c r="Z81" s="51" t="str">
        <f>IF($U81="","",IFERROR(SUMIF(Данные2!$A:$A,Техлист!$U81,Данные2!D:D),""))</f>
        <v/>
      </c>
      <c r="AA81" s="51" t="str">
        <f>IF($U81="","",IFERROR(SUMIF(Данные2!$A:$A,Техлист!$U81,Данные2!E:E),""))</f>
        <v/>
      </c>
      <c r="AB81" s="45" t="str">
        <f>IF($U81="","",IFERROR(ROUND(SUMIF(Данные2!$A:$A,Техлист!$U81,Данные2!F:F)*100,0)&amp;"%",""))</f>
        <v/>
      </c>
    </row>
    <row r="82" spans="1:28" x14ac:dyDescent="0.25">
      <c r="A82" s="45" t="str">
        <f>IF(Данные2!$A82&lt;&gt;"",Данные2!$A82,"")</f>
        <v/>
      </c>
      <c r="G82" s="45" t="str">
        <f t="shared" si="3"/>
        <v/>
      </c>
      <c r="H82" s="45" t="str">
        <f>IF(COUNTIF(G$1:G82,G82)=1,IF(COUNT(H$1:H81)&gt;0,MAX(H$1:H81)+1,1),"")</f>
        <v/>
      </c>
      <c r="J82" s="45" t="str">
        <f>IFERROR(IF(AND(Данные3!A82&lt;&gt;"",Данные3!A82=D$2),Данные3!B82,""),"")</f>
        <v/>
      </c>
      <c r="K82" s="45" t="str">
        <f>IF(COUNTIF(J$1:J82,J82)=1,IF(COUNT(K$1:K81)&gt;0,MAX(K$1:K81)+1,1),"")</f>
        <v/>
      </c>
      <c r="M82" s="51" t="str">
        <f>IF(G82="","",IFERROR(SUMIFS(Данные3!$E:$E,Данные3!$A:$A,D$2,Данные3!$B:$B,G82),""))</f>
        <v/>
      </c>
      <c r="N82" s="51" t="str">
        <f>IF(G82="","",IFERROR(SUMIFS(Данные3!$F:$F,Данные3!$A:$A,D$2,Данные3!$B:$B,G82),""))</f>
        <v/>
      </c>
      <c r="O82" s="51" t="str">
        <f>IF(G82="","",IFERROR(ROUND(SUMIFS(Данные3!$G:$G,Данные3!$A:$A,D$2,Данные3!$B:$B,G82)*100,0)&amp;"%",""))</f>
        <v/>
      </c>
      <c r="U82" s="51" t="str">
        <f t="shared" si="4"/>
        <v/>
      </c>
      <c r="V82" s="53" t="str">
        <f t="shared" si="5"/>
        <v/>
      </c>
      <c r="W82" s="51" t="str">
        <f>IFERROR(IF(Данные2!$A82&lt;&gt;"",Данные2!$A82,""),"")</f>
        <v/>
      </c>
      <c r="X82" s="53" t="str">
        <f>IF(COUNTIF(W$1:W82,W82)=1,IF(COUNT(X$1:X81)&gt;0,MAX(X$1:X81)+1,1),"")</f>
        <v/>
      </c>
      <c r="Z82" s="51" t="str">
        <f>IF($U82="","",IFERROR(SUMIF(Данные2!$A:$A,Техлист!$U82,Данные2!D:D),""))</f>
        <v/>
      </c>
      <c r="AA82" s="51" t="str">
        <f>IF($U82="","",IFERROR(SUMIF(Данные2!$A:$A,Техлист!$U82,Данные2!E:E),""))</f>
        <v/>
      </c>
      <c r="AB82" s="45" t="str">
        <f>IF($U82="","",IFERROR(ROUND(SUMIF(Данные2!$A:$A,Техлист!$U82,Данные2!F:F)*100,0)&amp;"%",""))</f>
        <v/>
      </c>
    </row>
    <row r="83" spans="1:28" x14ac:dyDescent="0.25">
      <c r="A83" s="45" t="str">
        <f>IF(Данные2!$A83&lt;&gt;"",Данные2!$A83,"")</f>
        <v/>
      </c>
      <c r="G83" s="45" t="str">
        <f t="shared" si="3"/>
        <v/>
      </c>
      <c r="H83" s="45" t="str">
        <f>IF(COUNTIF(G$1:G83,G83)=1,IF(COUNT(H$1:H82)&gt;0,MAX(H$1:H82)+1,1),"")</f>
        <v/>
      </c>
      <c r="J83" s="45" t="str">
        <f>IFERROR(IF(AND(Данные3!A83&lt;&gt;"",Данные3!A83=D$2),Данные3!B83,""),"")</f>
        <v/>
      </c>
      <c r="K83" s="45" t="str">
        <f>IF(COUNTIF(J$1:J83,J83)=1,IF(COUNT(K$1:K82)&gt;0,MAX(K$1:K82)+1,1),"")</f>
        <v/>
      </c>
      <c r="M83" s="51" t="str">
        <f>IF(G83="","",IFERROR(SUMIFS(Данные3!$E:$E,Данные3!$A:$A,D$2,Данные3!$B:$B,G83),""))</f>
        <v/>
      </c>
      <c r="N83" s="51" t="str">
        <f>IF(G83="","",IFERROR(SUMIFS(Данные3!$F:$F,Данные3!$A:$A,D$2,Данные3!$B:$B,G83),""))</f>
        <v/>
      </c>
      <c r="O83" s="51" t="str">
        <f>IF(G83="","",IFERROR(ROUND(SUMIFS(Данные3!$G:$G,Данные3!$A:$A,D$2,Данные3!$B:$B,G83)*100,0)&amp;"%",""))</f>
        <v/>
      </c>
      <c r="U83" s="51" t="str">
        <f t="shared" si="4"/>
        <v/>
      </c>
      <c r="V83" s="53" t="str">
        <f t="shared" si="5"/>
        <v/>
      </c>
      <c r="W83" s="51" t="str">
        <f>IFERROR(IF(Данные2!$A83&lt;&gt;"",Данные2!$A83,""),"")</f>
        <v/>
      </c>
      <c r="X83" s="53" t="str">
        <f>IF(COUNTIF(W$1:W83,W83)=1,IF(COUNT(X$1:X82)&gt;0,MAX(X$1:X82)+1,1),"")</f>
        <v/>
      </c>
      <c r="Z83" s="51" t="str">
        <f>IF($U83="","",IFERROR(SUMIF(Данные2!$A:$A,Техлист!$U83,Данные2!D:D),""))</f>
        <v/>
      </c>
      <c r="AA83" s="51" t="str">
        <f>IF($U83="","",IFERROR(SUMIF(Данные2!$A:$A,Техлист!$U83,Данные2!E:E),""))</f>
        <v/>
      </c>
      <c r="AB83" s="45" t="str">
        <f>IF($U83="","",IFERROR(ROUND(SUMIF(Данные2!$A:$A,Техлист!$U83,Данные2!F:F)*100,0)&amp;"%",""))</f>
        <v/>
      </c>
    </row>
    <row r="84" spans="1:28" x14ac:dyDescent="0.25">
      <c r="A84" s="45" t="str">
        <f>IF(Данные2!$A84&lt;&gt;"",Данные2!$A84,"")</f>
        <v/>
      </c>
      <c r="G84" s="45" t="str">
        <f t="shared" si="3"/>
        <v/>
      </c>
      <c r="H84" s="45" t="str">
        <f>IF(COUNTIF(G$1:G84,G84)=1,IF(COUNT(H$1:H83)&gt;0,MAX(H$1:H83)+1,1),"")</f>
        <v/>
      </c>
      <c r="J84" s="45" t="str">
        <f>IFERROR(IF(AND(Данные3!A84&lt;&gt;"",Данные3!A84=D$2),Данные3!B84,""),"")</f>
        <v/>
      </c>
      <c r="K84" s="45" t="str">
        <f>IF(COUNTIF(J$1:J84,J84)=1,IF(COUNT(K$1:K83)&gt;0,MAX(K$1:K83)+1,1),"")</f>
        <v/>
      </c>
      <c r="M84" s="51" t="str">
        <f>IF(G84="","",IFERROR(SUMIFS(Данные3!$E:$E,Данные3!$A:$A,D$2,Данные3!$B:$B,G84),""))</f>
        <v/>
      </c>
      <c r="N84" s="51" t="str">
        <f>IF(G84="","",IFERROR(SUMIFS(Данные3!$F:$F,Данные3!$A:$A,D$2,Данные3!$B:$B,G84),""))</f>
        <v/>
      </c>
      <c r="O84" s="51" t="str">
        <f>IF(G84="","",IFERROR(ROUND(SUMIFS(Данные3!$G:$G,Данные3!$A:$A,D$2,Данные3!$B:$B,G84)*100,0)&amp;"%",""))</f>
        <v/>
      </c>
      <c r="U84" s="51" t="str">
        <f t="shared" si="4"/>
        <v/>
      </c>
      <c r="V84" s="53" t="str">
        <f t="shared" si="5"/>
        <v/>
      </c>
      <c r="W84" s="51" t="str">
        <f>IFERROR(IF(Данные2!$A84&lt;&gt;"",Данные2!$A84,""),"")</f>
        <v/>
      </c>
      <c r="X84" s="53" t="str">
        <f>IF(COUNTIF(W$1:W84,W84)=1,IF(COUNT(X$1:X83)&gt;0,MAX(X$1:X83)+1,1),"")</f>
        <v/>
      </c>
      <c r="Z84" s="51" t="str">
        <f>IF($U84="","",IFERROR(SUMIF(Данные2!$A:$A,Техлист!$U84,Данные2!D:D),""))</f>
        <v/>
      </c>
      <c r="AA84" s="51" t="str">
        <f>IF($U84="","",IFERROR(SUMIF(Данные2!$A:$A,Техлист!$U84,Данные2!E:E),""))</f>
        <v/>
      </c>
      <c r="AB84" s="45" t="str">
        <f>IF($U84="","",IFERROR(ROUND(SUMIF(Данные2!$A:$A,Техлист!$U84,Данные2!F:F)*100,0)&amp;"%",""))</f>
        <v/>
      </c>
    </row>
    <row r="85" spans="1:28" x14ac:dyDescent="0.25">
      <c r="A85" s="45" t="str">
        <f>IF(Данные2!$A85&lt;&gt;"",Данные2!$A85,"")</f>
        <v/>
      </c>
      <c r="G85" s="45" t="str">
        <f t="shared" si="3"/>
        <v/>
      </c>
      <c r="H85" s="45" t="str">
        <f>IF(COUNTIF(G$1:G85,G85)=1,IF(COUNT(H$1:H84)&gt;0,MAX(H$1:H84)+1,1),"")</f>
        <v/>
      </c>
      <c r="J85" s="45" t="str">
        <f>IFERROR(IF(AND(Данные3!A85&lt;&gt;"",Данные3!A85=D$2),Данные3!B85,""),"")</f>
        <v/>
      </c>
      <c r="K85" s="45" t="str">
        <f>IF(COUNTIF(J$1:J85,J85)=1,IF(COUNT(K$1:K84)&gt;0,MAX(K$1:K84)+1,1),"")</f>
        <v/>
      </c>
      <c r="M85" s="51" t="str">
        <f>IF(G85="","",IFERROR(SUMIFS(Данные3!$E:$E,Данные3!$A:$A,D$2,Данные3!$B:$B,G85),""))</f>
        <v/>
      </c>
      <c r="N85" s="51" t="str">
        <f>IF(G85="","",IFERROR(SUMIFS(Данные3!$F:$F,Данные3!$A:$A,D$2,Данные3!$B:$B,G85),""))</f>
        <v/>
      </c>
      <c r="O85" s="51" t="str">
        <f>IF(G85="","",IFERROR(ROUND(SUMIFS(Данные3!$G:$G,Данные3!$A:$A,D$2,Данные3!$B:$B,G85)*100,0)&amp;"%",""))</f>
        <v/>
      </c>
      <c r="U85" s="51" t="str">
        <f t="shared" si="4"/>
        <v/>
      </c>
      <c r="V85" s="53" t="str">
        <f t="shared" si="5"/>
        <v/>
      </c>
      <c r="W85" s="51" t="str">
        <f>IFERROR(IF(Данные2!$A85&lt;&gt;"",Данные2!$A85,""),"")</f>
        <v/>
      </c>
      <c r="X85" s="53" t="str">
        <f>IF(COUNTIF(W$1:W85,W85)=1,IF(COUNT(X$1:X84)&gt;0,MAX(X$1:X84)+1,1),"")</f>
        <v/>
      </c>
      <c r="Z85" s="51" t="str">
        <f>IF($U85="","",IFERROR(SUMIF(Данные2!$A:$A,Техлист!$U85,Данные2!D:D),""))</f>
        <v/>
      </c>
      <c r="AA85" s="51" t="str">
        <f>IF($U85="","",IFERROR(SUMIF(Данные2!$A:$A,Техлист!$U85,Данные2!E:E),""))</f>
        <v/>
      </c>
      <c r="AB85" s="45" t="str">
        <f>IF($U85="","",IFERROR(ROUND(SUMIF(Данные2!$A:$A,Техлист!$U85,Данные2!F:F)*100,0)&amp;"%",""))</f>
        <v/>
      </c>
    </row>
    <row r="86" spans="1:28" x14ac:dyDescent="0.25">
      <c r="A86" s="45" t="str">
        <f>IF(Данные2!$A86&lt;&gt;"",Данные2!$A86,"")</f>
        <v/>
      </c>
      <c r="G86" s="45" t="str">
        <f t="shared" si="3"/>
        <v/>
      </c>
      <c r="H86" s="45" t="str">
        <f>IF(COUNTIF(G$1:G86,G86)=1,IF(COUNT(H$1:H85)&gt;0,MAX(H$1:H85)+1,1),"")</f>
        <v/>
      </c>
      <c r="J86" s="45" t="str">
        <f>IFERROR(IF(AND(Данные3!A86&lt;&gt;"",Данные3!A86=D$2),Данные3!B86,""),"")</f>
        <v/>
      </c>
      <c r="K86" s="45" t="str">
        <f>IF(COUNTIF(J$1:J86,J86)=1,IF(COUNT(K$1:K85)&gt;0,MAX(K$1:K85)+1,1),"")</f>
        <v/>
      </c>
      <c r="M86" s="51" t="str">
        <f>IF(G86="","",IFERROR(SUMIFS(Данные3!$E:$E,Данные3!$A:$A,D$2,Данные3!$B:$B,G86),""))</f>
        <v/>
      </c>
      <c r="N86" s="51" t="str">
        <f>IF(G86="","",IFERROR(SUMIFS(Данные3!$F:$F,Данные3!$A:$A,D$2,Данные3!$B:$B,G86),""))</f>
        <v/>
      </c>
      <c r="O86" s="51" t="str">
        <f>IF(G86="","",IFERROR(ROUND(SUMIFS(Данные3!$G:$G,Данные3!$A:$A,D$2,Данные3!$B:$B,G86)*100,0)&amp;"%",""))</f>
        <v/>
      </c>
      <c r="U86" s="51" t="str">
        <f t="shared" si="4"/>
        <v/>
      </c>
      <c r="V86" s="53" t="str">
        <f t="shared" si="5"/>
        <v/>
      </c>
      <c r="W86" s="51" t="str">
        <f>IFERROR(IF(Данные2!$A86&lt;&gt;"",Данные2!$A86,""),"")</f>
        <v/>
      </c>
      <c r="X86" s="53" t="str">
        <f>IF(COUNTIF(W$1:W86,W86)=1,IF(COUNT(X$1:X85)&gt;0,MAX(X$1:X85)+1,1),"")</f>
        <v/>
      </c>
      <c r="Z86" s="51" t="str">
        <f>IF($U86="","",IFERROR(SUMIF(Данные2!$A:$A,Техлист!$U86,Данные2!D:D),""))</f>
        <v/>
      </c>
      <c r="AA86" s="51" t="str">
        <f>IF($U86="","",IFERROR(SUMIF(Данные2!$A:$A,Техлист!$U86,Данные2!E:E),""))</f>
        <v/>
      </c>
      <c r="AB86" s="45" t="str">
        <f>IF($U86="","",IFERROR(ROUND(SUMIF(Данные2!$A:$A,Техлист!$U86,Данные2!F:F)*100,0)&amp;"%",""))</f>
        <v/>
      </c>
    </row>
    <row r="87" spans="1:28" x14ac:dyDescent="0.25">
      <c r="A87" s="45" t="str">
        <f>IF(Данные2!$A87&lt;&gt;"",Данные2!$A87,"")</f>
        <v/>
      </c>
      <c r="G87" s="45" t="str">
        <f t="shared" si="3"/>
        <v/>
      </c>
      <c r="H87" s="45" t="str">
        <f>IF(COUNTIF(G$1:G87,G87)=1,IF(COUNT(H$1:H86)&gt;0,MAX(H$1:H86)+1,1),"")</f>
        <v/>
      </c>
      <c r="J87" s="45" t="str">
        <f>IFERROR(IF(AND(Данные3!A87&lt;&gt;"",Данные3!A87=D$2),Данные3!B87,""),"")</f>
        <v/>
      </c>
      <c r="K87" s="45" t="str">
        <f>IF(COUNTIF(J$1:J87,J87)=1,IF(COUNT(K$1:K86)&gt;0,MAX(K$1:K86)+1,1),"")</f>
        <v/>
      </c>
      <c r="M87" s="51" t="str">
        <f>IF(G87="","",IFERROR(SUMIFS(Данные3!$E:$E,Данные3!$A:$A,D$2,Данные3!$B:$B,G87),""))</f>
        <v/>
      </c>
      <c r="N87" s="51" t="str">
        <f>IF(G87="","",IFERROR(SUMIFS(Данные3!$F:$F,Данные3!$A:$A,D$2,Данные3!$B:$B,G87),""))</f>
        <v/>
      </c>
      <c r="O87" s="51" t="str">
        <f>IF(G87="","",IFERROR(ROUND(SUMIFS(Данные3!$G:$G,Данные3!$A:$A,D$2,Данные3!$B:$B,G87)*100,0)&amp;"%",""))</f>
        <v/>
      </c>
      <c r="U87" s="51" t="str">
        <f t="shared" si="4"/>
        <v/>
      </c>
      <c r="V87" s="53" t="str">
        <f t="shared" si="5"/>
        <v/>
      </c>
      <c r="W87" s="51" t="str">
        <f>IFERROR(IF(Данные2!$A87&lt;&gt;"",Данные2!$A87,""),"")</f>
        <v/>
      </c>
      <c r="X87" s="53" t="str">
        <f>IF(COUNTIF(W$1:W87,W87)=1,IF(COUNT(X$1:X86)&gt;0,MAX(X$1:X86)+1,1),"")</f>
        <v/>
      </c>
      <c r="Z87" s="51" t="str">
        <f>IF($U87="","",IFERROR(SUMIF(Данные2!$A:$A,Техлист!$U87,Данные2!D:D),""))</f>
        <v/>
      </c>
      <c r="AA87" s="51" t="str">
        <f>IF($U87="","",IFERROR(SUMIF(Данные2!$A:$A,Техлист!$U87,Данные2!E:E),""))</f>
        <v/>
      </c>
      <c r="AB87" s="45" t="str">
        <f>IF($U87="","",IFERROR(ROUND(SUMIF(Данные2!$A:$A,Техлист!$U87,Данные2!F:F)*100,0)&amp;"%",""))</f>
        <v/>
      </c>
    </row>
    <row r="88" spans="1:28" x14ac:dyDescent="0.25">
      <c r="A88" s="45" t="str">
        <f>IF(Данные2!$A88&lt;&gt;"",Данные2!$A88,"")</f>
        <v/>
      </c>
      <c r="G88" s="45" t="str">
        <f t="shared" si="3"/>
        <v/>
      </c>
      <c r="H88" s="45" t="str">
        <f>IF(COUNTIF(G$1:G88,G88)=1,IF(COUNT(H$1:H87)&gt;0,MAX(H$1:H87)+1,1),"")</f>
        <v/>
      </c>
      <c r="J88" s="45" t="str">
        <f>IFERROR(IF(AND(Данные3!A88&lt;&gt;"",Данные3!A88=D$2),Данные3!B88,""),"")</f>
        <v/>
      </c>
      <c r="K88" s="45" t="str">
        <f>IF(COUNTIF(J$1:J88,J88)=1,IF(COUNT(K$1:K87)&gt;0,MAX(K$1:K87)+1,1),"")</f>
        <v/>
      </c>
      <c r="M88" s="51" t="str">
        <f>IF(G88="","",IFERROR(SUMIFS(Данные3!$E:$E,Данные3!$A:$A,D$2,Данные3!$B:$B,G88),""))</f>
        <v/>
      </c>
      <c r="N88" s="51" t="str">
        <f>IF(G88="","",IFERROR(SUMIFS(Данные3!$F:$F,Данные3!$A:$A,D$2,Данные3!$B:$B,G88),""))</f>
        <v/>
      </c>
      <c r="O88" s="51" t="str">
        <f>IF(G88="","",IFERROR(ROUND(SUMIFS(Данные3!$G:$G,Данные3!$A:$A,D$2,Данные3!$B:$B,G88)*100,0)&amp;"%",""))</f>
        <v/>
      </c>
      <c r="U88" s="51" t="str">
        <f t="shared" si="4"/>
        <v/>
      </c>
      <c r="V88" s="53" t="str">
        <f t="shared" si="5"/>
        <v/>
      </c>
      <c r="W88" s="51" t="str">
        <f>IFERROR(IF(Данные2!$A88&lt;&gt;"",Данные2!$A88,""),"")</f>
        <v/>
      </c>
      <c r="X88" s="53" t="str">
        <f>IF(COUNTIF(W$1:W88,W88)=1,IF(COUNT(X$1:X87)&gt;0,MAX(X$1:X87)+1,1),"")</f>
        <v/>
      </c>
      <c r="Z88" s="51" t="str">
        <f>IF($U88="","",IFERROR(SUMIF(Данные2!$A:$A,Техлист!$U88,Данные2!D:D),""))</f>
        <v/>
      </c>
      <c r="AA88" s="51" t="str">
        <f>IF($U88="","",IFERROR(SUMIF(Данные2!$A:$A,Техлист!$U88,Данные2!E:E),""))</f>
        <v/>
      </c>
      <c r="AB88" s="45" t="str">
        <f>IF($U88="","",IFERROR(ROUND(SUMIF(Данные2!$A:$A,Техлист!$U88,Данные2!F:F)*100,0)&amp;"%",""))</f>
        <v/>
      </c>
    </row>
    <row r="89" spans="1:28" x14ac:dyDescent="0.25">
      <c r="A89" s="45" t="str">
        <f>IF(Данные2!$A89&lt;&gt;"",Данные2!$A89,"")</f>
        <v/>
      </c>
      <c r="G89" s="45" t="str">
        <f t="shared" si="3"/>
        <v/>
      </c>
      <c r="H89" s="45" t="str">
        <f>IF(COUNTIF(G$1:G89,G89)=1,IF(COUNT(H$1:H88)&gt;0,MAX(H$1:H88)+1,1),"")</f>
        <v/>
      </c>
      <c r="J89" s="45" t="str">
        <f>IFERROR(IF(AND(Данные3!A89&lt;&gt;"",Данные3!A89=D$2),Данные3!B89,""),"")</f>
        <v/>
      </c>
      <c r="K89" s="45" t="str">
        <f>IF(COUNTIF(J$1:J89,J89)=1,IF(COUNT(K$1:K88)&gt;0,MAX(K$1:K88)+1,1),"")</f>
        <v/>
      </c>
      <c r="M89" s="51" t="str">
        <f>IF(G89="","",IFERROR(SUMIFS(Данные3!$E:$E,Данные3!$A:$A,D$2,Данные3!$B:$B,G89),""))</f>
        <v/>
      </c>
      <c r="N89" s="51" t="str">
        <f>IF(G89="","",IFERROR(SUMIFS(Данные3!$F:$F,Данные3!$A:$A,D$2,Данные3!$B:$B,G89),""))</f>
        <v/>
      </c>
      <c r="O89" s="51" t="str">
        <f>IF(G89="","",IFERROR(ROUND(SUMIFS(Данные3!$G:$G,Данные3!$A:$A,D$2,Данные3!$B:$B,G89)*100,0)&amp;"%",""))</f>
        <v/>
      </c>
      <c r="U89" s="51" t="str">
        <f t="shared" si="4"/>
        <v/>
      </c>
      <c r="V89" s="53" t="str">
        <f t="shared" si="5"/>
        <v/>
      </c>
      <c r="W89" s="51" t="str">
        <f>IFERROR(IF(Данные2!$A89&lt;&gt;"",Данные2!$A89,""),"")</f>
        <v/>
      </c>
      <c r="X89" s="53" t="str">
        <f>IF(COUNTIF(W$1:W89,W89)=1,IF(COUNT(X$1:X88)&gt;0,MAX(X$1:X88)+1,1),"")</f>
        <v/>
      </c>
      <c r="Z89" s="51" t="str">
        <f>IF($U89="","",IFERROR(SUMIF(Данные2!$A:$A,Техлист!$U89,Данные2!D:D),""))</f>
        <v/>
      </c>
      <c r="AA89" s="51" t="str">
        <f>IF($U89="","",IFERROR(SUMIF(Данные2!$A:$A,Техлист!$U89,Данные2!E:E),""))</f>
        <v/>
      </c>
      <c r="AB89" s="45" t="str">
        <f>IF($U89="","",IFERROR(ROUND(SUMIF(Данные2!$A:$A,Техлист!$U89,Данные2!F:F)*100,0)&amp;"%",""))</f>
        <v/>
      </c>
    </row>
    <row r="90" spans="1:28" x14ac:dyDescent="0.25">
      <c r="A90" s="45" t="str">
        <f>IF(Данные2!$A90&lt;&gt;"",Данные2!$A90,"")</f>
        <v/>
      </c>
      <c r="G90" s="45" t="str">
        <f t="shared" si="3"/>
        <v/>
      </c>
      <c r="H90" s="45" t="str">
        <f>IF(COUNTIF(G$1:G90,G90)=1,IF(COUNT(H$1:H89)&gt;0,MAX(H$1:H89)+1,1),"")</f>
        <v/>
      </c>
      <c r="J90" s="45" t="str">
        <f>IFERROR(IF(AND(Данные3!A90&lt;&gt;"",Данные3!A90=D$2),Данные3!B90,""),"")</f>
        <v/>
      </c>
      <c r="K90" s="45" t="str">
        <f>IF(COUNTIF(J$1:J90,J90)=1,IF(COUNT(K$1:K89)&gt;0,MAX(K$1:K89)+1,1),"")</f>
        <v/>
      </c>
      <c r="M90" s="51" t="str">
        <f>IF(G90="","",IFERROR(SUMIFS(Данные3!$E:$E,Данные3!$A:$A,D$2,Данные3!$B:$B,G90),""))</f>
        <v/>
      </c>
      <c r="N90" s="51" t="str">
        <f>IF(G90="","",IFERROR(SUMIFS(Данные3!$F:$F,Данные3!$A:$A,D$2,Данные3!$B:$B,G90),""))</f>
        <v/>
      </c>
      <c r="O90" s="51" t="str">
        <f>IF(G90="","",IFERROR(ROUND(SUMIFS(Данные3!$G:$G,Данные3!$A:$A,D$2,Данные3!$B:$B,G90)*100,0)&amp;"%",""))</f>
        <v/>
      </c>
      <c r="U90" s="51" t="str">
        <f t="shared" si="4"/>
        <v/>
      </c>
      <c r="V90" s="53" t="str">
        <f t="shared" si="5"/>
        <v/>
      </c>
      <c r="W90" s="51" t="str">
        <f>IFERROR(IF(Данные2!$A90&lt;&gt;"",Данные2!$A90,""),"")</f>
        <v/>
      </c>
      <c r="X90" s="53" t="str">
        <f>IF(COUNTIF(W$1:W90,W90)=1,IF(COUNT(X$1:X89)&gt;0,MAX(X$1:X89)+1,1),"")</f>
        <v/>
      </c>
      <c r="Z90" s="51" t="str">
        <f>IF($U90="","",IFERROR(SUMIF(Данные2!$A:$A,Техлист!$U90,Данные2!D:D),""))</f>
        <v/>
      </c>
      <c r="AA90" s="51" t="str">
        <f>IF($U90="","",IFERROR(SUMIF(Данные2!$A:$A,Техлист!$U90,Данные2!E:E),""))</f>
        <v/>
      </c>
      <c r="AB90" s="45" t="str">
        <f>IF($U90="","",IFERROR(ROUND(SUMIF(Данные2!$A:$A,Техлист!$U90,Данные2!F:F)*100,0)&amp;"%",""))</f>
        <v/>
      </c>
    </row>
    <row r="91" spans="1:28" x14ac:dyDescent="0.25">
      <c r="A91" s="45" t="str">
        <f>IF(Данные2!$A91&lt;&gt;"",Данные2!$A91,"")</f>
        <v/>
      </c>
      <c r="G91" s="45" t="str">
        <f t="shared" si="3"/>
        <v/>
      </c>
      <c r="H91" s="45" t="str">
        <f>IF(COUNTIF(G$1:G91,G91)=1,IF(COUNT(H$1:H90)&gt;0,MAX(H$1:H90)+1,1),"")</f>
        <v/>
      </c>
      <c r="J91" s="45" t="str">
        <f>IFERROR(IF(AND(Данные3!A91&lt;&gt;"",Данные3!A91=D$2),Данные3!B91,""),"")</f>
        <v/>
      </c>
      <c r="K91" s="45" t="str">
        <f>IF(COUNTIF(J$1:J91,J91)=1,IF(COUNT(K$1:K90)&gt;0,MAX(K$1:K90)+1,1),"")</f>
        <v/>
      </c>
      <c r="M91" s="51" t="str">
        <f>IF(G91="","",IFERROR(SUMIFS(Данные3!$E:$E,Данные3!$A:$A,D$2,Данные3!$B:$B,G91),""))</f>
        <v/>
      </c>
      <c r="N91" s="51" t="str">
        <f>IF(G91="","",IFERROR(SUMIFS(Данные3!$F:$F,Данные3!$A:$A,D$2,Данные3!$B:$B,G91),""))</f>
        <v/>
      </c>
      <c r="O91" s="51" t="str">
        <f>IF(G91="","",IFERROR(ROUND(SUMIFS(Данные3!$G:$G,Данные3!$A:$A,D$2,Данные3!$B:$B,G91)*100,0)&amp;"%",""))</f>
        <v/>
      </c>
      <c r="U91" s="51" t="str">
        <f t="shared" si="4"/>
        <v/>
      </c>
      <c r="V91" s="53" t="str">
        <f t="shared" si="5"/>
        <v/>
      </c>
      <c r="W91" s="51" t="str">
        <f>IFERROR(IF(Данные2!$A91&lt;&gt;"",Данные2!$A91,""),"")</f>
        <v/>
      </c>
      <c r="X91" s="53" t="str">
        <f>IF(COUNTIF(W$1:W91,W91)=1,IF(COUNT(X$1:X90)&gt;0,MAX(X$1:X90)+1,1),"")</f>
        <v/>
      </c>
      <c r="Z91" s="51" t="str">
        <f>IF($U91="","",IFERROR(SUMIF(Данные2!$A:$A,Техлист!$U91,Данные2!D:D),""))</f>
        <v/>
      </c>
      <c r="AA91" s="51" t="str">
        <f>IF($U91="","",IFERROR(SUMIF(Данные2!$A:$A,Техлист!$U91,Данные2!E:E),""))</f>
        <v/>
      </c>
      <c r="AB91" s="45" t="str">
        <f>IF($U91="","",IFERROR(ROUND(SUMIF(Данные2!$A:$A,Техлист!$U91,Данные2!F:F)*100,0)&amp;"%",""))</f>
        <v/>
      </c>
    </row>
    <row r="92" spans="1:28" x14ac:dyDescent="0.25">
      <c r="A92" s="45" t="str">
        <f>IF(Данные2!$A92&lt;&gt;"",Данные2!$A92,"")</f>
        <v/>
      </c>
      <c r="G92" s="45" t="str">
        <f t="shared" si="3"/>
        <v/>
      </c>
      <c r="H92" s="45" t="str">
        <f>IF(COUNTIF(G$1:G92,G92)=1,IF(COUNT(H$1:H91)&gt;0,MAX(H$1:H91)+1,1),"")</f>
        <v/>
      </c>
      <c r="J92" s="45" t="str">
        <f>IFERROR(IF(AND(Данные3!A92&lt;&gt;"",Данные3!A92=D$2),Данные3!B92,""),"")</f>
        <v/>
      </c>
      <c r="K92" s="45" t="str">
        <f>IF(COUNTIF(J$1:J92,J92)=1,IF(COUNT(K$1:K91)&gt;0,MAX(K$1:K91)+1,1),"")</f>
        <v/>
      </c>
      <c r="M92" s="51" t="str">
        <f>IF(G92="","",IFERROR(SUMIFS(Данные3!$E:$E,Данные3!$A:$A,D$2,Данные3!$B:$B,G92),""))</f>
        <v/>
      </c>
      <c r="N92" s="51" t="str">
        <f>IF(G92="","",IFERROR(SUMIFS(Данные3!$F:$F,Данные3!$A:$A,D$2,Данные3!$B:$B,G92),""))</f>
        <v/>
      </c>
      <c r="O92" s="51" t="str">
        <f>IF(G92="","",IFERROR(ROUND(SUMIFS(Данные3!$G:$G,Данные3!$A:$A,D$2,Данные3!$B:$B,G92)*100,0)&amp;"%",""))</f>
        <v/>
      </c>
      <c r="U92" s="51" t="str">
        <f t="shared" si="4"/>
        <v/>
      </c>
      <c r="V92" s="53" t="str">
        <f t="shared" si="5"/>
        <v/>
      </c>
      <c r="W92" s="51" t="str">
        <f>IFERROR(IF(Данные2!$A92&lt;&gt;"",Данные2!$A92,""),"")</f>
        <v/>
      </c>
      <c r="X92" s="53" t="str">
        <f>IF(COUNTIF(W$1:W92,W92)=1,IF(COUNT(X$1:X91)&gt;0,MAX(X$1:X91)+1,1),"")</f>
        <v/>
      </c>
      <c r="Z92" s="51" t="str">
        <f>IF($U92="","",IFERROR(SUMIF(Данные2!$A:$A,Техлист!$U92,Данные2!D:D),""))</f>
        <v/>
      </c>
      <c r="AA92" s="51" t="str">
        <f>IF($U92="","",IFERROR(SUMIF(Данные2!$A:$A,Техлист!$U92,Данные2!E:E),""))</f>
        <v/>
      </c>
      <c r="AB92" s="45" t="str">
        <f>IF($U92="","",IFERROR(ROUND(SUMIF(Данные2!$A:$A,Техлист!$U92,Данные2!F:F)*100,0)&amp;"%",""))</f>
        <v/>
      </c>
    </row>
    <row r="93" spans="1:28" x14ac:dyDescent="0.25">
      <c r="A93" s="45" t="str">
        <f>IF(Данные2!$A93&lt;&gt;"",Данные2!$A93,"")</f>
        <v/>
      </c>
      <c r="G93" s="45" t="str">
        <f t="shared" si="3"/>
        <v/>
      </c>
      <c r="H93" s="45" t="str">
        <f>IF(COUNTIF(G$1:G93,G93)=1,IF(COUNT(H$1:H92)&gt;0,MAX(H$1:H92)+1,1),"")</f>
        <v/>
      </c>
      <c r="J93" s="45" t="str">
        <f>IFERROR(IF(AND(Данные3!A93&lt;&gt;"",Данные3!A93=D$2),Данные3!B93,""),"")</f>
        <v/>
      </c>
      <c r="K93" s="45" t="str">
        <f>IF(COUNTIF(J$1:J93,J93)=1,IF(COUNT(K$1:K92)&gt;0,MAX(K$1:K92)+1,1),"")</f>
        <v/>
      </c>
      <c r="M93" s="51" t="str">
        <f>IF(G93="","",IFERROR(SUMIFS(Данные3!$E:$E,Данные3!$A:$A,D$2,Данные3!$B:$B,G93),""))</f>
        <v/>
      </c>
      <c r="N93" s="51" t="str">
        <f>IF(G93="","",IFERROR(SUMIFS(Данные3!$F:$F,Данные3!$A:$A,D$2,Данные3!$B:$B,G93),""))</f>
        <v/>
      </c>
      <c r="O93" s="51" t="str">
        <f>IF(G93="","",IFERROR(ROUND(SUMIFS(Данные3!$G:$G,Данные3!$A:$A,D$2,Данные3!$B:$B,G93)*100,0)&amp;"%",""))</f>
        <v/>
      </c>
      <c r="U93" s="51" t="str">
        <f t="shared" si="4"/>
        <v/>
      </c>
      <c r="V93" s="53" t="str">
        <f t="shared" si="5"/>
        <v/>
      </c>
      <c r="W93" s="51" t="str">
        <f>IFERROR(IF(Данные2!$A93&lt;&gt;"",Данные2!$A93,""),"")</f>
        <v/>
      </c>
      <c r="X93" s="53" t="str">
        <f>IF(COUNTIF(W$1:W93,W93)=1,IF(COUNT(X$1:X92)&gt;0,MAX(X$1:X92)+1,1),"")</f>
        <v/>
      </c>
      <c r="Z93" s="51" t="str">
        <f>IF($U93="","",IFERROR(SUMIF(Данные2!$A:$A,Техлист!$U93,Данные2!D:D),""))</f>
        <v/>
      </c>
      <c r="AA93" s="51" t="str">
        <f>IF($U93="","",IFERROR(SUMIF(Данные2!$A:$A,Техлист!$U93,Данные2!E:E),""))</f>
        <v/>
      </c>
      <c r="AB93" s="45" t="str">
        <f>IF($U93="","",IFERROR(ROUND(SUMIF(Данные2!$A:$A,Техлист!$U93,Данные2!F:F)*100,0)&amp;"%",""))</f>
        <v/>
      </c>
    </row>
    <row r="94" spans="1:28" x14ac:dyDescent="0.25">
      <c r="A94" s="45" t="str">
        <f>IF(Данные2!$A94&lt;&gt;"",Данные2!$A94,"")</f>
        <v/>
      </c>
      <c r="G94" s="45" t="str">
        <f t="shared" si="3"/>
        <v/>
      </c>
      <c r="H94" s="45" t="str">
        <f>IF(COUNTIF(G$1:G94,G94)=1,IF(COUNT(H$1:H93)&gt;0,MAX(H$1:H93)+1,1),"")</f>
        <v/>
      </c>
      <c r="J94" s="45" t="str">
        <f>IFERROR(IF(AND(Данные3!A94&lt;&gt;"",Данные3!A94=D$2),Данные3!B94,""),"")</f>
        <v/>
      </c>
      <c r="K94" s="45" t="str">
        <f>IF(COUNTIF(J$1:J94,J94)=1,IF(COUNT(K$1:K93)&gt;0,MAX(K$1:K93)+1,1),"")</f>
        <v/>
      </c>
      <c r="M94" s="51" t="str">
        <f>IF(G94="","",IFERROR(SUMIFS(Данные3!$E:$E,Данные3!$A:$A,D$2,Данные3!$B:$B,G94),""))</f>
        <v/>
      </c>
      <c r="N94" s="51" t="str">
        <f>IF(G94="","",IFERROR(SUMIFS(Данные3!$F:$F,Данные3!$A:$A,D$2,Данные3!$B:$B,G94),""))</f>
        <v/>
      </c>
      <c r="O94" s="51" t="str">
        <f>IF(G94="","",IFERROR(ROUND(SUMIFS(Данные3!$G:$G,Данные3!$A:$A,D$2,Данные3!$B:$B,G94)*100,0)&amp;"%",""))</f>
        <v/>
      </c>
      <c r="U94" s="51" t="str">
        <f t="shared" si="4"/>
        <v/>
      </c>
      <c r="V94" s="53" t="str">
        <f t="shared" si="5"/>
        <v/>
      </c>
      <c r="W94" s="51" t="str">
        <f>IFERROR(IF(Данные2!$A94&lt;&gt;"",Данные2!$A94,""),"")</f>
        <v/>
      </c>
      <c r="X94" s="53" t="str">
        <f>IF(COUNTIF(W$1:W94,W94)=1,IF(COUNT(X$1:X93)&gt;0,MAX(X$1:X93)+1,1),"")</f>
        <v/>
      </c>
      <c r="Z94" s="51" t="str">
        <f>IF($U94="","",IFERROR(SUMIF(Данные2!$A:$A,Техлист!$U94,Данные2!D:D),""))</f>
        <v/>
      </c>
      <c r="AA94" s="51" t="str">
        <f>IF($U94="","",IFERROR(SUMIF(Данные2!$A:$A,Техлист!$U94,Данные2!E:E),""))</f>
        <v/>
      </c>
      <c r="AB94" s="45" t="str">
        <f>IF($U94="","",IFERROR(ROUND(SUMIF(Данные2!$A:$A,Техлист!$U94,Данные2!F:F)*100,0)&amp;"%",""))</f>
        <v/>
      </c>
    </row>
    <row r="95" spans="1:28" x14ac:dyDescent="0.25">
      <c r="A95" s="45" t="str">
        <f>IF(Данные2!$A95&lt;&gt;"",Данные2!$A95,"")</f>
        <v/>
      </c>
      <c r="G95" s="45" t="str">
        <f t="shared" si="3"/>
        <v/>
      </c>
      <c r="H95" s="45" t="str">
        <f>IF(COUNTIF(G$1:G95,G95)=1,IF(COUNT(H$1:H94)&gt;0,MAX(H$1:H94)+1,1),"")</f>
        <v/>
      </c>
      <c r="J95" s="45" t="str">
        <f>IFERROR(IF(AND(Данные3!A95&lt;&gt;"",Данные3!A95=D$2),Данные3!B95,""),"")</f>
        <v/>
      </c>
      <c r="K95" s="45" t="str">
        <f>IF(COUNTIF(J$1:J95,J95)=1,IF(COUNT(K$1:K94)&gt;0,MAX(K$1:K94)+1,1),"")</f>
        <v/>
      </c>
      <c r="M95" s="51" t="str">
        <f>IF(G95="","",IFERROR(SUMIFS(Данные3!$E:$E,Данные3!$A:$A,D$2,Данные3!$B:$B,G95),""))</f>
        <v/>
      </c>
      <c r="N95" s="51" t="str">
        <f>IF(G95="","",IFERROR(SUMIFS(Данные3!$F:$F,Данные3!$A:$A,D$2,Данные3!$B:$B,G95),""))</f>
        <v/>
      </c>
      <c r="O95" s="51" t="str">
        <f>IF(G95="","",IFERROR(ROUND(SUMIFS(Данные3!$G:$G,Данные3!$A:$A,D$2,Данные3!$B:$B,G95)*100,0)&amp;"%",""))</f>
        <v/>
      </c>
      <c r="U95" s="51" t="str">
        <f t="shared" si="4"/>
        <v/>
      </c>
      <c r="V95" s="53" t="str">
        <f t="shared" si="5"/>
        <v/>
      </c>
      <c r="W95" s="51" t="str">
        <f>IFERROR(IF(Данные2!$A95&lt;&gt;"",Данные2!$A95,""),"")</f>
        <v/>
      </c>
      <c r="X95" s="53" t="str">
        <f>IF(COUNTIF(W$1:W95,W95)=1,IF(COUNT(X$1:X94)&gt;0,MAX(X$1:X94)+1,1),"")</f>
        <v/>
      </c>
      <c r="Z95" s="51" t="str">
        <f>IF($U95="","",IFERROR(SUMIF(Данные2!$A:$A,Техлист!$U95,Данные2!D:D),""))</f>
        <v/>
      </c>
      <c r="AA95" s="51" t="str">
        <f>IF($U95="","",IFERROR(SUMIF(Данные2!$A:$A,Техлист!$U95,Данные2!E:E),""))</f>
        <v/>
      </c>
      <c r="AB95" s="45" t="str">
        <f>IF($U95="","",IFERROR(ROUND(SUMIF(Данные2!$A:$A,Техлист!$U95,Данные2!F:F)*100,0)&amp;"%",""))</f>
        <v/>
      </c>
    </row>
    <row r="96" spans="1:28" x14ac:dyDescent="0.25">
      <c r="A96" s="45" t="str">
        <f>IF(Данные2!$A96&lt;&gt;"",Данные2!$A96,"")</f>
        <v/>
      </c>
      <c r="G96" s="45" t="str">
        <f t="shared" si="3"/>
        <v/>
      </c>
      <c r="H96" s="45" t="str">
        <f>IF(COUNTIF(G$1:G96,G96)=1,IF(COUNT(H$1:H95)&gt;0,MAX(H$1:H95)+1,1),"")</f>
        <v/>
      </c>
      <c r="J96" s="45" t="str">
        <f>IFERROR(IF(AND(Данные3!A96&lt;&gt;"",Данные3!A96=D$2),Данные3!B96,""),"")</f>
        <v/>
      </c>
      <c r="K96" s="45" t="str">
        <f>IF(COUNTIF(J$1:J96,J96)=1,IF(COUNT(K$1:K95)&gt;0,MAX(K$1:K95)+1,1),"")</f>
        <v/>
      </c>
      <c r="M96" s="51" t="str">
        <f>IF(G96="","",IFERROR(SUMIFS(Данные3!$E:$E,Данные3!$A:$A,D$2,Данные3!$B:$B,G96),""))</f>
        <v/>
      </c>
      <c r="N96" s="51" t="str">
        <f>IF(G96="","",IFERROR(SUMIFS(Данные3!$F:$F,Данные3!$A:$A,D$2,Данные3!$B:$B,G96),""))</f>
        <v/>
      </c>
      <c r="O96" s="51" t="str">
        <f>IF(G96="","",IFERROR(ROUND(SUMIFS(Данные3!$G:$G,Данные3!$A:$A,D$2,Данные3!$B:$B,G96)*100,0)&amp;"%",""))</f>
        <v/>
      </c>
      <c r="U96" s="51" t="str">
        <f t="shared" si="4"/>
        <v/>
      </c>
      <c r="V96" s="53" t="str">
        <f t="shared" si="5"/>
        <v/>
      </c>
      <c r="W96" s="51" t="str">
        <f>IFERROR(IF(Данные2!$A96&lt;&gt;"",Данные2!$A96,""),"")</f>
        <v/>
      </c>
      <c r="X96" s="53" t="str">
        <f>IF(COUNTIF(W$1:W96,W96)=1,IF(COUNT(X$1:X95)&gt;0,MAX(X$1:X95)+1,1),"")</f>
        <v/>
      </c>
      <c r="Z96" s="51" t="str">
        <f>IF($U96="","",IFERROR(SUMIF(Данные2!$A:$A,Техлист!$U96,Данные2!D:D),""))</f>
        <v/>
      </c>
      <c r="AA96" s="51" t="str">
        <f>IF($U96="","",IFERROR(SUMIF(Данные2!$A:$A,Техлист!$U96,Данные2!E:E),""))</f>
        <v/>
      </c>
      <c r="AB96" s="45" t="str">
        <f>IF($U96="","",IFERROR(ROUND(SUMIF(Данные2!$A:$A,Техлист!$U96,Данные2!F:F)*100,0)&amp;"%",""))</f>
        <v/>
      </c>
    </row>
    <row r="97" spans="1:28" x14ac:dyDescent="0.25">
      <c r="A97" s="45" t="str">
        <f>IF(Данные2!$A97&lt;&gt;"",Данные2!$A97,"")</f>
        <v/>
      </c>
      <c r="G97" s="45" t="str">
        <f t="shared" si="3"/>
        <v/>
      </c>
      <c r="H97" s="45" t="str">
        <f>IF(COUNTIF(G$1:G97,G97)=1,IF(COUNT(H$1:H96)&gt;0,MAX(H$1:H96)+1,1),"")</f>
        <v/>
      </c>
      <c r="J97" s="45" t="str">
        <f>IFERROR(IF(AND(Данные3!A97&lt;&gt;"",Данные3!A97=D$2),Данные3!B97,""),"")</f>
        <v/>
      </c>
      <c r="K97" s="45" t="str">
        <f>IF(COUNTIF(J$1:J97,J97)=1,IF(COUNT(K$1:K96)&gt;0,MAX(K$1:K96)+1,1),"")</f>
        <v/>
      </c>
      <c r="M97" s="51" t="str">
        <f>IF(G97="","",IFERROR(SUMIFS(Данные3!$E:$E,Данные3!$A:$A,D$2,Данные3!$B:$B,G97),""))</f>
        <v/>
      </c>
      <c r="N97" s="51" t="str">
        <f>IF(G97="","",IFERROR(SUMIFS(Данные3!$F:$F,Данные3!$A:$A,D$2,Данные3!$B:$B,G97),""))</f>
        <v/>
      </c>
      <c r="O97" s="51" t="str">
        <f>IF(G97="","",IFERROR(ROUND(SUMIFS(Данные3!$G:$G,Данные3!$A:$A,D$2,Данные3!$B:$B,G97)*100,0)&amp;"%",""))</f>
        <v/>
      </c>
      <c r="U97" s="51" t="str">
        <f t="shared" si="4"/>
        <v/>
      </c>
      <c r="V97" s="53" t="str">
        <f t="shared" si="5"/>
        <v/>
      </c>
      <c r="W97" s="51" t="str">
        <f>IFERROR(IF(Данные2!$A97&lt;&gt;"",Данные2!$A97,""),"")</f>
        <v/>
      </c>
      <c r="X97" s="53" t="str">
        <f>IF(COUNTIF(W$1:W97,W97)=1,IF(COUNT(X$1:X96)&gt;0,MAX(X$1:X96)+1,1),"")</f>
        <v/>
      </c>
      <c r="Z97" s="51" t="str">
        <f>IF($U97="","",IFERROR(SUMIF(Данные2!$A:$A,Техлист!$U97,Данные2!D:D),""))</f>
        <v/>
      </c>
      <c r="AA97" s="51" t="str">
        <f>IF($U97="","",IFERROR(SUMIF(Данные2!$A:$A,Техлист!$U97,Данные2!E:E),""))</f>
        <v/>
      </c>
      <c r="AB97" s="45" t="str">
        <f>IF($U97="","",IFERROR(ROUND(SUMIF(Данные2!$A:$A,Техлист!$U97,Данные2!F:F)*100,0)&amp;"%",""))</f>
        <v/>
      </c>
    </row>
    <row r="98" spans="1:28" x14ac:dyDescent="0.25">
      <c r="A98" s="45" t="str">
        <f>IF(Данные2!$A98&lt;&gt;"",Данные2!$A98,"")</f>
        <v/>
      </c>
      <c r="G98" s="45" t="str">
        <f t="shared" si="3"/>
        <v/>
      </c>
      <c r="H98" s="45" t="str">
        <f>IF(COUNTIF(G$1:G98,G98)=1,IF(COUNT(H$1:H97)&gt;0,MAX(H$1:H97)+1,1),"")</f>
        <v/>
      </c>
      <c r="J98" s="45" t="str">
        <f>IFERROR(IF(AND(Данные3!A98&lt;&gt;"",Данные3!A98=D$2),Данные3!B98,""),"")</f>
        <v/>
      </c>
      <c r="K98" s="45" t="str">
        <f>IF(COUNTIF(J$1:J98,J98)=1,IF(COUNT(K$1:K97)&gt;0,MAX(K$1:K97)+1,1),"")</f>
        <v/>
      </c>
      <c r="M98" s="51" t="str">
        <f>IF(G98="","",IFERROR(SUMIFS(Данные3!$E:$E,Данные3!$A:$A,D$2,Данные3!$B:$B,G98),""))</f>
        <v/>
      </c>
      <c r="N98" s="51" t="str">
        <f>IF(G98="","",IFERROR(SUMIFS(Данные3!$F:$F,Данные3!$A:$A,D$2,Данные3!$B:$B,G98),""))</f>
        <v/>
      </c>
      <c r="O98" s="51" t="str">
        <f>IF(G98="","",IFERROR(ROUND(SUMIFS(Данные3!$G:$G,Данные3!$A:$A,D$2,Данные3!$B:$B,G98)*100,0)&amp;"%",""))</f>
        <v/>
      </c>
      <c r="U98" s="51" t="str">
        <f t="shared" si="4"/>
        <v/>
      </c>
      <c r="V98" s="53" t="str">
        <f t="shared" si="5"/>
        <v/>
      </c>
      <c r="W98" s="51" t="str">
        <f>IFERROR(IF(Данные2!$A98&lt;&gt;"",Данные2!$A98,""),"")</f>
        <v/>
      </c>
      <c r="X98" s="53" t="str">
        <f>IF(COUNTIF(W$1:W98,W98)=1,IF(COUNT(X$1:X97)&gt;0,MAX(X$1:X97)+1,1),"")</f>
        <v/>
      </c>
      <c r="Z98" s="51" t="str">
        <f>IF($U98="","",IFERROR(SUMIF(Данные2!$A:$A,Техлист!$U98,Данные2!D:D),""))</f>
        <v/>
      </c>
      <c r="AA98" s="51" t="str">
        <f>IF($U98="","",IFERROR(SUMIF(Данные2!$A:$A,Техлист!$U98,Данные2!E:E),""))</f>
        <v/>
      </c>
      <c r="AB98" s="45" t="str">
        <f>IF($U98="","",IFERROR(ROUND(SUMIF(Данные2!$A:$A,Техлист!$U98,Данные2!F:F)*100,0)&amp;"%",""))</f>
        <v/>
      </c>
    </row>
    <row r="99" spans="1:28" x14ac:dyDescent="0.25">
      <c r="A99" s="45" t="str">
        <f>IF(Данные2!$A99&lt;&gt;"",Данные2!$A99,"")</f>
        <v/>
      </c>
      <c r="G99" s="45" t="str">
        <f t="shared" si="3"/>
        <v/>
      </c>
      <c r="H99" s="45" t="str">
        <f>IF(COUNTIF(G$1:G99,G99)=1,IF(COUNT(H$1:H98)&gt;0,MAX(H$1:H98)+1,1),"")</f>
        <v/>
      </c>
      <c r="J99" s="45" t="str">
        <f>IFERROR(IF(AND(Данные3!A99&lt;&gt;"",Данные3!A99=D$2),Данные3!B99,""),"")</f>
        <v/>
      </c>
      <c r="K99" s="45" t="str">
        <f>IF(COUNTIF(J$1:J99,J99)=1,IF(COUNT(K$1:K98)&gt;0,MAX(K$1:K98)+1,1),"")</f>
        <v/>
      </c>
      <c r="M99" s="51" t="str">
        <f>IF(G99="","",IFERROR(SUMIFS(Данные3!$E:$E,Данные3!$A:$A,D$2,Данные3!$B:$B,G99),""))</f>
        <v/>
      </c>
      <c r="N99" s="51" t="str">
        <f>IF(G99="","",IFERROR(SUMIFS(Данные3!$F:$F,Данные3!$A:$A,D$2,Данные3!$B:$B,G99),""))</f>
        <v/>
      </c>
      <c r="O99" s="51" t="str">
        <f>IF(G99="","",IFERROR(ROUND(SUMIFS(Данные3!$G:$G,Данные3!$A:$A,D$2,Данные3!$B:$B,G99)*100,0)&amp;"%",""))</f>
        <v/>
      </c>
      <c r="U99" s="51" t="str">
        <f t="shared" si="4"/>
        <v/>
      </c>
      <c r="V99" s="53" t="str">
        <f t="shared" si="5"/>
        <v/>
      </c>
      <c r="W99" s="51" t="str">
        <f>IFERROR(IF(Данные2!$A99&lt;&gt;"",Данные2!$A99,""),"")</f>
        <v/>
      </c>
      <c r="X99" s="53" t="str">
        <f>IF(COUNTIF(W$1:W99,W99)=1,IF(COUNT(X$1:X98)&gt;0,MAX(X$1:X98)+1,1),"")</f>
        <v/>
      </c>
      <c r="Z99" s="51" t="str">
        <f>IF($U99="","",IFERROR(SUMIF(Данные2!$A:$A,Техлист!$U99,Данные2!D:D),""))</f>
        <v/>
      </c>
      <c r="AA99" s="51" t="str">
        <f>IF($U99="","",IFERROR(SUMIF(Данные2!$A:$A,Техлист!$U99,Данные2!E:E),""))</f>
        <v/>
      </c>
      <c r="AB99" s="45" t="str">
        <f>IF($U99="","",IFERROR(ROUND(SUMIF(Данные2!$A:$A,Техлист!$U99,Данные2!F:F)*100,0)&amp;"%",""))</f>
        <v/>
      </c>
    </row>
    <row r="100" spans="1:28" x14ac:dyDescent="0.25">
      <c r="A100" s="45" t="str">
        <f>IF(Данные2!$A100&lt;&gt;"",Данные2!$A100,"")</f>
        <v/>
      </c>
      <c r="G100" s="45" t="str">
        <f t="shared" si="3"/>
        <v/>
      </c>
      <c r="H100" s="45" t="str">
        <f>IF(COUNTIF(G$1:G100,G100)=1,IF(COUNT(H$1:H99)&gt;0,MAX(H$1:H99)+1,1),"")</f>
        <v/>
      </c>
      <c r="J100" s="45" t="str">
        <f>IFERROR(IF(AND(Данные3!A100&lt;&gt;"",Данные3!A100=D$2),Данные3!B100,""),"")</f>
        <v/>
      </c>
      <c r="K100" s="45" t="str">
        <f>IF(COUNTIF(J$1:J100,J100)=1,IF(COUNT(K$1:K99)&gt;0,MAX(K$1:K99)+1,1),"")</f>
        <v/>
      </c>
      <c r="M100" s="51" t="str">
        <f>IF(G100="","",IFERROR(SUMIFS(Данные3!$E:$E,Данные3!$A:$A,D$2,Данные3!$B:$B,G100),""))</f>
        <v/>
      </c>
      <c r="N100" s="51" t="str">
        <f>IF(G100="","",IFERROR(SUMIFS(Данные3!$F:$F,Данные3!$A:$A,D$2,Данные3!$B:$B,G100),""))</f>
        <v/>
      </c>
      <c r="O100" s="51" t="str">
        <f>IF(G100="","",IFERROR(ROUND(SUMIFS(Данные3!$G:$G,Данные3!$A:$A,D$2,Данные3!$B:$B,G100)*100,0)&amp;"%",""))</f>
        <v/>
      </c>
      <c r="U100" s="51" t="str">
        <f t="shared" si="4"/>
        <v/>
      </c>
      <c r="V100" s="53" t="str">
        <f t="shared" si="5"/>
        <v/>
      </c>
      <c r="W100" s="51" t="str">
        <f>IFERROR(IF(Данные2!$A100&lt;&gt;"",Данные2!$A100,""),"")</f>
        <v/>
      </c>
      <c r="X100" s="53" t="str">
        <f>IF(COUNTIF(W$1:W100,W100)=1,IF(COUNT(X$1:X99)&gt;0,MAX(X$1:X99)+1,1),"")</f>
        <v/>
      </c>
      <c r="Z100" s="51" t="str">
        <f>IF($U100="","",IFERROR(SUMIF(Данные2!$A:$A,Техлист!$U100,Данные2!D:D),""))</f>
        <v/>
      </c>
      <c r="AA100" s="51" t="str">
        <f>IF($U100="","",IFERROR(SUMIF(Данные2!$A:$A,Техлист!$U100,Данные2!E:E),""))</f>
        <v/>
      </c>
      <c r="AB100" s="45" t="str">
        <f>IF($U100="","",IFERROR(ROUND(SUMIF(Данные2!$A:$A,Техлист!$U100,Данные2!F:F)*100,0)&amp;"%",""))</f>
        <v/>
      </c>
    </row>
    <row r="101" spans="1:28" x14ac:dyDescent="0.25">
      <c r="A101" s="45" t="str">
        <f>IF(Данные2!$A101&lt;&gt;"",Данные2!$A101,"")</f>
        <v/>
      </c>
      <c r="G101" s="45" t="str">
        <f t="shared" si="3"/>
        <v/>
      </c>
      <c r="H101" s="45" t="str">
        <f>IF(COUNTIF(G$1:G101,G101)=1,IF(COUNT(H$1:H100)&gt;0,MAX(H$1:H100)+1,1),"")</f>
        <v/>
      </c>
      <c r="J101" s="45" t="str">
        <f>IFERROR(IF(AND(Данные3!A101&lt;&gt;"",Данные3!A101=D$2),Данные3!B101,""),"")</f>
        <v/>
      </c>
      <c r="K101" s="45" t="str">
        <f>IF(COUNTIF(J$1:J101,J101)=1,IF(COUNT(K$1:K100)&gt;0,MAX(K$1:K100)+1,1),"")</f>
        <v/>
      </c>
      <c r="M101" s="51" t="str">
        <f>IF(G101="","",IFERROR(SUMIFS(Данные3!$E:$E,Данные3!$A:$A,D$2,Данные3!$B:$B,G101),""))</f>
        <v/>
      </c>
      <c r="N101" s="51" t="str">
        <f>IF(G101="","",IFERROR(SUMIFS(Данные3!$F:$F,Данные3!$A:$A,D$2,Данные3!$B:$B,G101),""))</f>
        <v/>
      </c>
      <c r="O101" s="51" t="str">
        <f>IF(G101="","",IFERROR(ROUND(SUMIFS(Данные3!$G:$G,Данные3!$A:$A,D$2,Данные3!$B:$B,G101)*100,0)&amp;"%",""))</f>
        <v/>
      </c>
      <c r="U101" s="51" t="str">
        <f t="shared" si="4"/>
        <v/>
      </c>
      <c r="V101" s="53" t="str">
        <f t="shared" si="5"/>
        <v/>
      </c>
      <c r="W101" s="51" t="str">
        <f>IFERROR(IF(Данные2!$A101&lt;&gt;"",Данные2!$A101,""),"")</f>
        <v/>
      </c>
      <c r="X101" s="53" t="str">
        <f>IF(COUNTIF(W$1:W101,W101)=1,IF(COUNT(X$1:X100)&gt;0,MAX(X$1:X100)+1,1),"")</f>
        <v/>
      </c>
      <c r="Z101" s="51" t="str">
        <f>IF($U101="","",IFERROR(SUMIF(Данные2!$A:$A,Техлист!$U101,Данные2!D:D),""))</f>
        <v/>
      </c>
      <c r="AA101" s="51" t="str">
        <f>IF($U101="","",IFERROR(SUMIF(Данные2!$A:$A,Техлист!$U101,Данные2!E:E),""))</f>
        <v/>
      </c>
      <c r="AB101" s="45" t="str">
        <f>IF($U101="","",IFERROR(ROUND(SUMIF(Данные2!$A:$A,Техлист!$U101,Данные2!F:F)*100,0)&amp;"%",""))</f>
        <v/>
      </c>
    </row>
    <row r="102" spans="1:28" x14ac:dyDescent="0.25">
      <c r="A102" s="45" t="str">
        <f>IF(Данные2!$A102&lt;&gt;"",Данные2!$A102,"")</f>
        <v/>
      </c>
      <c r="G102" s="45" t="str">
        <f t="shared" si="3"/>
        <v/>
      </c>
      <c r="H102" s="45" t="str">
        <f>IF(COUNTIF(G$1:G102,G102)=1,IF(COUNT(H$1:H101)&gt;0,MAX(H$1:H101)+1,1),"")</f>
        <v/>
      </c>
      <c r="J102" s="45" t="str">
        <f>IFERROR(IF(AND(Данные3!A102&lt;&gt;"",Данные3!A102=D$2),Данные3!B102,""),"")</f>
        <v/>
      </c>
      <c r="K102" s="45" t="str">
        <f>IF(COUNTIF(J$1:J102,J102)=1,IF(COUNT(K$1:K101)&gt;0,MAX(K$1:K101)+1,1),"")</f>
        <v/>
      </c>
      <c r="M102" s="51" t="str">
        <f>IF(G102="","",IFERROR(SUMIFS(Данные3!$E:$E,Данные3!$A:$A,D$2,Данные3!$B:$B,G102),""))</f>
        <v/>
      </c>
      <c r="N102" s="51" t="str">
        <f>IF(G102="","",IFERROR(SUMIFS(Данные3!$F:$F,Данные3!$A:$A,D$2,Данные3!$B:$B,G102),""))</f>
        <v/>
      </c>
      <c r="O102" s="51" t="str">
        <f>IF(G102="","",IFERROR(ROUND(SUMIFS(Данные3!$G:$G,Данные3!$A:$A,D$2,Данные3!$B:$B,G102)*100,0)&amp;"%",""))</f>
        <v/>
      </c>
      <c r="U102" s="51" t="str">
        <f t="shared" si="4"/>
        <v/>
      </c>
      <c r="V102" s="53" t="str">
        <f t="shared" si="5"/>
        <v/>
      </c>
      <c r="W102" s="51" t="str">
        <f>IFERROR(IF(Данные2!$A102&lt;&gt;"",Данные2!$A102,""),"")</f>
        <v/>
      </c>
      <c r="X102" s="53" t="str">
        <f>IF(COUNTIF(W$1:W102,W102)=1,IF(COUNT(X$1:X101)&gt;0,MAX(X$1:X101)+1,1),"")</f>
        <v/>
      </c>
      <c r="Z102" s="51" t="str">
        <f>IF($U102="","",IFERROR(SUMIF(Данные2!$A:$A,Техлист!$U102,Данные2!D:D),""))</f>
        <v/>
      </c>
      <c r="AA102" s="51" t="str">
        <f>IF($U102="","",IFERROR(SUMIF(Данные2!$A:$A,Техлист!$U102,Данные2!E:E),""))</f>
        <v/>
      </c>
      <c r="AB102" s="45" t="str">
        <f>IF($U102="","",IFERROR(ROUND(SUMIF(Данные2!$A:$A,Техлист!$U102,Данные2!F:F)*100,0)&amp;"%",""))</f>
        <v/>
      </c>
    </row>
    <row r="103" spans="1:28" x14ac:dyDescent="0.25">
      <c r="A103" s="45" t="str">
        <f>IF(Данные2!$A103&lt;&gt;"",Данные2!$A103,"")</f>
        <v/>
      </c>
      <c r="G103" s="45" t="str">
        <f t="shared" si="3"/>
        <v/>
      </c>
      <c r="H103" s="45" t="str">
        <f>IF(COUNTIF(G$1:G103,G103)=1,IF(COUNT(H$1:H102)&gt;0,MAX(H$1:H102)+1,1),"")</f>
        <v/>
      </c>
      <c r="J103" s="45" t="str">
        <f>IFERROR(IF(AND(Данные3!A103&lt;&gt;"",Данные3!A103=D$2),Данные3!B103,""),"")</f>
        <v/>
      </c>
      <c r="K103" s="45" t="str">
        <f>IF(COUNTIF(J$1:J103,J103)=1,IF(COUNT(K$1:K102)&gt;0,MAX(K$1:K102)+1,1),"")</f>
        <v/>
      </c>
      <c r="M103" s="51" t="str">
        <f>IF(G103="","",IFERROR(SUMIFS(Данные3!$E:$E,Данные3!$A:$A,D$2,Данные3!$B:$B,G103),""))</f>
        <v/>
      </c>
      <c r="N103" s="51" t="str">
        <f>IF(G103="","",IFERROR(SUMIFS(Данные3!$F:$F,Данные3!$A:$A,D$2,Данные3!$B:$B,G103),""))</f>
        <v/>
      </c>
      <c r="O103" s="51" t="str">
        <f>IF(G103="","",IFERROR(ROUND(SUMIFS(Данные3!$G:$G,Данные3!$A:$A,D$2,Данные3!$B:$B,G103)*100,0)&amp;"%",""))</f>
        <v/>
      </c>
      <c r="U103" s="51" t="str">
        <f t="shared" si="4"/>
        <v/>
      </c>
      <c r="V103" s="53" t="str">
        <f t="shared" si="5"/>
        <v/>
      </c>
      <c r="W103" s="51" t="str">
        <f>IFERROR(IF(Данные2!$A103&lt;&gt;"",Данные2!$A103,""),"")</f>
        <v/>
      </c>
      <c r="X103" s="53" t="str">
        <f>IF(COUNTIF(W$1:W103,W103)=1,IF(COUNT(X$1:X102)&gt;0,MAX(X$1:X102)+1,1),"")</f>
        <v/>
      </c>
      <c r="Z103" s="51" t="str">
        <f>IF($U103="","",IFERROR(SUMIF(Данные2!$A:$A,Техлист!$U103,Данные2!D:D),""))</f>
        <v/>
      </c>
      <c r="AA103" s="51" t="str">
        <f>IF($U103="","",IFERROR(SUMIF(Данные2!$A:$A,Техлист!$U103,Данные2!E:E),""))</f>
        <v/>
      </c>
      <c r="AB103" s="45" t="str">
        <f>IF($U103="","",IFERROR(ROUND(SUMIF(Данные2!$A:$A,Техлист!$U103,Данные2!F:F)*100,0)&amp;"%",""))</f>
        <v/>
      </c>
    </row>
    <row r="104" spans="1:28" x14ac:dyDescent="0.25">
      <c r="A104" s="45" t="str">
        <f>IF(Данные2!$A104&lt;&gt;"",Данные2!$A104,"")</f>
        <v/>
      </c>
      <c r="G104" s="45" t="str">
        <f t="shared" si="3"/>
        <v/>
      </c>
      <c r="H104" s="45" t="str">
        <f>IF(COUNTIF(G$1:G104,G104)=1,IF(COUNT(H$1:H103)&gt;0,MAX(H$1:H103)+1,1),"")</f>
        <v/>
      </c>
      <c r="J104" s="45" t="str">
        <f>IFERROR(IF(AND(Данные3!A104&lt;&gt;"",Данные3!A104=D$2),Данные3!B104,""),"")</f>
        <v/>
      </c>
      <c r="K104" s="45" t="str">
        <f>IF(COUNTIF(J$1:J104,J104)=1,IF(COUNT(K$1:K103)&gt;0,MAX(K$1:K103)+1,1),"")</f>
        <v/>
      </c>
      <c r="M104" s="51" t="str">
        <f>IF(G104="","",IFERROR(SUMIFS(Данные3!$E:$E,Данные3!$A:$A,D$2,Данные3!$B:$B,G104),""))</f>
        <v/>
      </c>
      <c r="N104" s="51" t="str">
        <f>IF(G104="","",IFERROR(SUMIFS(Данные3!$F:$F,Данные3!$A:$A,D$2,Данные3!$B:$B,G104),""))</f>
        <v/>
      </c>
      <c r="O104" s="51" t="str">
        <f>IF(G104="","",IFERROR(ROUND(SUMIFS(Данные3!$G:$G,Данные3!$A:$A,D$2,Данные3!$B:$B,G104)*100,0)&amp;"%",""))</f>
        <v/>
      </c>
      <c r="U104" s="51" t="str">
        <f t="shared" si="4"/>
        <v/>
      </c>
      <c r="V104" s="53" t="str">
        <f t="shared" si="5"/>
        <v/>
      </c>
      <c r="W104" s="51" t="str">
        <f>IFERROR(IF(Данные2!$A104&lt;&gt;"",Данные2!$A104,""),"")</f>
        <v/>
      </c>
      <c r="X104" s="53" t="str">
        <f>IF(COUNTIF(W$1:W104,W104)=1,IF(COUNT(X$1:X103)&gt;0,MAX(X$1:X103)+1,1),"")</f>
        <v/>
      </c>
      <c r="Z104" s="51" t="str">
        <f>IF($U104="","",IFERROR(SUMIF(Данные2!$A:$A,Техлист!$U104,Данные2!D:D),""))</f>
        <v/>
      </c>
      <c r="AA104" s="51" t="str">
        <f>IF($U104="","",IFERROR(SUMIF(Данные2!$A:$A,Техлист!$U104,Данные2!E:E),""))</f>
        <v/>
      </c>
      <c r="AB104" s="45" t="str">
        <f>IF($U104="","",IFERROR(ROUND(SUMIF(Данные2!$A:$A,Техлист!$U104,Данные2!F:F)*100,0)&amp;"%",""))</f>
        <v/>
      </c>
    </row>
    <row r="105" spans="1:28" x14ac:dyDescent="0.25">
      <c r="A105" s="45" t="str">
        <f>IF(Данные2!$A105&lt;&gt;"",Данные2!$A105,"")</f>
        <v/>
      </c>
      <c r="G105" s="45" t="str">
        <f t="shared" si="3"/>
        <v/>
      </c>
      <c r="H105" s="45" t="str">
        <f>IF(COUNTIF(G$1:G105,G105)=1,IF(COUNT(H$1:H104)&gt;0,MAX(H$1:H104)+1,1),"")</f>
        <v/>
      </c>
      <c r="J105" s="45" t="str">
        <f>IFERROR(IF(AND(Данные3!A105&lt;&gt;"",Данные3!A105=D$2),Данные3!B105,""),"")</f>
        <v/>
      </c>
      <c r="K105" s="45" t="str">
        <f>IF(COUNTIF(J$1:J105,J105)=1,IF(COUNT(K$1:K104)&gt;0,MAX(K$1:K104)+1,1),"")</f>
        <v/>
      </c>
      <c r="M105" s="51" t="str">
        <f>IF(G105="","",IFERROR(SUMIFS(Данные3!$E:$E,Данные3!$A:$A,D$2,Данные3!$B:$B,G105),""))</f>
        <v/>
      </c>
      <c r="N105" s="51" t="str">
        <f>IF(G105="","",IFERROR(SUMIFS(Данные3!$F:$F,Данные3!$A:$A,D$2,Данные3!$B:$B,G105),""))</f>
        <v/>
      </c>
      <c r="O105" s="51" t="str">
        <f>IF(G105="","",IFERROR(ROUND(SUMIFS(Данные3!$G:$G,Данные3!$A:$A,D$2,Данные3!$B:$B,G105)*100,0)&amp;"%",""))</f>
        <v/>
      </c>
      <c r="U105" s="51" t="str">
        <f t="shared" si="4"/>
        <v/>
      </c>
      <c r="V105" s="53" t="str">
        <f t="shared" si="5"/>
        <v/>
      </c>
      <c r="W105" s="51" t="str">
        <f>IFERROR(IF(Данные2!$A105&lt;&gt;"",Данные2!$A105,""),"")</f>
        <v/>
      </c>
      <c r="X105" s="53" t="str">
        <f>IF(COUNTIF(W$1:W105,W105)=1,IF(COUNT(X$1:X104)&gt;0,MAX(X$1:X104)+1,1),"")</f>
        <v/>
      </c>
      <c r="Z105" s="51" t="str">
        <f>IF($U105="","",IFERROR(SUMIF(Данные2!$A:$A,Техлист!$U105,Данные2!D:D),""))</f>
        <v/>
      </c>
      <c r="AA105" s="51" t="str">
        <f>IF($U105="","",IFERROR(SUMIF(Данные2!$A:$A,Техлист!$U105,Данные2!E:E),""))</f>
        <v/>
      </c>
      <c r="AB105" s="45" t="str">
        <f>IF($U105="","",IFERROR(ROUND(SUMIF(Данные2!$A:$A,Техлист!$U105,Данные2!F:F)*100,0)&amp;"%",""))</f>
        <v/>
      </c>
    </row>
    <row r="106" spans="1:28" x14ac:dyDescent="0.25">
      <c r="A106" s="45" t="str">
        <f>IF(Данные2!$A106&lt;&gt;"",Данные2!$A106,"")</f>
        <v/>
      </c>
      <c r="G106" s="45" t="str">
        <f t="shared" si="3"/>
        <v/>
      </c>
      <c r="H106" s="45" t="str">
        <f>IF(COUNTIF(G$1:G106,G106)=1,IF(COUNT(H$1:H105)&gt;0,MAX(H$1:H105)+1,1),"")</f>
        <v/>
      </c>
      <c r="J106" s="45" t="str">
        <f>IFERROR(IF(AND(Данные3!A106&lt;&gt;"",Данные3!A106=D$2),Данные3!B106,""),"")</f>
        <v/>
      </c>
      <c r="K106" s="45" t="str">
        <f>IF(COUNTIF(J$1:J106,J106)=1,IF(COUNT(K$1:K105)&gt;0,MAX(K$1:K105)+1,1),"")</f>
        <v/>
      </c>
      <c r="M106" s="51" t="str">
        <f>IF(G106="","",IFERROR(SUMIFS(Данные3!$E:$E,Данные3!$A:$A,D$2,Данные3!$B:$B,G106),""))</f>
        <v/>
      </c>
      <c r="N106" s="51" t="str">
        <f>IF(G106="","",IFERROR(SUMIFS(Данные3!$F:$F,Данные3!$A:$A,D$2,Данные3!$B:$B,G106),""))</f>
        <v/>
      </c>
      <c r="O106" s="51" t="str">
        <f>IF(G106="","",IFERROR(ROUND(SUMIFS(Данные3!$G:$G,Данные3!$A:$A,D$2,Данные3!$B:$B,G106)*100,0)&amp;"%",""))</f>
        <v/>
      </c>
      <c r="U106" s="51" t="str">
        <f t="shared" si="4"/>
        <v/>
      </c>
      <c r="V106" s="53" t="str">
        <f t="shared" si="5"/>
        <v/>
      </c>
      <c r="W106" s="51" t="str">
        <f>IFERROR(IF(Данные2!$A106&lt;&gt;"",Данные2!$A106,""),"")</f>
        <v/>
      </c>
      <c r="X106" s="53" t="str">
        <f>IF(COUNTIF(W$1:W106,W106)=1,IF(COUNT(X$1:X105)&gt;0,MAX(X$1:X105)+1,1),"")</f>
        <v/>
      </c>
      <c r="Z106" s="51" t="str">
        <f>IF($U106="","",IFERROR(SUMIF(Данные2!$A:$A,Техлист!$U106,Данные2!D:D),""))</f>
        <v/>
      </c>
      <c r="AA106" s="51" t="str">
        <f>IF($U106="","",IFERROR(SUMIF(Данные2!$A:$A,Техлист!$U106,Данные2!E:E),""))</f>
        <v/>
      </c>
      <c r="AB106" s="45" t="str">
        <f>IF($U106="","",IFERROR(ROUND(SUMIF(Данные2!$A:$A,Техлист!$U106,Данные2!F:F)*100,0)&amp;"%",""))</f>
        <v/>
      </c>
    </row>
    <row r="107" spans="1:28" x14ac:dyDescent="0.25">
      <c r="A107" s="45" t="str">
        <f>IF(Данные2!$A107&lt;&gt;"",Данные2!$A107,"")</f>
        <v/>
      </c>
      <c r="G107" s="45" t="str">
        <f t="shared" si="3"/>
        <v/>
      </c>
      <c r="H107" s="45" t="str">
        <f>IF(COUNTIF(G$1:G107,G107)=1,IF(COUNT(H$1:H106)&gt;0,MAX(H$1:H106)+1,1),"")</f>
        <v/>
      </c>
      <c r="J107" s="45" t="str">
        <f>IFERROR(IF(AND(Данные3!A107&lt;&gt;"",Данные3!A107=D$2),Данные3!B107,""),"")</f>
        <v/>
      </c>
      <c r="K107" s="45" t="str">
        <f>IF(COUNTIF(J$1:J107,J107)=1,IF(COUNT(K$1:K106)&gt;0,MAX(K$1:K106)+1,1),"")</f>
        <v/>
      </c>
      <c r="M107" s="51" t="str">
        <f>IF(G107="","",IFERROR(SUMIFS(Данные3!$E:$E,Данные3!$A:$A,D$2,Данные3!$B:$B,G107),""))</f>
        <v/>
      </c>
      <c r="N107" s="51" t="str">
        <f>IF(G107="","",IFERROR(SUMIFS(Данные3!$F:$F,Данные3!$A:$A,D$2,Данные3!$B:$B,G107),""))</f>
        <v/>
      </c>
      <c r="O107" s="51" t="str">
        <f>IF(G107="","",IFERROR(ROUND(SUMIFS(Данные3!$G:$G,Данные3!$A:$A,D$2,Данные3!$B:$B,G107)*100,0)&amp;"%",""))</f>
        <v/>
      </c>
      <c r="U107" s="51" t="str">
        <f t="shared" si="4"/>
        <v/>
      </c>
      <c r="V107" s="53" t="str">
        <f t="shared" si="5"/>
        <v/>
      </c>
      <c r="W107" s="51" t="str">
        <f>IFERROR(IF(Данные2!$A107&lt;&gt;"",Данные2!$A107,""),"")</f>
        <v/>
      </c>
      <c r="X107" s="53" t="str">
        <f>IF(COUNTIF(W$1:W107,W107)=1,IF(COUNT(X$1:X106)&gt;0,MAX(X$1:X106)+1,1),"")</f>
        <v/>
      </c>
      <c r="Z107" s="51" t="str">
        <f>IF($U107="","",IFERROR(SUMIF(Данные2!$A:$A,Техлист!$U107,Данные2!D:D),""))</f>
        <v/>
      </c>
      <c r="AA107" s="51" t="str">
        <f>IF($U107="","",IFERROR(SUMIF(Данные2!$A:$A,Техлист!$U107,Данные2!E:E),""))</f>
        <v/>
      </c>
      <c r="AB107" s="45" t="str">
        <f>IF($U107="","",IFERROR(ROUND(SUMIF(Данные2!$A:$A,Техлист!$U107,Данные2!F:F)*100,0)&amp;"%",""))</f>
        <v/>
      </c>
    </row>
    <row r="108" spans="1:28" x14ac:dyDescent="0.25">
      <c r="A108" s="45" t="str">
        <f>IF(Данные2!$A108&lt;&gt;"",Данные2!$A108,"")</f>
        <v/>
      </c>
      <c r="G108" s="45" t="str">
        <f t="shared" si="3"/>
        <v/>
      </c>
      <c r="H108" s="45" t="str">
        <f>IF(COUNTIF(G$1:G108,G108)=1,IF(COUNT(H$1:H107)&gt;0,MAX(H$1:H107)+1,1),"")</f>
        <v/>
      </c>
      <c r="J108" s="45" t="str">
        <f>IFERROR(IF(AND(Данные3!A108&lt;&gt;"",Данные3!A108=D$2),Данные3!B108,""),"")</f>
        <v/>
      </c>
      <c r="K108" s="45" t="str">
        <f>IF(COUNTIF(J$1:J108,J108)=1,IF(COUNT(K$1:K107)&gt;0,MAX(K$1:K107)+1,1),"")</f>
        <v/>
      </c>
      <c r="M108" s="51" t="str">
        <f>IF(G108="","",IFERROR(SUMIFS(Данные3!$E:$E,Данные3!$A:$A,D$2,Данные3!$B:$B,G108),""))</f>
        <v/>
      </c>
      <c r="N108" s="51" t="str">
        <f>IF(G108="","",IFERROR(SUMIFS(Данные3!$F:$F,Данные3!$A:$A,D$2,Данные3!$B:$B,G108),""))</f>
        <v/>
      </c>
      <c r="O108" s="51" t="str">
        <f>IF(G108="","",IFERROR(ROUND(SUMIFS(Данные3!$G:$G,Данные3!$A:$A,D$2,Данные3!$B:$B,G108)*100,0)&amp;"%",""))</f>
        <v/>
      </c>
      <c r="U108" s="51" t="str">
        <f t="shared" si="4"/>
        <v/>
      </c>
      <c r="V108" s="53" t="str">
        <f t="shared" si="5"/>
        <v/>
      </c>
      <c r="W108" s="51" t="str">
        <f>IFERROR(IF(Данные2!$A108&lt;&gt;"",Данные2!$A108,""),"")</f>
        <v/>
      </c>
      <c r="X108" s="53" t="str">
        <f>IF(COUNTIF(W$1:W108,W108)=1,IF(COUNT(X$1:X107)&gt;0,MAX(X$1:X107)+1,1),"")</f>
        <v/>
      </c>
      <c r="Z108" s="51" t="str">
        <f>IF($U108="","",IFERROR(SUMIF(Данные2!$A:$A,Техлист!$U108,Данные2!D:D),""))</f>
        <v/>
      </c>
      <c r="AA108" s="51" t="str">
        <f>IF($U108="","",IFERROR(SUMIF(Данные2!$A:$A,Техлист!$U108,Данные2!E:E),""))</f>
        <v/>
      </c>
      <c r="AB108" s="45" t="str">
        <f>IF($U108="","",IFERROR(ROUND(SUMIF(Данные2!$A:$A,Техлист!$U108,Данные2!F:F)*100,0)&amp;"%",""))</f>
        <v/>
      </c>
    </row>
    <row r="109" spans="1:28" x14ac:dyDescent="0.25">
      <c r="A109" s="45" t="str">
        <f>IF(Данные2!$A109&lt;&gt;"",Данные2!$A109,"")</f>
        <v/>
      </c>
      <c r="G109" s="45" t="str">
        <f t="shared" si="3"/>
        <v/>
      </c>
      <c r="H109" s="45" t="str">
        <f>IF(COUNTIF(G$1:G109,G109)=1,IF(COUNT(H$1:H108)&gt;0,MAX(H$1:H108)+1,1),"")</f>
        <v/>
      </c>
      <c r="J109" s="45" t="str">
        <f>IFERROR(IF(AND(Данные3!A109&lt;&gt;"",Данные3!A109=D$2),Данные3!B109,""),"")</f>
        <v/>
      </c>
      <c r="K109" s="45" t="str">
        <f>IF(COUNTIF(J$1:J109,J109)=1,IF(COUNT(K$1:K108)&gt;0,MAX(K$1:K108)+1,1),"")</f>
        <v/>
      </c>
      <c r="M109" s="51" t="str">
        <f>IF(G109="","",IFERROR(SUMIFS(Данные3!$E:$E,Данные3!$A:$A,D$2,Данные3!$B:$B,G109),""))</f>
        <v/>
      </c>
      <c r="N109" s="51" t="str">
        <f>IF(G109="","",IFERROR(SUMIFS(Данные3!$F:$F,Данные3!$A:$A,D$2,Данные3!$B:$B,G109),""))</f>
        <v/>
      </c>
      <c r="O109" s="51" t="str">
        <f>IF(G109="","",IFERROR(ROUND(SUMIFS(Данные3!$G:$G,Данные3!$A:$A,D$2,Данные3!$B:$B,G109)*100,0)&amp;"%",""))</f>
        <v/>
      </c>
      <c r="U109" s="51" t="str">
        <f t="shared" si="4"/>
        <v/>
      </c>
      <c r="V109" s="53" t="str">
        <f t="shared" si="5"/>
        <v/>
      </c>
      <c r="W109" s="51" t="str">
        <f>IFERROR(IF(Данные2!$A109&lt;&gt;"",Данные2!$A109,""),"")</f>
        <v/>
      </c>
      <c r="X109" s="53" t="str">
        <f>IF(COUNTIF(W$1:W109,W109)=1,IF(COUNT(X$1:X108)&gt;0,MAX(X$1:X108)+1,1),"")</f>
        <v/>
      </c>
      <c r="Z109" s="51" t="str">
        <f>IF($U109="","",IFERROR(SUMIF(Данные2!$A:$A,Техлист!$U109,Данные2!D:D),""))</f>
        <v/>
      </c>
      <c r="AA109" s="51" t="str">
        <f>IF($U109="","",IFERROR(SUMIF(Данные2!$A:$A,Техлист!$U109,Данные2!E:E),""))</f>
        <v/>
      </c>
      <c r="AB109" s="45" t="str">
        <f>IF($U109="","",IFERROR(ROUND(SUMIF(Данные2!$A:$A,Техлист!$U109,Данные2!F:F)*100,0)&amp;"%",""))</f>
        <v/>
      </c>
    </row>
    <row r="110" spans="1:28" x14ac:dyDescent="0.25">
      <c r="A110" s="45" t="str">
        <f>IF(Данные2!$A110&lt;&gt;"",Данные2!$A110,"")</f>
        <v/>
      </c>
      <c r="G110" s="45" t="str">
        <f t="shared" si="3"/>
        <v/>
      </c>
      <c r="H110" s="45" t="str">
        <f>IF(COUNTIF(G$1:G110,G110)=1,IF(COUNT(H$1:H109)&gt;0,MAX(H$1:H109)+1,1),"")</f>
        <v/>
      </c>
      <c r="J110" s="45" t="str">
        <f>IFERROR(IF(AND(Данные3!A110&lt;&gt;"",Данные3!A110=D$2),Данные3!B110,""),"")</f>
        <v/>
      </c>
      <c r="K110" s="45" t="str">
        <f>IF(COUNTIF(J$1:J110,J110)=1,IF(COUNT(K$1:K109)&gt;0,MAX(K$1:K109)+1,1),"")</f>
        <v/>
      </c>
      <c r="M110" s="51" t="str">
        <f>IF(G110="","",IFERROR(SUMIFS(Данные3!$E:$E,Данные3!$A:$A,D$2,Данные3!$B:$B,G110),""))</f>
        <v/>
      </c>
      <c r="N110" s="51" t="str">
        <f>IF(G110="","",IFERROR(SUMIFS(Данные3!$F:$F,Данные3!$A:$A,D$2,Данные3!$B:$B,G110),""))</f>
        <v/>
      </c>
      <c r="O110" s="51" t="str">
        <f>IF(G110="","",IFERROR(ROUND(SUMIFS(Данные3!$G:$G,Данные3!$A:$A,D$2,Данные3!$B:$B,G110)*100,0)&amp;"%",""))</f>
        <v/>
      </c>
      <c r="U110" s="51" t="str">
        <f t="shared" si="4"/>
        <v/>
      </c>
      <c r="V110" s="53" t="str">
        <f t="shared" si="5"/>
        <v/>
      </c>
      <c r="W110" s="51" t="str">
        <f>IFERROR(IF(Данные2!$A110&lt;&gt;"",Данные2!$A110,""),"")</f>
        <v/>
      </c>
      <c r="X110" s="53" t="str">
        <f>IF(COUNTIF(W$1:W110,W110)=1,IF(COUNT(X$1:X109)&gt;0,MAX(X$1:X109)+1,1),"")</f>
        <v/>
      </c>
      <c r="Z110" s="51" t="str">
        <f>IF($U110="","",IFERROR(SUMIF(Данные2!$A:$A,Техлист!$U110,Данные2!D:D),""))</f>
        <v/>
      </c>
      <c r="AA110" s="51" t="str">
        <f>IF($U110="","",IFERROR(SUMIF(Данные2!$A:$A,Техлист!$U110,Данные2!E:E),""))</f>
        <v/>
      </c>
      <c r="AB110" s="45" t="str">
        <f>IF($U110="","",IFERROR(ROUND(SUMIF(Данные2!$A:$A,Техлист!$U110,Данные2!F:F)*100,0)&amp;"%",""))</f>
        <v/>
      </c>
    </row>
    <row r="111" spans="1:28" x14ac:dyDescent="0.25">
      <c r="A111" s="45" t="str">
        <f>IF(Данные2!$A111&lt;&gt;"",Данные2!$A111,"")</f>
        <v/>
      </c>
      <c r="G111" s="45" t="str">
        <f t="shared" si="3"/>
        <v/>
      </c>
      <c r="H111" s="45" t="str">
        <f>IF(COUNTIF(G$1:G111,G111)=1,IF(COUNT(H$1:H110)&gt;0,MAX(H$1:H110)+1,1),"")</f>
        <v/>
      </c>
      <c r="J111" s="45" t="str">
        <f>IFERROR(IF(AND(Данные3!A111&lt;&gt;"",Данные3!A111=D$2),Данные3!B111,""),"")</f>
        <v/>
      </c>
      <c r="K111" s="45" t="str">
        <f>IF(COUNTIF(J$1:J111,J111)=1,IF(COUNT(K$1:K110)&gt;0,MAX(K$1:K110)+1,1),"")</f>
        <v/>
      </c>
      <c r="M111" s="51" t="str">
        <f>IF(G111="","",IFERROR(SUMIFS(Данные3!$E:$E,Данные3!$A:$A,D$2,Данные3!$B:$B,G111),""))</f>
        <v/>
      </c>
      <c r="N111" s="51" t="str">
        <f>IF(G111="","",IFERROR(SUMIFS(Данные3!$F:$F,Данные3!$A:$A,D$2,Данные3!$B:$B,G111),""))</f>
        <v/>
      </c>
      <c r="O111" s="51" t="str">
        <f>IF(G111="","",IFERROR(ROUND(SUMIFS(Данные3!$G:$G,Данные3!$A:$A,D$2,Данные3!$B:$B,G111)*100,0)&amp;"%",""))</f>
        <v/>
      </c>
      <c r="U111" s="51" t="str">
        <f t="shared" si="4"/>
        <v/>
      </c>
      <c r="V111" s="53" t="str">
        <f t="shared" si="5"/>
        <v/>
      </c>
      <c r="W111" s="51" t="str">
        <f>IFERROR(IF(Данные2!$A111&lt;&gt;"",Данные2!$A111,""),"")</f>
        <v/>
      </c>
      <c r="X111" s="53" t="str">
        <f>IF(COUNTIF(W$1:W111,W111)=1,IF(COUNT(X$1:X110)&gt;0,MAX(X$1:X110)+1,1),"")</f>
        <v/>
      </c>
      <c r="Z111" s="51" t="str">
        <f>IF($U111="","",IFERROR(SUMIF(Данные2!$A:$A,Техлист!$U111,Данные2!D:D),""))</f>
        <v/>
      </c>
      <c r="AA111" s="51" t="str">
        <f>IF($U111="","",IFERROR(SUMIF(Данные2!$A:$A,Техлист!$U111,Данные2!E:E),""))</f>
        <v/>
      </c>
      <c r="AB111" s="45" t="str">
        <f>IF($U111="","",IFERROR(ROUND(SUMIF(Данные2!$A:$A,Техлист!$U111,Данные2!F:F)*100,0)&amp;"%",""))</f>
        <v/>
      </c>
    </row>
    <row r="112" spans="1:28" x14ac:dyDescent="0.25">
      <c r="A112" s="45" t="str">
        <f>IF(Данные2!$A112&lt;&gt;"",Данные2!$A112,"")</f>
        <v/>
      </c>
      <c r="G112" s="45" t="str">
        <f t="shared" si="3"/>
        <v/>
      </c>
      <c r="H112" s="45" t="str">
        <f>IF(COUNTIF(G$1:G112,G112)=1,IF(COUNT(H$1:H111)&gt;0,MAX(H$1:H111)+1,1),"")</f>
        <v/>
      </c>
      <c r="J112" s="45" t="str">
        <f>IFERROR(IF(AND(Данные3!A112&lt;&gt;"",Данные3!A112=D$2),Данные3!B112,""),"")</f>
        <v/>
      </c>
      <c r="K112" s="45" t="str">
        <f>IF(COUNTIF(J$1:J112,J112)=1,IF(COUNT(K$1:K111)&gt;0,MAX(K$1:K111)+1,1),"")</f>
        <v/>
      </c>
      <c r="M112" s="51" t="str">
        <f>IF(G112="","",IFERROR(SUMIFS(Данные3!$E:$E,Данные3!$A:$A,D$2,Данные3!$B:$B,G112),""))</f>
        <v/>
      </c>
      <c r="N112" s="51" t="str">
        <f>IF(G112="","",IFERROR(SUMIFS(Данные3!$F:$F,Данные3!$A:$A,D$2,Данные3!$B:$B,G112),""))</f>
        <v/>
      </c>
      <c r="O112" s="51" t="str">
        <f>IF(G112="","",IFERROR(ROUND(SUMIFS(Данные3!$G:$G,Данные3!$A:$A,D$2,Данные3!$B:$B,G112)*100,0)&amp;"%",""))</f>
        <v/>
      </c>
      <c r="U112" s="51" t="str">
        <f t="shared" si="4"/>
        <v/>
      </c>
      <c r="V112" s="53" t="str">
        <f t="shared" si="5"/>
        <v/>
      </c>
      <c r="W112" s="51" t="str">
        <f>IFERROR(IF(Данные2!$A112&lt;&gt;"",Данные2!$A112,""),"")</f>
        <v/>
      </c>
      <c r="X112" s="53" t="str">
        <f>IF(COUNTIF(W$1:W112,W112)=1,IF(COUNT(X$1:X111)&gt;0,MAX(X$1:X111)+1,1),"")</f>
        <v/>
      </c>
      <c r="Z112" s="51" t="str">
        <f>IF($U112="","",IFERROR(SUMIF(Данные2!$A:$A,Техлист!$U112,Данные2!D:D),""))</f>
        <v/>
      </c>
      <c r="AA112" s="51" t="str">
        <f>IF($U112="","",IFERROR(SUMIF(Данные2!$A:$A,Техлист!$U112,Данные2!E:E),""))</f>
        <v/>
      </c>
      <c r="AB112" s="45" t="str">
        <f>IF($U112="","",IFERROR(ROUND(SUMIF(Данные2!$A:$A,Техлист!$U112,Данные2!F:F)*100,0)&amp;"%",""))</f>
        <v/>
      </c>
    </row>
    <row r="113" spans="1:28" x14ac:dyDescent="0.25">
      <c r="A113" s="45" t="str">
        <f>IF(Данные2!$A113&lt;&gt;"",Данные2!$A113,"")</f>
        <v/>
      </c>
      <c r="G113" s="45" t="str">
        <f t="shared" si="3"/>
        <v/>
      </c>
      <c r="H113" s="45" t="str">
        <f>IF(COUNTIF(G$1:G113,G113)=1,IF(COUNT(H$1:H112)&gt;0,MAX(H$1:H112)+1,1),"")</f>
        <v/>
      </c>
      <c r="J113" s="45" t="str">
        <f>IFERROR(IF(AND(Данные3!A113&lt;&gt;"",Данные3!A113=D$2),Данные3!B113,""),"")</f>
        <v/>
      </c>
      <c r="K113" s="45" t="str">
        <f>IF(COUNTIF(J$1:J113,J113)=1,IF(COUNT(K$1:K112)&gt;0,MAX(K$1:K112)+1,1),"")</f>
        <v/>
      </c>
      <c r="M113" s="51" t="str">
        <f>IF(G113="","",IFERROR(SUMIFS(Данные3!$E:$E,Данные3!$A:$A,D$2,Данные3!$B:$B,G113),""))</f>
        <v/>
      </c>
      <c r="N113" s="51" t="str">
        <f>IF(G113="","",IFERROR(SUMIFS(Данные3!$F:$F,Данные3!$A:$A,D$2,Данные3!$B:$B,G113),""))</f>
        <v/>
      </c>
      <c r="O113" s="51" t="str">
        <f>IF(G113="","",IFERROR(ROUND(SUMIFS(Данные3!$G:$G,Данные3!$A:$A,D$2,Данные3!$B:$B,G113)*100,0)&amp;"%",""))</f>
        <v/>
      </c>
      <c r="U113" s="51" t="str">
        <f t="shared" si="4"/>
        <v/>
      </c>
      <c r="V113" s="53" t="str">
        <f t="shared" si="5"/>
        <v/>
      </c>
      <c r="W113" s="51" t="str">
        <f>IFERROR(IF(Данные2!$A113&lt;&gt;"",Данные2!$A113,""),"")</f>
        <v/>
      </c>
      <c r="X113" s="53" t="str">
        <f>IF(COUNTIF(W$1:W113,W113)=1,IF(COUNT(X$1:X112)&gt;0,MAX(X$1:X112)+1,1),"")</f>
        <v/>
      </c>
      <c r="Z113" s="51" t="str">
        <f>IF($U113="","",IFERROR(SUMIF(Данные2!$A:$A,Техлист!$U113,Данные2!D:D),""))</f>
        <v/>
      </c>
      <c r="AA113" s="51" t="str">
        <f>IF($U113="","",IFERROR(SUMIF(Данные2!$A:$A,Техлист!$U113,Данные2!E:E),""))</f>
        <v/>
      </c>
      <c r="AB113" s="45" t="str">
        <f>IF($U113="","",IFERROR(ROUND(SUMIF(Данные2!$A:$A,Техлист!$U113,Данные2!F:F)*100,0)&amp;"%",""))</f>
        <v/>
      </c>
    </row>
    <row r="114" spans="1:28" x14ac:dyDescent="0.25">
      <c r="A114" s="45" t="str">
        <f>IF(Данные2!$A114&lt;&gt;"",Данные2!$A114,"")</f>
        <v/>
      </c>
      <c r="G114" s="45" t="str">
        <f t="shared" si="3"/>
        <v/>
      </c>
      <c r="H114" s="45" t="str">
        <f>IF(COUNTIF(G$1:G114,G114)=1,IF(COUNT(H$1:H113)&gt;0,MAX(H$1:H113)+1,1),"")</f>
        <v/>
      </c>
      <c r="J114" s="45" t="str">
        <f>IFERROR(IF(AND(Данные3!A114&lt;&gt;"",Данные3!A114=D$2),Данные3!B114,""),"")</f>
        <v/>
      </c>
      <c r="K114" s="45" t="str">
        <f>IF(COUNTIF(J$1:J114,J114)=1,IF(COUNT(K$1:K113)&gt;0,MAX(K$1:K113)+1,1),"")</f>
        <v/>
      </c>
      <c r="M114" s="51" t="str">
        <f>IF(G114="","",IFERROR(SUMIFS(Данные3!$E:$E,Данные3!$A:$A,D$2,Данные3!$B:$B,G114),""))</f>
        <v/>
      </c>
      <c r="N114" s="51" t="str">
        <f>IF(G114="","",IFERROR(SUMIFS(Данные3!$F:$F,Данные3!$A:$A,D$2,Данные3!$B:$B,G114),""))</f>
        <v/>
      </c>
      <c r="O114" s="51" t="str">
        <f>IF(G114="","",IFERROR(ROUND(SUMIFS(Данные3!$G:$G,Данные3!$A:$A,D$2,Данные3!$B:$B,G114)*100,0)&amp;"%",""))</f>
        <v/>
      </c>
      <c r="U114" s="51" t="str">
        <f t="shared" si="4"/>
        <v/>
      </c>
      <c r="V114" s="53" t="str">
        <f t="shared" si="5"/>
        <v/>
      </c>
      <c r="W114" s="51" t="str">
        <f>IFERROR(IF(Данные2!$A114&lt;&gt;"",Данные2!$A114,""),"")</f>
        <v/>
      </c>
      <c r="X114" s="53" t="str">
        <f>IF(COUNTIF(W$1:W114,W114)=1,IF(COUNT(X$1:X113)&gt;0,MAX(X$1:X113)+1,1),"")</f>
        <v/>
      </c>
      <c r="Z114" s="51" t="str">
        <f>IF($U114="","",IFERROR(SUMIF(Данные2!$A:$A,Техлист!$U114,Данные2!D:D),""))</f>
        <v/>
      </c>
      <c r="AA114" s="51" t="str">
        <f>IF($U114="","",IFERROR(SUMIF(Данные2!$A:$A,Техлист!$U114,Данные2!E:E),""))</f>
        <v/>
      </c>
      <c r="AB114" s="45" t="str">
        <f>IF($U114="","",IFERROR(ROUND(SUMIF(Данные2!$A:$A,Техлист!$U114,Данные2!F:F)*100,0)&amp;"%",""))</f>
        <v/>
      </c>
    </row>
    <row r="115" spans="1:28" x14ac:dyDescent="0.25">
      <c r="A115" s="45" t="str">
        <f>IF(Данные2!$A115&lt;&gt;"",Данные2!$A115,"")</f>
        <v/>
      </c>
      <c r="G115" s="45" t="str">
        <f t="shared" si="3"/>
        <v/>
      </c>
      <c r="H115" s="45" t="str">
        <f>IF(COUNTIF(G$1:G115,G115)=1,IF(COUNT(H$1:H114)&gt;0,MAX(H$1:H114)+1,1),"")</f>
        <v/>
      </c>
      <c r="J115" s="45" t="str">
        <f>IFERROR(IF(AND(Данные3!A115&lt;&gt;"",Данные3!A115=D$2),Данные3!B115,""),"")</f>
        <v/>
      </c>
      <c r="K115" s="45" t="str">
        <f>IF(COUNTIF(J$1:J115,J115)=1,IF(COUNT(K$1:K114)&gt;0,MAX(K$1:K114)+1,1),"")</f>
        <v/>
      </c>
      <c r="M115" s="51" t="str">
        <f>IF(G115="","",IFERROR(SUMIFS(Данные3!$E:$E,Данные3!$A:$A,D$2,Данные3!$B:$B,G115),""))</f>
        <v/>
      </c>
      <c r="N115" s="51" t="str">
        <f>IF(G115="","",IFERROR(SUMIFS(Данные3!$F:$F,Данные3!$A:$A,D$2,Данные3!$B:$B,G115),""))</f>
        <v/>
      </c>
      <c r="O115" s="51" t="str">
        <f>IF(G115="","",IFERROR(ROUND(SUMIFS(Данные3!$G:$G,Данные3!$A:$A,D$2,Данные3!$B:$B,G115)*100,0)&amp;"%",""))</f>
        <v/>
      </c>
      <c r="U115" s="51" t="str">
        <f t="shared" si="4"/>
        <v/>
      </c>
      <c r="V115" s="53" t="str">
        <f t="shared" si="5"/>
        <v/>
      </c>
      <c r="W115" s="51" t="str">
        <f>IFERROR(IF(Данные2!$A115&lt;&gt;"",Данные2!$A115,""),"")</f>
        <v/>
      </c>
      <c r="X115" s="53" t="str">
        <f>IF(COUNTIF(W$1:W115,W115)=1,IF(COUNT(X$1:X114)&gt;0,MAX(X$1:X114)+1,1),"")</f>
        <v/>
      </c>
      <c r="Z115" s="51" t="str">
        <f>IF($U115="","",IFERROR(SUMIF(Данные2!$A:$A,Техлист!$U115,Данные2!D:D),""))</f>
        <v/>
      </c>
      <c r="AA115" s="51" t="str">
        <f>IF($U115="","",IFERROR(SUMIF(Данные2!$A:$A,Техлист!$U115,Данные2!E:E),""))</f>
        <v/>
      </c>
      <c r="AB115" s="45" t="str">
        <f>IF($U115="","",IFERROR(ROUND(SUMIF(Данные2!$A:$A,Техлист!$U115,Данные2!F:F)*100,0)&amp;"%",""))</f>
        <v/>
      </c>
    </row>
    <row r="116" spans="1:28" x14ac:dyDescent="0.25">
      <c r="A116" s="45" t="str">
        <f>IF(Данные2!$A116&lt;&gt;"",Данные2!$A116,"")</f>
        <v/>
      </c>
      <c r="G116" s="45" t="str">
        <f t="shared" si="3"/>
        <v/>
      </c>
      <c r="H116" s="45" t="str">
        <f>IF(COUNTIF(G$1:G116,G116)=1,IF(COUNT(H$1:H115)&gt;0,MAX(H$1:H115)+1,1),"")</f>
        <v/>
      </c>
      <c r="J116" s="45" t="str">
        <f>IFERROR(IF(AND(Данные3!A116&lt;&gt;"",Данные3!A116=D$2),Данные3!B116,""),"")</f>
        <v/>
      </c>
      <c r="K116" s="45" t="str">
        <f>IF(COUNTIF(J$1:J116,J116)=1,IF(COUNT(K$1:K115)&gt;0,MAX(K$1:K115)+1,1),"")</f>
        <v/>
      </c>
      <c r="M116" s="51" t="str">
        <f>IF(G116="","",IFERROR(SUMIFS(Данные3!$E:$E,Данные3!$A:$A,D$2,Данные3!$B:$B,G116),""))</f>
        <v/>
      </c>
      <c r="N116" s="51" t="str">
        <f>IF(G116="","",IFERROR(SUMIFS(Данные3!$F:$F,Данные3!$A:$A,D$2,Данные3!$B:$B,G116),""))</f>
        <v/>
      </c>
      <c r="O116" s="51" t="str">
        <f>IF(G116="","",IFERROR(ROUND(SUMIFS(Данные3!$G:$G,Данные3!$A:$A,D$2,Данные3!$B:$B,G116)*100,0)&amp;"%",""))</f>
        <v/>
      </c>
      <c r="U116" s="51" t="str">
        <f t="shared" si="4"/>
        <v/>
      </c>
      <c r="V116" s="53" t="str">
        <f t="shared" si="5"/>
        <v/>
      </c>
      <c r="W116" s="51" t="str">
        <f>IFERROR(IF(Данные2!$A116&lt;&gt;"",Данные2!$A116,""),"")</f>
        <v/>
      </c>
      <c r="X116" s="53" t="str">
        <f>IF(COUNTIF(W$1:W116,W116)=1,IF(COUNT(X$1:X115)&gt;0,MAX(X$1:X115)+1,1),"")</f>
        <v/>
      </c>
      <c r="Z116" s="51" t="str">
        <f>IF($U116="","",IFERROR(SUMIF(Данные2!$A:$A,Техлист!$U116,Данные2!D:D),""))</f>
        <v/>
      </c>
      <c r="AA116" s="51" t="str">
        <f>IF($U116="","",IFERROR(SUMIF(Данные2!$A:$A,Техлист!$U116,Данные2!E:E),""))</f>
        <v/>
      </c>
      <c r="AB116" s="45" t="str">
        <f>IF($U116="","",IFERROR(ROUND(SUMIF(Данные2!$A:$A,Техлист!$U116,Данные2!F:F)*100,0)&amp;"%",""))</f>
        <v/>
      </c>
    </row>
    <row r="117" spans="1:28" x14ac:dyDescent="0.25">
      <c r="A117" s="45" t="str">
        <f>IF(Данные2!$A117&lt;&gt;"",Данные2!$A117,"")</f>
        <v/>
      </c>
      <c r="G117" s="45" t="str">
        <f t="shared" si="3"/>
        <v/>
      </c>
      <c r="H117" s="45" t="str">
        <f>IF(COUNTIF(G$1:G117,G117)=1,IF(COUNT(H$1:H116)&gt;0,MAX(H$1:H116)+1,1),"")</f>
        <v/>
      </c>
      <c r="J117" s="45" t="str">
        <f>IFERROR(IF(AND(Данные3!A117&lt;&gt;"",Данные3!A117=D$2),Данные3!B117,""),"")</f>
        <v/>
      </c>
      <c r="K117" s="45" t="str">
        <f>IF(COUNTIF(J$1:J117,J117)=1,IF(COUNT(K$1:K116)&gt;0,MAX(K$1:K116)+1,1),"")</f>
        <v/>
      </c>
      <c r="M117" s="51" t="str">
        <f>IF(G117="","",IFERROR(SUMIFS(Данные3!$E:$E,Данные3!$A:$A,D$2,Данные3!$B:$B,G117),""))</f>
        <v/>
      </c>
      <c r="N117" s="51" t="str">
        <f>IF(G117="","",IFERROR(SUMIFS(Данные3!$F:$F,Данные3!$A:$A,D$2,Данные3!$B:$B,G117),""))</f>
        <v/>
      </c>
      <c r="O117" s="51" t="str">
        <f>IF(G117="","",IFERROR(ROUND(SUMIFS(Данные3!$G:$G,Данные3!$A:$A,D$2,Данные3!$B:$B,G117)*100,0)&amp;"%",""))</f>
        <v/>
      </c>
      <c r="U117" s="51" t="str">
        <f t="shared" si="4"/>
        <v/>
      </c>
      <c r="V117" s="53" t="str">
        <f t="shared" si="5"/>
        <v/>
      </c>
      <c r="W117" s="51" t="str">
        <f>IFERROR(IF(Данные2!$A117&lt;&gt;"",Данные2!$A117,""),"")</f>
        <v/>
      </c>
      <c r="X117" s="53" t="str">
        <f>IF(COUNTIF(W$1:W117,W117)=1,IF(COUNT(X$1:X116)&gt;0,MAX(X$1:X116)+1,1),"")</f>
        <v/>
      </c>
      <c r="Z117" s="51" t="str">
        <f>IF($U117="","",IFERROR(SUMIF(Данные2!$A:$A,Техлист!$U117,Данные2!D:D),""))</f>
        <v/>
      </c>
      <c r="AA117" s="51" t="str">
        <f>IF($U117="","",IFERROR(SUMIF(Данные2!$A:$A,Техлист!$U117,Данные2!E:E),""))</f>
        <v/>
      </c>
      <c r="AB117" s="45" t="str">
        <f>IF($U117="","",IFERROR(ROUND(SUMIF(Данные2!$A:$A,Техлист!$U117,Данные2!F:F)*100,0)&amp;"%",""))</f>
        <v/>
      </c>
    </row>
    <row r="118" spans="1:28" x14ac:dyDescent="0.25">
      <c r="A118" s="45" t="str">
        <f>IF(Данные2!$A118&lt;&gt;"",Данные2!$A118,"")</f>
        <v/>
      </c>
      <c r="G118" s="45" t="str">
        <f t="shared" si="3"/>
        <v/>
      </c>
      <c r="H118" s="45" t="str">
        <f>IF(COUNTIF(G$1:G118,G118)=1,IF(COUNT(H$1:H117)&gt;0,MAX(H$1:H117)+1,1),"")</f>
        <v/>
      </c>
      <c r="J118" s="45" t="str">
        <f>IFERROR(IF(AND(Данные3!A118&lt;&gt;"",Данные3!A118=D$2),Данные3!B118,""),"")</f>
        <v/>
      </c>
      <c r="K118" s="45" t="str">
        <f>IF(COUNTIF(J$1:J118,J118)=1,IF(COUNT(K$1:K117)&gt;0,MAX(K$1:K117)+1,1),"")</f>
        <v/>
      </c>
      <c r="M118" s="51" t="str">
        <f>IF(G118="","",IFERROR(SUMIFS(Данные3!$E:$E,Данные3!$A:$A,D$2,Данные3!$B:$B,G118),""))</f>
        <v/>
      </c>
      <c r="N118" s="51" t="str">
        <f>IF(G118="","",IFERROR(SUMIFS(Данные3!$F:$F,Данные3!$A:$A,D$2,Данные3!$B:$B,G118),""))</f>
        <v/>
      </c>
      <c r="O118" s="51" t="str">
        <f>IF(G118="","",IFERROR(ROUND(SUMIFS(Данные3!$G:$G,Данные3!$A:$A,D$2,Данные3!$B:$B,G118)*100,0)&amp;"%",""))</f>
        <v/>
      </c>
      <c r="U118" s="51" t="str">
        <f t="shared" si="4"/>
        <v/>
      </c>
      <c r="V118" s="53" t="str">
        <f t="shared" si="5"/>
        <v/>
      </c>
      <c r="W118" s="51" t="str">
        <f>IFERROR(IF(Данные2!$A118&lt;&gt;"",Данные2!$A118,""),"")</f>
        <v/>
      </c>
      <c r="X118" s="53" t="str">
        <f>IF(COUNTIF(W$1:W118,W118)=1,IF(COUNT(X$1:X117)&gt;0,MAX(X$1:X117)+1,1),"")</f>
        <v/>
      </c>
      <c r="Z118" s="51" t="str">
        <f>IF($U118="","",IFERROR(SUMIF(Данные2!$A:$A,Техлист!$U118,Данные2!D:D),""))</f>
        <v/>
      </c>
      <c r="AA118" s="51" t="str">
        <f>IF($U118="","",IFERROR(SUMIF(Данные2!$A:$A,Техлист!$U118,Данные2!E:E),""))</f>
        <v/>
      </c>
      <c r="AB118" s="45" t="str">
        <f>IF($U118="","",IFERROR(ROUND(SUMIF(Данные2!$A:$A,Техлист!$U118,Данные2!F:F)*100,0)&amp;"%",""))</f>
        <v/>
      </c>
    </row>
    <row r="119" spans="1:28" x14ac:dyDescent="0.25">
      <c r="A119" s="45" t="str">
        <f>IF(Данные2!$A119&lt;&gt;"",Данные2!$A119,"")</f>
        <v/>
      </c>
      <c r="G119" s="45" t="str">
        <f t="shared" si="3"/>
        <v/>
      </c>
      <c r="H119" s="45" t="str">
        <f>IF(COUNTIF(G$1:G119,G119)=1,IF(COUNT(H$1:H118)&gt;0,MAX(H$1:H118)+1,1),"")</f>
        <v/>
      </c>
      <c r="J119" s="45" t="str">
        <f>IFERROR(IF(AND(Данные3!A119&lt;&gt;"",Данные3!A119=D$2),Данные3!B119,""),"")</f>
        <v/>
      </c>
      <c r="K119" s="45" t="str">
        <f>IF(COUNTIF(J$1:J119,J119)=1,IF(COUNT(K$1:K118)&gt;0,MAX(K$1:K118)+1,1),"")</f>
        <v/>
      </c>
      <c r="M119" s="51" t="str">
        <f>IF(G119="","",IFERROR(SUMIFS(Данные3!$E:$E,Данные3!$A:$A,D$2,Данные3!$B:$B,G119),""))</f>
        <v/>
      </c>
      <c r="N119" s="51" t="str">
        <f>IF(G119="","",IFERROR(SUMIFS(Данные3!$F:$F,Данные3!$A:$A,D$2,Данные3!$B:$B,G119),""))</f>
        <v/>
      </c>
      <c r="O119" s="51" t="str">
        <f>IF(G119="","",IFERROR(ROUND(SUMIFS(Данные3!$G:$G,Данные3!$A:$A,D$2,Данные3!$B:$B,G119)*100,0)&amp;"%",""))</f>
        <v/>
      </c>
      <c r="U119" s="51" t="str">
        <f t="shared" si="4"/>
        <v/>
      </c>
      <c r="V119" s="53" t="str">
        <f t="shared" si="5"/>
        <v/>
      </c>
      <c r="W119" s="51" t="str">
        <f>IFERROR(IF(Данные2!$A119&lt;&gt;"",Данные2!$A119,""),"")</f>
        <v/>
      </c>
      <c r="X119" s="53" t="str">
        <f>IF(COUNTIF(W$1:W119,W119)=1,IF(COUNT(X$1:X118)&gt;0,MAX(X$1:X118)+1,1),"")</f>
        <v/>
      </c>
      <c r="Z119" s="51" t="str">
        <f>IF($U119="","",IFERROR(SUMIF(Данные2!$A:$A,Техлист!$U119,Данные2!D:D),""))</f>
        <v/>
      </c>
      <c r="AA119" s="51" t="str">
        <f>IF($U119="","",IFERROR(SUMIF(Данные2!$A:$A,Техлист!$U119,Данные2!E:E),""))</f>
        <v/>
      </c>
      <c r="AB119" s="45" t="str">
        <f>IF($U119="","",IFERROR(ROUND(SUMIF(Данные2!$A:$A,Техлист!$U119,Данные2!F:F)*100,0)&amp;"%",""))</f>
        <v/>
      </c>
    </row>
    <row r="120" spans="1:28" x14ac:dyDescent="0.25">
      <c r="A120" s="45" t="str">
        <f>IF(Данные2!$A120&lt;&gt;"",Данные2!$A120,"")</f>
        <v/>
      </c>
      <c r="G120" s="45" t="str">
        <f t="shared" si="3"/>
        <v/>
      </c>
      <c r="H120" s="45" t="str">
        <f>IF(COUNTIF(G$1:G120,G120)=1,IF(COUNT(H$1:H119)&gt;0,MAX(H$1:H119)+1,1),"")</f>
        <v/>
      </c>
      <c r="J120" s="45" t="str">
        <f>IFERROR(IF(AND(Данные3!A120&lt;&gt;"",Данные3!A120=D$2),Данные3!B120,""),"")</f>
        <v/>
      </c>
      <c r="K120" s="45" t="str">
        <f>IF(COUNTIF(J$1:J120,J120)=1,IF(COUNT(K$1:K119)&gt;0,MAX(K$1:K119)+1,1),"")</f>
        <v/>
      </c>
      <c r="M120" s="51" t="str">
        <f>IF(G120="","",IFERROR(SUMIFS(Данные3!$E:$E,Данные3!$A:$A,D$2,Данные3!$B:$B,G120),""))</f>
        <v/>
      </c>
      <c r="N120" s="51" t="str">
        <f>IF(G120="","",IFERROR(SUMIFS(Данные3!$F:$F,Данные3!$A:$A,D$2,Данные3!$B:$B,G120),""))</f>
        <v/>
      </c>
      <c r="O120" s="51" t="str">
        <f>IF(G120="","",IFERROR(ROUND(SUMIFS(Данные3!$G:$G,Данные3!$A:$A,D$2,Данные3!$B:$B,G120)*100,0)&amp;"%",""))</f>
        <v/>
      </c>
      <c r="U120" s="51" t="str">
        <f t="shared" si="4"/>
        <v/>
      </c>
      <c r="V120" s="53" t="str">
        <f t="shared" si="5"/>
        <v/>
      </c>
      <c r="W120" s="51" t="str">
        <f>IFERROR(IF(Данные2!$A120&lt;&gt;"",Данные2!$A120,""),"")</f>
        <v/>
      </c>
      <c r="X120" s="53" t="str">
        <f>IF(COUNTIF(W$1:W120,W120)=1,IF(COUNT(X$1:X119)&gt;0,MAX(X$1:X119)+1,1),"")</f>
        <v/>
      </c>
      <c r="Z120" s="51" t="str">
        <f>IF($U120="","",IFERROR(SUMIF(Данные2!$A:$A,Техлист!$U120,Данные2!D:D),""))</f>
        <v/>
      </c>
      <c r="AA120" s="51" t="str">
        <f>IF($U120="","",IFERROR(SUMIF(Данные2!$A:$A,Техлист!$U120,Данные2!E:E),""))</f>
        <v/>
      </c>
      <c r="AB120" s="45" t="str">
        <f>IF($U120="","",IFERROR(ROUND(SUMIF(Данные2!$A:$A,Техлист!$U120,Данные2!F:F)*100,0)&amp;"%",""))</f>
        <v/>
      </c>
    </row>
    <row r="121" spans="1:28" x14ac:dyDescent="0.25">
      <c r="A121" s="45" t="str">
        <f>IF(Данные2!$A121&lt;&gt;"",Данные2!$A121,"")</f>
        <v/>
      </c>
      <c r="G121" s="45" t="str">
        <f t="shared" si="3"/>
        <v/>
      </c>
      <c r="H121" s="45" t="str">
        <f>IF(COUNTIF(G$1:G121,G121)=1,IF(COUNT(H$1:H120)&gt;0,MAX(H$1:H120)+1,1),"")</f>
        <v/>
      </c>
      <c r="J121" s="45" t="str">
        <f>IFERROR(IF(AND(Данные3!A121&lt;&gt;"",Данные3!A121=D$2),Данные3!B121,""),"")</f>
        <v/>
      </c>
      <c r="K121" s="45" t="str">
        <f>IF(COUNTIF(J$1:J121,J121)=1,IF(COUNT(K$1:K120)&gt;0,MAX(K$1:K120)+1,1),"")</f>
        <v/>
      </c>
      <c r="M121" s="51" t="str">
        <f>IF(G121="","",IFERROR(SUMIFS(Данные3!$E:$E,Данные3!$A:$A,D$2,Данные3!$B:$B,G121),""))</f>
        <v/>
      </c>
      <c r="N121" s="51" t="str">
        <f>IF(G121="","",IFERROR(SUMIFS(Данные3!$F:$F,Данные3!$A:$A,D$2,Данные3!$B:$B,G121),""))</f>
        <v/>
      </c>
      <c r="O121" s="51" t="str">
        <f>IF(G121="","",IFERROR(ROUND(SUMIFS(Данные3!$G:$G,Данные3!$A:$A,D$2,Данные3!$B:$B,G121)*100,0)&amp;"%",""))</f>
        <v/>
      </c>
      <c r="U121" s="51" t="str">
        <f t="shared" si="4"/>
        <v/>
      </c>
      <c r="V121" s="53" t="str">
        <f t="shared" si="5"/>
        <v/>
      </c>
      <c r="W121" s="51" t="str">
        <f>IFERROR(IF(Данные2!$A121&lt;&gt;"",Данные2!$A121,""),"")</f>
        <v/>
      </c>
      <c r="X121" s="53" t="str">
        <f>IF(COUNTIF(W$1:W121,W121)=1,IF(COUNT(X$1:X120)&gt;0,MAX(X$1:X120)+1,1),"")</f>
        <v/>
      </c>
      <c r="Z121" s="51" t="str">
        <f>IF($U121="","",IFERROR(SUMIF(Данные2!$A:$A,Техлист!$U121,Данные2!D:D),""))</f>
        <v/>
      </c>
      <c r="AA121" s="51" t="str">
        <f>IF($U121="","",IFERROR(SUMIF(Данные2!$A:$A,Техлист!$U121,Данные2!E:E),""))</f>
        <v/>
      </c>
      <c r="AB121" s="45" t="str">
        <f>IF($U121="","",IFERROR(ROUND(SUMIF(Данные2!$A:$A,Техлист!$U121,Данные2!F:F)*100,0)&amp;"%",""))</f>
        <v/>
      </c>
    </row>
    <row r="122" spans="1:28" x14ac:dyDescent="0.25">
      <c r="A122" s="45" t="str">
        <f>IF(Данные2!$A122&lt;&gt;"",Данные2!$A122,"")</f>
        <v/>
      </c>
      <c r="G122" s="45" t="str">
        <f t="shared" si="3"/>
        <v/>
      </c>
      <c r="H122" s="45" t="str">
        <f>IF(COUNTIF(G$1:G122,G122)=1,IF(COUNT(H$1:H121)&gt;0,MAX(H$1:H121)+1,1),"")</f>
        <v/>
      </c>
      <c r="J122" s="45" t="str">
        <f>IFERROR(IF(AND(Данные3!A122&lt;&gt;"",Данные3!A122=D$2),Данные3!B122,""),"")</f>
        <v/>
      </c>
      <c r="K122" s="45" t="str">
        <f>IF(COUNTIF(J$1:J122,J122)=1,IF(COUNT(K$1:K121)&gt;0,MAX(K$1:K121)+1,1),"")</f>
        <v/>
      </c>
      <c r="M122" s="51" t="str">
        <f>IF(G122="","",IFERROR(SUMIFS(Данные3!$E:$E,Данные3!$A:$A,D$2,Данные3!$B:$B,G122),""))</f>
        <v/>
      </c>
      <c r="N122" s="51" t="str">
        <f>IF(G122="","",IFERROR(SUMIFS(Данные3!$F:$F,Данные3!$A:$A,D$2,Данные3!$B:$B,G122),""))</f>
        <v/>
      </c>
      <c r="O122" s="51" t="str">
        <f>IF(G122="","",IFERROR(ROUND(SUMIFS(Данные3!$G:$G,Данные3!$A:$A,D$2,Данные3!$B:$B,G122)*100,0)&amp;"%",""))</f>
        <v/>
      </c>
      <c r="U122" s="51" t="str">
        <f t="shared" si="4"/>
        <v/>
      </c>
      <c r="V122" s="53" t="str">
        <f t="shared" si="5"/>
        <v/>
      </c>
      <c r="W122" s="51" t="str">
        <f>IFERROR(IF(Данные2!$A122&lt;&gt;"",Данные2!$A122,""),"")</f>
        <v/>
      </c>
      <c r="X122" s="53" t="str">
        <f>IF(COUNTIF(W$1:W122,W122)=1,IF(COUNT(X$1:X121)&gt;0,MAX(X$1:X121)+1,1),"")</f>
        <v/>
      </c>
      <c r="Z122" s="51" t="str">
        <f>IF($U122="","",IFERROR(SUMIF(Данные2!$A:$A,Техлист!$U122,Данные2!D:D),""))</f>
        <v/>
      </c>
      <c r="AA122" s="51" t="str">
        <f>IF($U122="","",IFERROR(SUMIF(Данные2!$A:$A,Техлист!$U122,Данные2!E:E),""))</f>
        <v/>
      </c>
      <c r="AB122" s="45" t="str">
        <f>IF($U122="","",IFERROR(ROUND(SUMIF(Данные2!$A:$A,Техлист!$U122,Данные2!F:F)*100,0)&amp;"%",""))</f>
        <v/>
      </c>
    </row>
    <row r="123" spans="1:28" x14ac:dyDescent="0.25">
      <c r="A123" s="45" t="str">
        <f>IF(Данные2!$A123&lt;&gt;"",Данные2!$A123,"")</f>
        <v/>
      </c>
      <c r="G123" s="45" t="str">
        <f t="shared" si="3"/>
        <v/>
      </c>
      <c r="H123" s="45" t="str">
        <f>IF(COUNTIF(G$1:G123,G123)=1,IF(COUNT(H$1:H122)&gt;0,MAX(H$1:H122)+1,1),"")</f>
        <v/>
      </c>
      <c r="J123" s="45" t="str">
        <f>IFERROR(IF(AND(Данные3!A123&lt;&gt;"",Данные3!A123=D$2),Данные3!B123,""),"")</f>
        <v/>
      </c>
      <c r="K123" s="45" t="str">
        <f>IF(COUNTIF(J$1:J123,J123)=1,IF(COUNT(K$1:K122)&gt;0,MAX(K$1:K122)+1,1),"")</f>
        <v/>
      </c>
      <c r="M123" s="51" t="str">
        <f>IF(G123="","",IFERROR(SUMIFS(Данные3!$E:$E,Данные3!$A:$A,D$2,Данные3!$B:$B,G123),""))</f>
        <v/>
      </c>
      <c r="N123" s="51" t="str">
        <f>IF(G123="","",IFERROR(SUMIFS(Данные3!$F:$F,Данные3!$A:$A,D$2,Данные3!$B:$B,G123),""))</f>
        <v/>
      </c>
      <c r="O123" s="51" t="str">
        <f>IF(G123="","",IFERROR(ROUND(SUMIFS(Данные3!$G:$G,Данные3!$A:$A,D$2,Данные3!$B:$B,G123)*100,0)&amp;"%",""))</f>
        <v/>
      </c>
      <c r="U123" s="51" t="str">
        <f t="shared" si="4"/>
        <v/>
      </c>
      <c r="V123" s="53" t="str">
        <f t="shared" si="5"/>
        <v/>
      </c>
      <c r="W123" s="51" t="str">
        <f>IFERROR(IF(Данные2!$A123&lt;&gt;"",Данные2!$A123,""),"")</f>
        <v/>
      </c>
      <c r="X123" s="53" t="str">
        <f>IF(COUNTIF(W$1:W123,W123)=1,IF(COUNT(X$1:X122)&gt;0,MAX(X$1:X122)+1,1),"")</f>
        <v/>
      </c>
      <c r="Z123" s="51" t="str">
        <f>IF($U123="","",IFERROR(SUMIF(Данные2!$A:$A,Техлист!$U123,Данные2!D:D),""))</f>
        <v/>
      </c>
      <c r="AA123" s="51" t="str">
        <f>IF($U123="","",IFERROR(SUMIF(Данные2!$A:$A,Техлист!$U123,Данные2!E:E),""))</f>
        <v/>
      </c>
      <c r="AB123" s="45" t="str">
        <f>IF($U123="","",IFERROR(ROUND(SUMIF(Данные2!$A:$A,Техлист!$U123,Данные2!F:F)*100,0)&amp;"%",""))</f>
        <v/>
      </c>
    </row>
    <row r="124" spans="1:28" x14ac:dyDescent="0.25">
      <c r="A124" s="45" t="str">
        <f>IF(Данные2!$A124&lt;&gt;"",Данные2!$A124,"")</f>
        <v/>
      </c>
      <c r="G124" s="45" t="str">
        <f t="shared" si="3"/>
        <v/>
      </c>
      <c r="H124" s="45" t="str">
        <f>IF(COUNTIF(G$1:G124,G124)=1,IF(COUNT(H$1:H123)&gt;0,MAX(H$1:H123)+1,1),"")</f>
        <v/>
      </c>
      <c r="J124" s="45" t="str">
        <f>IFERROR(IF(AND(Данные3!A124&lt;&gt;"",Данные3!A124=D$2),Данные3!B124,""),"")</f>
        <v/>
      </c>
      <c r="K124" s="45" t="str">
        <f>IF(COUNTIF(J$1:J124,J124)=1,IF(COUNT(K$1:K123)&gt;0,MAX(K$1:K123)+1,1),"")</f>
        <v/>
      </c>
      <c r="M124" s="51" t="str">
        <f>IF(G124="","",IFERROR(SUMIFS(Данные3!$E:$E,Данные3!$A:$A,D$2,Данные3!$B:$B,G124),""))</f>
        <v/>
      </c>
      <c r="N124" s="51" t="str">
        <f>IF(G124="","",IFERROR(SUMIFS(Данные3!$F:$F,Данные3!$A:$A,D$2,Данные3!$B:$B,G124),""))</f>
        <v/>
      </c>
      <c r="O124" s="51" t="str">
        <f>IF(G124="","",IFERROR(ROUND(SUMIFS(Данные3!$G:$G,Данные3!$A:$A,D$2,Данные3!$B:$B,G124)*100,0)&amp;"%",""))</f>
        <v/>
      </c>
      <c r="U124" s="51" t="str">
        <f t="shared" si="4"/>
        <v/>
      </c>
      <c r="V124" s="53" t="str">
        <f t="shared" si="5"/>
        <v/>
      </c>
      <c r="W124" s="51" t="str">
        <f>IFERROR(IF(Данные2!$A124&lt;&gt;"",Данные2!$A124,""),"")</f>
        <v/>
      </c>
      <c r="X124" s="53" t="str">
        <f>IF(COUNTIF(W$1:W124,W124)=1,IF(COUNT(X$1:X123)&gt;0,MAX(X$1:X123)+1,1),"")</f>
        <v/>
      </c>
      <c r="Z124" s="51" t="str">
        <f>IF($U124="","",IFERROR(SUMIF(Данные2!$A:$A,Техлист!$U124,Данные2!D:D),""))</f>
        <v/>
      </c>
      <c r="AA124" s="51" t="str">
        <f>IF($U124="","",IFERROR(SUMIF(Данные2!$A:$A,Техлист!$U124,Данные2!E:E),""))</f>
        <v/>
      </c>
      <c r="AB124" s="45" t="str">
        <f>IF($U124="","",IFERROR(ROUND(SUMIF(Данные2!$A:$A,Техлист!$U124,Данные2!F:F)*100,0)&amp;"%",""))</f>
        <v/>
      </c>
    </row>
    <row r="125" spans="1:28" x14ac:dyDescent="0.25">
      <c r="A125" s="45" t="str">
        <f>IF(Данные2!$A125&lt;&gt;"",Данные2!$A125,"")</f>
        <v/>
      </c>
      <c r="G125" s="45" t="str">
        <f t="shared" si="3"/>
        <v/>
      </c>
      <c r="H125" s="45" t="str">
        <f>IF(COUNTIF(G$1:G125,G125)=1,IF(COUNT(H$1:H124)&gt;0,MAX(H$1:H124)+1,1),"")</f>
        <v/>
      </c>
      <c r="J125" s="45" t="str">
        <f>IFERROR(IF(AND(Данные3!A125&lt;&gt;"",Данные3!A125=D$2),Данные3!B125,""),"")</f>
        <v/>
      </c>
      <c r="K125" s="45" t="str">
        <f>IF(COUNTIF(J$1:J125,J125)=1,IF(COUNT(K$1:K124)&gt;0,MAX(K$1:K124)+1,1),"")</f>
        <v/>
      </c>
      <c r="M125" s="51" t="str">
        <f>IF(G125="","",IFERROR(SUMIFS(Данные3!$E:$E,Данные3!$A:$A,D$2,Данные3!$B:$B,G125),""))</f>
        <v/>
      </c>
      <c r="N125" s="51" t="str">
        <f>IF(G125="","",IFERROR(SUMIFS(Данные3!$F:$F,Данные3!$A:$A,D$2,Данные3!$B:$B,G125),""))</f>
        <v/>
      </c>
      <c r="O125" s="51" t="str">
        <f>IF(G125="","",IFERROR(ROUND(SUMIFS(Данные3!$G:$G,Данные3!$A:$A,D$2,Данные3!$B:$B,G125)*100,0)&amp;"%",""))</f>
        <v/>
      </c>
      <c r="U125" s="51" t="str">
        <f t="shared" si="4"/>
        <v/>
      </c>
      <c r="V125" s="53" t="str">
        <f t="shared" si="5"/>
        <v/>
      </c>
      <c r="W125" s="51" t="str">
        <f>IFERROR(IF(Данные2!$A125&lt;&gt;"",Данные2!$A125,""),"")</f>
        <v/>
      </c>
      <c r="X125" s="53" t="str">
        <f>IF(COUNTIF(W$1:W125,W125)=1,IF(COUNT(X$1:X124)&gt;0,MAX(X$1:X124)+1,1),"")</f>
        <v/>
      </c>
      <c r="Z125" s="51" t="str">
        <f>IF($U125="","",IFERROR(SUMIF(Данные2!$A:$A,Техлист!$U125,Данные2!D:D),""))</f>
        <v/>
      </c>
      <c r="AA125" s="51" t="str">
        <f>IF($U125="","",IFERROR(SUMIF(Данные2!$A:$A,Техлист!$U125,Данные2!E:E),""))</f>
        <v/>
      </c>
      <c r="AB125" s="45" t="str">
        <f>IF($U125="","",IFERROR(ROUND(SUMIF(Данные2!$A:$A,Техлист!$U125,Данные2!F:F)*100,0)&amp;"%",""))</f>
        <v/>
      </c>
    </row>
    <row r="126" spans="1:28" x14ac:dyDescent="0.25">
      <c r="A126" s="45" t="str">
        <f>IF(Данные2!$A126&lt;&gt;"",Данные2!$A126,"")</f>
        <v/>
      </c>
      <c r="G126" s="45" t="str">
        <f t="shared" si="3"/>
        <v/>
      </c>
      <c r="H126" s="45" t="str">
        <f>IF(COUNTIF(G$1:G126,G126)=1,IF(COUNT(H$1:H125)&gt;0,MAX(H$1:H125)+1,1),"")</f>
        <v/>
      </c>
      <c r="J126" s="45" t="str">
        <f>IFERROR(IF(AND(Данные3!A126&lt;&gt;"",Данные3!A126=D$2),Данные3!B126,""),"")</f>
        <v/>
      </c>
      <c r="K126" s="45" t="str">
        <f>IF(COUNTIF(J$1:J126,J126)=1,IF(COUNT(K$1:K125)&gt;0,MAX(K$1:K125)+1,1),"")</f>
        <v/>
      </c>
      <c r="M126" s="51" t="str">
        <f>IF(G126="","",IFERROR(SUMIFS(Данные3!$E:$E,Данные3!$A:$A,D$2,Данные3!$B:$B,G126),""))</f>
        <v/>
      </c>
      <c r="N126" s="51" t="str">
        <f>IF(G126="","",IFERROR(SUMIFS(Данные3!$F:$F,Данные3!$A:$A,D$2,Данные3!$B:$B,G126),""))</f>
        <v/>
      </c>
      <c r="O126" s="51" t="str">
        <f>IF(G126="","",IFERROR(ROUND(SUMIFS(Данные3!$G:$G,Данные3!$A:$A,D$2,Данные3!$B:$B,G126)*100,0)&amp;"%",""))</f>
        <v/>
      </c>
      <c r="U126" s="51" t="str">
        <f t="shared" si="4"/>
        <v/>
      </c>
      <c r="V126" s="53" t="str">
        <f t="shared" si="5"/>
        <v/>
      </c>
      <c r="W126" s="51" t="str">
        <f>IFERROR(IF(Данные2!$A126&lt;&gt;"",Данные2!$A126,""),"")</f>
        <v/>
      </c>
      <c r="X126" s="53" t="str">
        <f>IF(COUNTIF(W$1:W126,W126)=1,IF(COUNT(X$1:X125)&gt;0,MAX(X$1:X125)+1,1),"")</f>
        <v/>
      </c>
      <c r="Z126" s="51" t="str">
        <f>IF($U126="","",IFERROR(SUMIF(Данные2!$A:$A,Техлист!$U126,Данные2!D:D),""))</f>
        <v/>
      </c>
      <c r="AA126" s="51" t="str">
        <f>IF($U126="","",IFERROR(SUMIF(Данные2!$A:$A,Техлист!$U126,Данные2!E:E),""))</f>
        <v/>
      </c>
      <c r="AB126" s="45" t="str">
        <f>IF($U126="","",IFERROR(ROUND(SUMIF(Данные2!$A:$A,Техлист!$U126,Данные2!F:F)*100,0)&amp;"%",""))</f>
        <v/>
      </c>
    </row>
    <row r="127" spans="1:28" x14ac:dyDescent="0.25">
      <c r="A127" s="45" t="str">
        <f>IF(Данные2!$A127&lt;&gt;"",Данные2!$A127,"")</f>
        <v/>
      </c>
      <c r="G127" s="45" t="str">
        <f t="shared" si="3"/>
        <v/>
      </c>
      <c r="H127" s="45" t="str">
        <f>IF(COUNTIF(G$1:G127,G127)=1,IF(COUNT(H$1:H126)&gt;0,MAX(H$1:H126)+1,1),"")</f>
        <v/>
      </c>
      <c r="J127" s="45" t="str">
        <f>IFERROR(IF(AND(Данные3!A127&lt;&gt;"",Данные3!A127=D$2),Данные3!B127,""),"")</f>
        <v/>
      </c>
      <c r="K127" s="45" t="str">
        <f>IF(COUNTIF(J$1:J127,J127)=1,IF(COUNT(K$1:K126)&gt;0,MAX(K$1:K126)+1,1),"")</f>
        <v/>
      </c>
      <c r="M127" s="51" t="str">
        <f>IF(G127="","",IFERROR(SUMIFS(Данные3!$E:$E,Данные3!$A:$A,D$2,Данные3!$B:$B,G127),""))</f>
        <v/>
      </c>
      <c r="N127" s="51" t="str">
        <f>IF(G127="","",IFERROR(SUMIFS(Данные3!$F:$F,Данные3!$A:$A,D$2,Данные3!$B:$B,G127),""))</f>
        <v/>
      </c>
      <c r="O127" s="51" t="str">
        <f>IF(G127="","",IFERROR(ROUND(SUMIFS(Данные3!$G:$G,Данные3!$A:$A,D$2,Данные3!$B:$B,G127)*100,0)&amp;"%",""))</f>
        <v/>
      </c>
      <c r="U127" s="51" t="str">
        <f t="shared" si="4"/>
        <v/>
      </c>
      <c r="V127" s="53" t="str">
        <f t="shared" si="5"/>
        <v/>
      </c>
      <c r="W127" s="51" t="str">
        <f>IFERROR(IF(Данные2!$A127&lt;&gt;"",Данные2!$A127,""),"")</f>
        <v/>
      </c>
      <c r="X127" s="53" t="str">
        <f>IF(COUNTIF(W$1:W127,W127)=1,IF(COUNT(X$1:X126)&gt;0,MAX(X$1:X126)+1,1),"")</f>
        <v/>
      </c>
      <c r="Z127" s="51" t="str">
        <f>IF($U127="","",IFERROR(SUMIF(Данные2!$A:$A,Техлист!$U127,Данные2!D:D),""))</f>
        <v/>
      </c>
      <c r="AA127" s="51" t="str">
        <f>IF($U127="","",IFERROR(SUMIF(Данные2!$A:$A,Техлист!$U127,Данные2!E:E),""))</f>
        <v/>
      </c>
      <c r="AB127" s="45" t="str">
        <f>IF($U127="","",IFERROR(ROUND(SUMIF(Данные2!$A:$A,Техлист!$U127,Данные2!F:F)*100,0)&amp;"%",""))</f>
        <v/>
      </c>
    </row>
    <row r="128" spans="1:28" x14ac:dyDescent="0.25">
      <c r="A128" s="45" t="str">
        <f>IF(Данные2!$A128&lt;&gt;"",Данные2!$A128,"")</f>
        <v/>
      </c>
      <c r="G128" s="45" t="str">
        <f t="shared" si="3"/>
        <v/>
      </c>
      <c r="H128" s="45" t="str">
        <f>IF(COUNTIF(G$1:G128,G128)=1,IF(COUNT(H$1:H127)&gt;0,MAX(H$1:H127)+1,1),"")</f>
        <v/>
      </c>
      <c r="J128" s="45" t="str">
        <f>IFERROR(IF(AND(Данные3!A128&lt;&gt;"",Данные3!A128=D$2),Данные3!B128,""),"")</f>
        <v/>
      </c>
      <c r="K128" s="45" t="str">
        <f>IF(COUNTIF(J$1:J128,J128)=1,IF(COUNT(K$1:K127)&gt;0,MAX(K$1:K127)+1,1),"")</f>
        <v/>
      </c>
      <c r="M128" s="51" t="str">
        <f>IF(G128="","",IFERROR(SUMIFS(Данные3!$E:$E,Данные3!$A:$A,D$2,Данные3!$B:$B,G128),""))</f>
        <v/>
      </c>
      <c r="N128" s="51" t="str">
        <f>IF(G128="","",IFERROR(SUMIFS(Данные3!$F:$F,Данные3!$A:$A,D$2,Данные3!$B:$B,G128),""))</f>
        <v/>
      </c>
      <c r="O128" s="51" t="str">
        <f>IF(G128="","",IFERROR(ROUND(SUMIFS(Данные3!$G:$G,Данные3!$A:$A,D$2,Данные3!$B:$B,G128)*100,0)&amp;"%",""))</f>
        <v/>
      </c>
      <c r="U128" s="51" t="str">
        <f t="shared" si="4"/>
        <v/>
      </c>
      <c r="V128" s="53" t="str">
        <f t="shared" si="5"/>
        <v/>
      </c>
      <c r="W128" s="51" t="str">
        <f>IFERROR(IF(Данные2!$A128&lt;&gt;"",Данные2!$A128,""),"")</f>
        <v/>
      </c>
      <c r="X128" s="53" t="str">
        <f>IF(COUNTIF(W$1:W128,W128)=1,IF(COUNT(X$1:X127)&gt;0,MAX(X$1:X127)+1,1),"")</f>
        <v/>
      </c>
      <c r="Z128" s="51" t="str">
        <f>IF($U128="","",IFERROR(SUMIF(Данные2!$A:$A,Техлист!$U128,Данные2!D:D),""))</f>
        <v/>
      </c>
      <c r="AA128" s="51" t="str">
        <f>IF($U128="","",IFERROR(SUMIF(Данные2!$A:$A,Техлист!$U128,Данные2!E:E),""))</f>
        <v/>
      </c>
      <c r="AB128" s="45" t="str">
        <f>IF($U128="","",IFERROR(ROUND(SUMIF(Данные2!$A:$A,Техлист!$U128,Данные2!F:F)*100,0)&amp;"%",""))</f>
        <v/>
      </c>
    </row>
    <row r="129" spans="1:28" x14ac:dyDescent="0.25">
      <c r="A129" s="45" t="str">
        <f>IF(Данные2!$A129&lt;&gt;"",Данные2!$A129,"")</f>
        <v/>
      </c>
      <c r="G129" s="45" t="str">
        <f t="shared" si="3"/>
        <v/>
      </c>
      <c r="H129" s="45" t="str">
        <f>IF(COUNTIF(G$1:G129,G129)=1,IF(COUNT(H$1:H128)&gt;0,MAX(H$1:H128)+1,1),"")</f>
        <v/>
      </c>
      <c r="J129" s="45" t="str">
        <f>IFERROR(IF(AND(Данные3!A129&lt;&gt;"",Данные3!A129=D$2),Данные3!B129,""),"")</f>
        <v/>
      </c>
      <c r="K129" s="45" t="str">
        <f>IF(COUNTIF(J$1:J129,J129)=1,IF(COUNT(K$1:K128)&gt;0,MAX(K$1:K128)+1,1),"")</f>
        <v/>
      </c>
      <c r="M129" s="51" t="str">
        <f>IF(G129="","",IFERROR(SUMIFS(Данные3!$E:$E,Данные3!$A:$A,D$2,Данные3!$B:$B,G129),""))</f>
        <v/>
      </c>
      <c r="N129" s="51" t="str">
        <f>IF(G129="","",IFERROR(SUMIFS(Данные3!$F:$F,Данные3!$A:$A,D$2,Данные3!$B:$B,G129),""))</f>
        <v/>
      </c>
      <c r="O129" s="51" t="str">
        <f>IF(G129="","",IFERROR(ROUND(SUMIFS(Данные3!$G:$G,Данные3!$A:$A,D$2,Данные3!$B:$B,G129)*100,0)&amp;"%",""))</f>
        <v/>
      </c>
      <c r="U129" s="51" t="str">
        <f t="shared" si="4"/>
        <v/>
      </c>
      <c r="V129" s="53" t="str">
        <f t="shared" si="5"/>
        <v/>
      </c>
      <c r="W129" s="51" t="str">
        <f>IFERROR(IF(Данные2!$A129&lt;&gt;"",Данные2!$A129,""),"")</f>
        <v/>
      </c>
      <c r="X129" s="53" t="str">
        <f>IF(COUNTIF(W$1:W129,W129)=1,IF(COUNT(X$1:X128)&gt;0,MAX(X$1:X128)+1,1),"")</f>
        <v/>
      </c>
      <c r="Z129" s="51" t="str">
        <f>IF($U129="","",IFERROR(SUMIF(Данные2!$A:$A,Техлист!$U129,Данные2!D:D),""))</f>
        <v/>
      </c>
      <c r="AA129" s="51" t="str">
        <f>IF($U129="","",IFERROR(SUMIF(Данные2!$A:$A,Техлист!$U129,Данные2!E:E),""))</f>
        <v/>
      </c>
      <c r="AB129" s="45" t="str">
        <f>IF($U129="","",IFERROR(ROUND(SUMIF(Данные2!$A:$A,Техлист!$U129,Данные2!F:F)*100,0)&amp;"%",""))</f>
        <v/>
      </c>
    </row>
    <row r="130" spans="1:28" x14ac:dyDescent="0.25">
      <c r="A130" s="45" t="str">
        <f>IF(Данные2!$A130&lt;&gt;"",Данные2!$A130,"")</f>
        <v/>
      </c>
      <c r="G130" s="45" t="str">
        <f t="shared" ref="G130:G193" si="6">IFERROR(INDEX(J$2:J$2000,MATCH(ROW()-1,K$2:K$2000,0)),"")</f>
        <v/>
      </c>
      <c r="H130" s="45" t="str">
        <f>IF(COUNTIF(G$1:G130,G130)=1,IF(COUNT(H$1:H129)&gt;0,MAX(H$1:H129)+1,1),"")</f>
        <v/>
      </c>
      <c r="J130" s="45" t="str">
        <f>IFERROR(IF(AND(Данные3!A130&lt;&gt;"",Данные3!A130=D$2),Данные3!B130,""),"")</f>
        <v/>
      </c>
      <c r="K130" s="45" t="str">
        <f>IF(COUNTIF(J$1:J130,J130)=1,IF(COUNT(K$1:K129)&gt;0,MAX(K$1:K129)+1,1),"")</f>
        <v/>
      </c>
      <c r="M130" s="51" t="str">
        <f>IF(G130="","",IFERROR(SUMIFS(Данные3!$E:$E,Данные3!$A:$A,D$2,Данные3!$B:$B,G130),""))</f>
        <v/>
      </c>
      <c r="N130" s="51" t="str">
        <f>IF(G130="","",IFERROR(SUMIFS(Данные3!$F:$F,Данные3!$A:$A,D$2,Данные3!$B:$B,G130),""))</f>
        <v/>
      </c>
      <c r="O130" s="51" t="str">
        <f>IF(G130="","",IFERROR(ROUND(SUMIFS(Данные3!$G:$G,Данные3!$A:$A,D$2,Данные3!$B:$B,G130)*100,0)&amp;"%",""))</f>
        <v/>
      </c>
      <c r="U130" s="51" t="str">
        <f t="shared" ref="U130:U193" si="7">IFERROR(INDEX(W$2:W$2000,MATCH(ROW()-1,X$2:X$2000,0)),"")</f>
        <v/>
      </c>
      <c r="V130" s="53" t="str">
        <f t="shared" ref="V130:V193" si="8">IFERROR(INDEX(X$2:X$2000,MATCH(ROW()-1,X$2:X$2000,0)),"")</f>
        <v/>
      </c>
      <c r="W130" s="51" t="str">
        <f>IFERROR(IF(Данные2!$A130&lt;&gt;"",Данные2!$A130,""),"")</f>
        <v/>
      </c>
      <c r="X130" s="53" t="str">
        <f>IF(COUNTIF(W$1:W130,W130)=1,IF(COUNT(X$1:X129)&gt;0,MAX(X$1:X129)+1,1),"")</f>
        <v/>
      </c>
      <c r="Z130" s="51" t="str">
        <f>IF($U130="","",IFERROR(SUMIF(Данные2!$A:$A,Техлист!$U130,Данные2!D:D),""))</f>
        <v/>
      </c>
      <c r="AA130" s="51" t="str">
        <f>IF($U130="","",IFERROR(SUMIF(Данные2!$A:$A,Техлист!$U130,Данные2!E:E),""))</f>
        <v/>
      </c>
      <c r="AB130" s="45" t="str">
        <f>IF($U130="","",IFERROR(ROUND(SUMIF(Данные2!$A:$A,Техлист!$U130,Данные2!F:F)*100,0)&amp;"%",""))</f>
        <v/>
      </c>
    </row>
    <row r="131" spans="1:28" x14ac:dyDescent="0.25">
      <c r="A131" s="45" t="str">
        <f>IF(Данные2!$A131&lt;&gt;"",Данные2!$A131,"")</f>
        <v/>
      </c>
      <c r="G131" s="45" t="str">
        <f t="shared" si="6"/>
        <v/>
      </c>
      <c r="H131" s="45" t="str">
        <f>IF(COUNTIF(G$1:G131,G131)=1,IF(COUNT(H$1:H130)&gt;0,MAX(H$1:H130)+1,1),"")</f>
        <v/>
      </c>
      <c r="J131" s="45" t="str">
        <f>IFERROR(IF(AND(Данные3!A131&lt;&gt;"",Данные3!A131=D$2),Данные3!B131,""),"")</f>
        <v/>
      </c>
      <c r="K131" s="45" t="str">
        <f>IF(COUNTIF(J$1:J131,J131)=1,IF(COUNT(K$1:K130)&gt;0,MAX(K$1:K130)+1,1),"")</f>
        <v/>
      </c>
      <c r="M131" s="51" t="str">
        <f>IF(G131="","",IFERROR(SUMIFS(Данные3!$E:$E,Данные3!$A:$A,D$2,Данные3!$B:$B,G131),""))</f>
        <v/>
      </c>
      <c r="N131" s="51" t="str">
        <f>IF(G131="","",IFERROR(SUMIFS(Данные3!$F:$F,Данные3!$A:$A,D$2,Данные3!$B:$B,G131),""))</f>
        <v/>
      </c>
      <c r="O131" s="51" t="str">
        <f>IF(G131="","",IFERROR(ROUND(SUMIFS(Данные3!$G:$G,Данные3!$A:$A,D$2,Данные3!$B:$B,G131)*100,0)&amp;"%",""))</f>
        <v/>
      </c>
      <c r="U131" s="51" t="str">
        <f t="shared" si="7"/>
        <v/>
      </c>
      <c r="V131" s="53" t="str">
        <f t="shared" si="8"/>
        <v/>
      </c>
      <c r="W131" s="51" t="str">
        <f>IFERROR(IF(Данные2!$A131&lt;&gt;"",Данные2!$A131,""),"")</f>
        <v/>
      </c>
      <c r="X131" s="53" t="str">
        <f>IF(COUNTIF(W$1:W131,W131)=1,IF(COUNT(X$1:X130)&gt;0,MAX(X$1:X130)+1,1),"")</f>
        <v/>
      </c>
      <c r="Z131" s="51" t="str">
        <f>IF($U131="","",IFERROR(SUMIF(Данные2!$A:$A,Техлист!$U131,Данные2!D:D),""))</f>
        <v/>
      </c>
      <c r="AA131" s="51" t="str">
        <f>IF($U131="","",IFERROR(SUMIF(Данные2!$A:$A,Техлист!$U131,Данные2!E:E),""))</f>
        <v/>
      </c>
      <c r="AB131" s="45" t="str">
        <f>IF($U131="","",IFERROR(ROUND(SUMIF(Данные2!$A:$A,Техлист!$U131,Данные2!F:F)*100,0)&amp;"%",""))</f>
        <v/>
      </c>
    </row>
    <row r="132" spans="1:28" x14ac:dyDescent="0.25">
      <c r="A132" s="45" t="str">
        <f>IF(Данные2!$A132&lt;&gt;"",Данные2!$A132,"")</f>
        <v/>
      </c>
      <c r="G132" s="45" t="str">
        <f t="shared" si="6"/>
        <v/>
      </c>
      <c r="H132" s="45" t="str">
        <f>IF(COUNTIF(G$1:G132,G132)=1,IF(COUNT(H$1:H131)&gt;0,MAX(H$1:H131)+1,1),"")</f>
        <v/>
      </c>
      <c r="J132" s="45" t="str">
        <f>IFERROR(IF(AND(Данные3!A132&lt;&gt;"",Данные3!A132=D$2),Данные3!B132,""),"")</f>
        <v/>
      </c>
      <c r="K132" s="45" t="str">
        <f>IF(COUNTIF(J$1:J132,J132)=1,IF(COUNT(K$1:K131)&gt;0,MAX(K$1:K131)+1,1),"")</f>
        <v/>
      </c>
      <c r="M132" s="51" t="str">
        <f>IF(G132="","",IFERROR(SUMIFS(Данные3!$E:$E,Данные3!$A:$A,D$2,Данные3!$B:$B,G132),""))</f>
        <v/>
      </c>
      <c r="N132" s="51" t="str">
        <f>IF(G132="","",IFERROR(SUMIFS(Данные3!$F:$F,Данные3!$A:$A,D$2,Данные3!$B:$B,G132),""))</f>
        <v/>
      </c>
      <c r="O132" s="51" t="str">
        <f>IF(G132="","",IFERROR(ROUND(SUMIFS(Данные3!$G:$G,Данные3!$A:$A,D$2,Данные3!$B:$B,G132)*100,0)&amp;"%",""))</f>
        <v/>
      </c>
      <c r="U132" s="51" t="str">
        <f t="shared" si="7"/>
        <v/>
      </c>
      <c r="V132" s="53" t="str">
        <f t="shared" si="8"/>
        <v/>
      </c>
      <c r="W132" s="51" t="str">
        <f>IFERROR(IF(Данные2!$A132&lt;&gt;"",Данные2!$A132,""),"")</f>
        <v/>
      </c>
      <c r="X132" s="53" t="str">
        <f>IF(COUNTIF(W$1:W132,W132)=1,IF(COUNT(X$1:X131)&gt;0,MAX(X$1:X131)+1,1),"")</f>
        <v/>
      </c>
      <c r="Z132" s="51" t="str">
        <f>IF($U132="","",IFERROR(SUMIF(Данные2!$A:$A,Техлист!$U132,Данные2!D:D),""))</f>
        <v/>
      </c>
      <c r="AA132" s="51" t="str">
        <f>IF($U132="","",IFERROR(SUMIF(Данные2!$A:$A,Техлист!$U132,Данные2!E:E),""))</f>
        <v/>
      </c>
      <c r="AB132" s="45" t="str">
        <f>IF($U132="","",IFERROR(ROUND(SUMIF(Данные2!$A:$A,Техлист!$U132,Данные2!F:F)*100,0)&amp;"%",""))</f>
        <v/>
      </c>
    </row>
    <row r="133" spans="1:28" x14ac:dyDescent="0.25">
      <c r="A133" s="45" t="str">
        <f>IF(Данные2!$A133&lt;&gt;"",Данные2!$A133,"")</f>
        <v/>
      </c>
      <c r="G133" s="45" t="str">
        <f t="shared" si="6"/>
        <v/>
      </c>
      <c r="H133" s="45" t="str">
        <f>IF(COUNTIF(G$1:G133,G133)=1,IF(COUNT(H$1:H132)&gt;0,MAX(H$1:H132)+1,1),"")</f>
        <v/>
      </c>
      <c r="J133" s="45" t="str">
        <f>IFERROR(IF(AND(Данные3!A133&lt;&gt;"",Данные3!A133=D$2),Данные3!B133,""),"")</f>
        <v/>
      </c>
      <c r="K133" s="45" t="str">
        <f>IF(COUNTIF(J$1:J133,J133)=1,IF(COUNT(K$1:K132)&gt;0,MAX(K$1:K132)+1,1),"")</f>
        <v/>
      </c>
      <c r="M133" s="51" t="str">
        <f>IF(G133="","",IFERROR(SUMIFS(Данные3!$E:$E,Данные3!$A:$A,D$2,Данные3!$B:$B,G133),""))</f>
        <v/>
      </c>
      <c r="N133" s="51" t="str">
        <f>IF(G133="","",IFERROR(SUMIFS(Данные3!$F:$F,Данные3!$A:$A,D$2,Данные3!$B:$B,G133),""))</f>
        <v/>
      </c>
      <c r="O133" s="51" t="str">
        <f>IF(G133="","",IFERROR(ROUND(SUMIFS(Данные3!$G:$G,Данные3!$A:$A,D$2,Данные3!$B:$B,G133)*100,0)&amp;"%",""))</f>
        <v/>
      </c>
      <c r="U133" s="51" t="str">
        <f t="shared" si="7"/>
        <v/>
      </c>
      <c r="V133" s="53" t="str">
        <f t="shared" si="8"/>
        <v/>
      </c>
      <c r="W133" s="51" t="str">
        <f>IFERROR(IF(Данные2!$A133&lt;&gt;"",Данные2!$A133,""),"")</f>
        <v/>
      </c>
      <c r="X133" s="53" t="str">
        <f>IF(COUNTIF(W$1:W133,W133)=1,IF(COUNT(X$1:X132)&gt;0,MAX(X$1:X132)+1,1),"")</f>
        <v/>
      </c>
      <c r="Z133" s="51" t="str">
        <f>IF($U133="","",IFERROR(SUMIF(Данные2!$A:$A,Техлист!$U133,Данные2!D:D),""))</f>
        <v/>
      </c>
      <c r="AA133" s="51" t="str">
        <f>IF($U133="","",IFERROR(SUMIF(Данные2!$A:$A,Техлист!$U133,Данные2!E:E),""))</f>
        <v/>
      </c>
      <c r="AB133" s="45" t="str">
        <f>IF($U133="","",IFERROR(ROUND(SUMIF(Данные2!$A:$A,Техлист!$U133,Данные2!F:F)*100,0)&amp;"%",""))</f>
        <v/>
      </c>
    </row>
    <row r="134" spans="1:28" x14ac:dyDescent="0.25">
      <c r="A134" s="45" t="str">
        <f>IF(Данные2!$A134&lt;&gt;"",Данные2!$A134,"")</f>
        <v/>
      </c>
      <c r="G134" s="45" t="str">
        <f t="shared" si="6"/>
        <v/>
      </c>
      <c r="H134" s="45" t="str">
        <f>IF(COUNTIF(G$1:G134,G134)=1,IF(COUNT(H$1:H133)&gt;0,MAX(H$1:H133)+1,1),"")</f>
        <v/>
      </c>
      <c r="J134" s="45" t="str">
        <f>IFERROR(IF(AND(Данные3!A134&lt;&gt;"",Данные3!A134=D$2),Данные3!B134,""),"")</f>
        <v/>
      </c>
      <c r="K134" s="45" t="str">
        <f>IF(COUNTIF(J$1:J134,J134)=1,IF(COUNT(K$1:K133)&gt;0,MAX(K$1:K133)+1,1),"")</f>
        <v/>
      </c>
      <c r="M134" s="51" t="str">
        <f>IF(G134="","",IFERROR(SUMIFS(Данные3!$E:$E,Данные3!$A:$A,D$2,Данные3!$B:$B,G134),""))</f>
        <v/>
      </c>
      <c r="N134" s="51" t="str">
        <f>IF(G134="","",IFERROR(SUMIFS(Данные3!$F:$F,Данные3!$A:$A,D$2,Данные3!$B:$B,G134),""))</f>
        <v/>
      </c>
      <c r="O134" s="51" t="str">
        <f>IF(G134="","",IFERROR(ROUND(SUMIFS(Данные3!$G:$G,Данные3!$A:$A,D$2,Данные3!$B:$B,G134)*100,0)&amp;"%",""))</f>
        <v/>
      </c>
      <c r="U134" s="51" t="str">
        <f t="shared" si="7"/>
        <v/>
      </c>
      <c r="V134" s="53" t="str">
        <f t="shared" si="8"/>
        <v/>
      </c>
      <c r="W134" s="51" t="str">
        <f>IFERROR(IF(Данные2!$A134&lt;&gt;"",Данные2!$A134,""),"")</f>
        <v/>
      </c>
      <c r="X134" s="53" t="str">
        <f>IF(COUNTIF(W$1:W134,W134)=1,IF(COUNT(X$1:X133)&gt;0,MAX(X$1:X133)+1,1),"")</f>
        <v/>
      </c>
      <c r="Z134" s="51" t="str">
        <f>IF($U134="","",IFERROR(SUMIF(Данные2!$A:$A,Техлист!$U134,Данные2!D:D),""))</f>
        <v/>
      </c>
      <c r="AA134" s="51" t="str">
        <f>IF($U134="","",IFERROR(SUMIF(Данные2!$A:$A,Техлист!$U134,Данные2!E:E),""))</f>
        <v/>
      </c>
      <c r="AB134" s="45" t="str">
        <f>IF($U134="","",IFERROR(ROUND(SUMIF(Данные2!$A:$A,Техлист!$U134,Данные2!F:F)*100,0)&amp;"%",""))</f>
        <v/>
      </c>
    </row>
    <row r="135" spans="1:28" x14ac:dyDescent="0.25">
      <c r="A135" s="45" t="str">
        <f>IF(Данные2!$A135&lt;&gt;"",Данные2!$A135,"")</f>
        <v/>
      </c>
      <c r="G135" s="45" t="str">
        <f t="shared" si="6"/>
        <v/>
      </c>
      <c r="H135" s="45" t="str">
        <f>IF(COUNTIF(G$1:G135,G135)=1,IF(COUNT(H$1:H134)&gt;0,MAX(H$1:H134)+1,1),"")</f>
        <v/>
      </c>
      <c r="J135" s="45" t="str">
        <f>IFERROR(IF(AND(Данные3!A135&lt;&gt;"",Данные3!A135=D$2),Данные3!B135,""),"")</f>
        <v/>
      </c>
      <c r="K135" s="45" t="str">
        <f>IF(COUNTIF(J$1:J135,J135)=1,IF(COUNT(K$1:K134)&gt;0,MAX(K$1:K134)+1,1),"")</f>
        <v/>
      </c>
      <c r="M135" s="51" t="str">
        <f>IF(G135="","",IFERROR(SUMIFS(Данные3!$E:$E,Данные3!$A:$A,D$2,Данные3!$B:$B,G135),""))</f>
        <v/>
      </c>
      <c r="N135" s="51" t="str">
        <f>IF(G135="","",IFERROR(SUMIFS(Данные3!$F:$F,Данные3!$A:$A,D$2,Данные3!$B:$B,G135),""))</f>
        <v/>
      </c>
      <c r="O135" s="51" t="str">
        <f>IF(G135="","",IFERROR(ROUND(SUMIFS(Данные3!$G:$G,Данные3!$A:$A,D$2,Данные3!$B:$B,G135)*100,0)&amp;"%",""))</f>
        <v/>
      </c>
      <c r="U135" s="51" t="str">
        <f t="shared" si="7"/>
        <v/>
      </c>
      <c r="V135" s="53" t="str">
        <f t="shared" si="8"/>
        <v/>
      </c>
      <c r="W135" s="51" t="str">
        <f>IFERROR(IF(Данные2!$A135&lt;&gt;"",Данные2!$A135,""),"")</f>
        <v/>
      </c>
      <c r="X135" s="53" t="str">
        <f>IF(COUNTIF(W$1:W135,W135)=1,IF(COUNT(X$1:X134)&gt;0,MAX(X$1:X134)+1,1),"")</f>
        <v/>
      </c>
      <c r="Z135" s="51" t="str">
        <f>IF($U135="","",IFERROR(SUMIF(Данные2!$A:$A,Техлист!$U135,Данные2!D:D),""))</f>
        <v/>
      </c>
      <c r="AA135" s="51" t="str">
        <f>IF($U135="","",IFERROR(SUMIF(Данные2!$A:$A,Техлист!$U135,Данные2!E:E),""))</f>
        <v/>
      </c>
      <c r="AB135" s="45" t="str">
        <f>IF($U135="","",IFERROR(ROUND(SUMIF(Данные2!$A:$A,Техлист!$U135,Данные2!F:F)*100,0)&amp;"%",""))</f>
        <v/>
      </c>
    </row>
    <row r="136" spans="1:28" x14ac:dyDescent="0.25">
      <c r="A136" s="45" t="str">
        <f>IF(Данные2!$A136&lt;&gt;"",Данные2!$A136,"")</f>
        <v/>
      </c>
      <c r="G136" s="45" t="str">
        <f t="shared" si="6"/>
        <v/>
      </c>
      <c r="H136" s="45" t="str">
        <f>IF(COUNTIF(G$1:G136,G136)=1,IF(COUNT(H$1:H135)&gt;0,MAX(H$1:H135)+1,1),"")</f>
        <v/>
      </c>
      <c r="J136" s="45" t="str">
        <f>IFERROR(IF(AND(Данные3!A136&lt;&gt;"",Данные3!A136=D$2),Данные3!B136,""),"")</f>
        <v/>
      </c>
      <c r="K136" s="45" t="str">
        <f>IF(COUNTIF(J$1:J136,J136)=1,IF(COUNT(K$1:K135)&gt;0,MAX(K$1:K135)+1,1),"")</f>
        <v/>
      </c>
      <c r="M136" s="51" t="str">
        <f>IF(G136="","",IFERROR(SUMIFS(Данные3!$E:$E,Данные3!$A:$A,D$2,Данные3!$B:$B,G136),""))</f>
        <v/>
      </c>
      <c r="N136" s="51" t="str">
        <f>IF(G136="","",IFERROR(SUMIFS(Данные3!$F:$F,Данные3!$A:$A,D$2,Данные3!$B:$B,G136),""))</f>
        <v/>
      </c>
      <c r="O136" s="51" t="str">
        <f>IF(G136="","",IFERROR(ROUND(SUMIFS(Данные3!$G:$G,Данные3!$A:$A,D$2,Данные3!$B:$B,G136)*100,0)&amp;"%",""))</f>
        <v/>
      </c>
      <c r="U136" s="51" t="str">
        <f t="shared" si="7"/>
        <v/>
      </c>
      <c r="V136" s="53" t="str">
        <f t="shared" si="8"/>
        <v/>
      </c>
      <c r="W136" s="51" t="str">
        <f>IFERROR(IF(Данные2!$A136&lt;&gt;"",Данные2!$A136,""),"")</f>
        <v/>
      </c>
      <c r="X136" s="53" t="str">
        <f>IF(COUNTIF(W$1:W136,W136)=1,IF(COUNT(X$1:X135)&gt;0,MAX(X$1:X135)+1,1),"")</f>
        <v/>
      </c>
      <c r="Z136" s="51" t="str">
        <f>IF($U136="","",IFERROR(SUMIF(Данные2!$A:$A,Техлист!$U136,Данные2!D:D),""))</f>
        <v/>
      </c>
      <c r="AA136" s="51" t="str">
        <f>IF($U136="","",IFERROR(SUMIF(Данные2!$A:$A,Техлист!$U136,Данные2!E:E),""))</f>
        <v/>
      </c>
      <c r="AB136" s="45" t="str">
        <f>IF($U136="","",IFERROR(ROUND(SUMIF(Данные2!$A:$A,Техлист!$U136,Данные2!F:F)*100,0)&amp;"%",""))</f>
        <v/>
      </c>
    </row>
    <row r="137" spans="1:28" x14ac:dyDescent="0.25">
      <c r="A137" s="45" t="str">
        <f>IF(Данные2!$A137&lt;&gt;"",Данные2!$A137,"")</f>
        <v/>
      </c>
      <c r="G137" s="45" t="str">
        <f t="shared" si="6"/>
        <v/>
      </c>
      <c r="H137" s="45" t="str">
        <f>IF(COUNTIF(G$1:G137,G137)=1,IF(COUNT(H$1:H136)&gt;0,MAX(H$1:H136)+1,1),"")</f>
        <v/>
      </c>
      <c r="J137" s="45" t="str">
        <f>IFERROR(IF(AND(Данные3!A137&lt;&gt;"",Данные3!A137=D$2),Данные3!B137,""),"")</f>
        <v/>
      </c>
      <c r="K137" s="45" t="str">
        <f>IF(COUNTIF(J$1:J137,J137)=1,IF(COUNT(K$1:K136)&gt;0,MAX(K$1:K136)+1,1),"")</f>
        <v/>
      </c>
      <c r="M137" s="51" t="str">
        <f>IF(G137="","",IFERROR(SUMIFS(Данные3!$E:$E,Данные3!$A:$A,D$2,Данные3!$B:$B,G137),""))</f>
        <v/>
      </c>
      <c r="N137" s="51" t="str">
        <f>IF(G137="","",IFERROR(SUMIFS(Данные3!$F:$F,Данные3!$A:$A,D$2,Данные3!$B:$B,G137),""))</f>
        <v/>
      </c>
      <c r="O137" s="51" t="str">
        <f>IF(G137="","",IFERROR(ROUND(SUMIFS(Данные3!$G:$G,Данные3!$A:$A,D$2,Данные3!$B:$B,G137)*100,0)&amp;"%",""))</f>
        <v/>
      </c>
      <c r="U137" s="51" t="str">
        <f t="shared" si="7"/>
        <v/>
      </c>
      <c r="V137" s="53" t="str">
        <f t="shared" si="8"/>
        <v/>
      </c>
      <c r="W137" s="51" t="str">
        <f>IFERROR(IF(Данные2!$A137&lt;&gt;"",Данные2!$A137,""),"")</f>
        <v/>
      </c>
      <c r="X137" s="53" t="str">
        <f>IF(COUNTIF(W$1:W137,W137)=1,IF(COUNT(X$1:X136)&gt;0,MAX(X$1:X136)+1,1),"")</f>
        <v/>
      </c>
      <c r="Z137" s="51" t="str">
        <f>IF($U137="","",IFERROR(SUMIF(Данные2!$A:$A,Техлист!$U137,Данные2!D:D),""))</f>
        <v/>
      </c>
      <c r="AA137" s="51" t="str">
        <f>IF($U137="","",IFERROR(SUMIF(Данные2!$A:$A,Техлист!$U137,Данные2!E:E),""))</f>
        <v/>
      </c>
      <c r="AB137" s="45" t="str">
        <f>IF($U137="","",IFERROR(ROUND(SUMIF(Данные2!$A:$A,Техлист!$U137,Данные2!F:F)*100,0)&amp;"%",""))</f>
        <v/>
      </c>
    </row>
    <row r="138" spans="1:28" x14ac:dyDescent="0.25">
      <c r="A138" s="45" t="str">
        <f>IF(Данные2!$A138&lt;&gt;"",Данные2!$A138,"")</f>
        <v/>
      </c>
      <c r="G138" s="45" t="str">
        <f t="shared" si="6"/>
        <v/>
      </c>
      <c r="H138" s="45" t="str">
        <f>IF(COUNTIF(G$1:G138,G138)=1,IF(COUNT(H$1:H137)&gt;0,MAX(H$1:H137)+1,1),"")</f>
        <v/>
      </c>
      <c r="J138" s="45" t="str">
        <f>IFERROR(IF(AND(Данные3!A138&lt;&gt;"",Данные3!A138=D$2),Данные3!B138,""),"")</f>
        <v/>
      </c>
      <c r="K138" s="45" t="str">
        <f>IF(COUNTIF(J$1:J138,J138)=1,IF(COUNT(K$1:K137)&gt;0,MAX(K$1:K137)+1,1),"")</f>
        <v/>
      </c>
      <c r="M138" s="51" t="str">
        <f>IF(G138="","",IFERROR(SUMIFS(Данные3!$E:$E,Данные3!$A:$A,D$2,Данные3!$B:$B,G138),""))</f>
        <v/>
      </c>
      <c r="N138" s="51" t="str">
        <f>IF(G138="","",IFERROR(SUMIFS(Данные3!$F:$F,Данные3!$A:$A,D$2,Данные3!$B:$B,G138),""))</f>
        <v/>
      </c>
      <c r="O138" s="51" t="str">
        <f>IF(G138="","",IFERROR(ROUND(SUMIFS(Данные3!$G:$G,Данные3!$A:$A,D$2,Данные3!$B:$B,G138)*100,0)&amp;"%",""))</f>
        <v/>
      </c>
      <c r="U138" s="51" t="str">
        <f t="shared" si="7"/>
        <v/>
      </c>
      <c r="V138" s="53" t="str">
        <f t="shared" si="8"/>
        <v/>
      </c>
      <c r="W138" s="51" t="str">
        <f>IFERROR(IF(Данные2!$A138&lt;&gt;"",Данные2!$A138,""),"")</f>
        <v/>
      </c>
      <c r="X138" s="53" t="str">
        <f>IF(COUNTIF(W$1:W138,W138)=1,IF(COUNT(X$1:X137)&gt;0,MAX(X$1:X137)+1,1),"")</f>
        <v/>
      </c>
      <c r="Z138" s="51" t="str">
        <f>IF($U138="","",IFERROR(SUMIF(Данные2!$A:$A,Техлист!$U138,Данные2!D:D),""))</f>
        <v/>
      </c>
      <c r="AA138" s="51" t="str">
        <f>IF($U138="","",IFERROR(SUMIF(Данные2!$A:$A,Техлист!$U138,Данные2!E:E),""))</f>
        <v/>
      </c>
      <c r="AB138" s="45" t="str">
        <f>IF($U138="","",IFERROR(ROUND(SUMIF(Данные2!$A:$A,Техлист!$U138,Данные2!F:F)*100,0)&amp;"%",""))</f>
        <v/>
      </c>
    </row>
    <row r="139" spans="1:28" x14ac:dyDescent="0.25">
      <c r="A139" s="45" t="str">
        <f>IF(Данные2!$A139&lt;&gt;"",Данные2!$A139,"")</f>
        <v/>
      </c>
      <c r="G139" s="45" t="str">
        <f t="shared" si="6"/>
        <v/>
      </c>
      <c r="H139" s="45" t="str">
        <f>IF(COUNTIF(G$1:G139,G139)=1,IF(COUNT(H$1:H138)&gt;0,MAX(H$1:H138)+1,1),"")</f>
        <v/>
      </c>
      <c r="J139" s="45" t="str">
        <f>IFERROR(IF(AND(Данные3!A139&lt;&gt;"",Данные3!A139=D$2),Данные3!B139,""),"")</f>
        <v/>
      </c>
      <c r="K139" s="45" t="str">
        <f>IF(COUNTIF(J$1:J139,J139)=1,IF(COUNT(K$1:K138)&gt;0,MAX(K$1:K138)+1,1),"")</f>
        <v/>
      </c>
      <c r="M139" s="51" t="str">
        <f>IF(G139="","",IFERROR(SUMIFS(Данные3!$E:$E,Данные3!$A:$A,D$2,Данные3!$B:$B,G139),""))</f>
        <v/>
      </c>
      <c r="N139" s="51" t="str">
        <f>IF(G139="","",IFERROR(SUMIFS(Данные3!$F:$F,Данные3!$A:$A,D$2,Данные3!$B:$B,G139),""))</f>
        <v/>
      </c>
      <c r="O139" s="51" t="str">
        <f>IF(G139="","",IFERROR(ROUND(SUMIFS(Данные3!$G:$G,Данные3!$A:$A,D$2,Данные3!$B:$B,G139)*100,0)&amp;"%",""))</f>
        <v/>
      </c>
      <c r="U139" s="51" t="str">
        <f t="shared" si="7"/>
        <v/>
      </c>
      <c r="V139" s="53" t="str">
        <f t="shared" si="8"/>
        <v/>
      </c>
      <c r="W139" s="51" t="str">
        <f>IFERROR(IF(Данные2!$A139&lt;&gt;"",Данные2!$A139,""),"")</f>
        <v/>
      </c>
      <c r="X139" s="53" t="str">
        <f>IF(COUNTIF(W$1:W139,W139)=1,IF(COUNT(X$1:X138)&gt;0,MAX(X$1:X138)+1,1),"")</f>
        <v/>
      </c>
      <c r="Z139" s="51" t="str">
        <f>IF($U139="","",IFERROR(SUMIF(Данные2!$A:$A,Техлист!$U139,Данные2!D:D),""))</f>
        <v/>
      </c>
      <c r="AA139" s="51" t="str">
        <f>IF($U139="","",IFERROR(SUMIF(Данные2!$A:$A,Техлист!$U139,Данные2!E:E),""))</f>
        <v/>
      </c>
      <c r="AB139" s="45" t="str">
        <f>IF($U139="","",IFERROR(ROUND(SUMIF(Данные2!$A:$A,Техлист!$U139,Данные2!F:F)*100,0)&amp;"%",""))</f>
        <v/>
      </c>
    </row>
    <row r="140" spans="1:28" x14ac:dyDescent="0.25">
      <c r="A140" s="45" t="str">
        <f>IF(Данные2!$A140&lt;&gt;"",Данные2!$A140,"")</f>
        <v/>
      </c>
      <c r="G140" s="45" t="str">
        <f t="shared" si="6"/>
        <v/>
      </c>
      <c r="H140" s="45" t="str">
        <f>IF(COUNTIF(G$1:G140,G140)=1,IF(COUNT(H$1:H139)&gt;0,MAX(H$1:H139)+1,1),"")</f>
        <v/>
      </c>
      <c r="J140" s="45" t="str">
        <f>IFERROR(IF(AND(Данные3!A140&lt;&gt;"",Данные3!A140=D$2),Данные3!B140,""),"")</f>
        <v/>
      </c>
      <c r="K140" s="45" t="str">
        <f>IF(COUNTIF(J$1:J140,J140)=1,IF(COUNT(K$1:K139)&gt;0,MAX(K$1:K139)+1,1),"")</f>
        <v/>
      </c>
      <c r="M140" s="51" t="str">
        <f>IF(G140="","",IFERROR(SUMIFS(Данные3!$E:$E,Данные3!$A:$A,D$2,Данные3!$B:$B,G140),""))</f>
        <v/>
      </c>
      <c r="N140" s="51" t="str">
        <f>IF(G140="","",IFERROR(SUMIFS(Данные3!$F:$F,Данные3!$A:$A,D$2,Данные3!$B:$B,G140),""))</f>
        <v/>
      </c>
      <c r="O140" s="51" t="str">
        <f>IF(G140="","",IFERROR(ROUND(SUMIFS(Данные3!$G:$G,Данные3!$A:$A,D$2,Данные3!$B:$B,G140)*100,0)&amp;"%",""))</f>
        <v/>
      </c>
      <c r="U140" s="51" t="str">
        <f t="shared" si="7"/>
        <v/>
      </c>
      <c r="V140" s="53" t="str">
        <f t="shared" si="8"/>
        <v/>
      </c>
      <c r="W140" s="51" t="str">
        <f>IFERROR(IF(Данные2!$A140&lt;&gt;"",Данные2!$A140,""),"")</f>
        <v/>
      </c>
      <c r="X140" s="53" t="str">
        <f>IF(COUNTIF(W$1:W140,W140)=1,IF(COUNT(X$1:X139)&gt;0,MAX(X$1:X139)+1,1),"")</f>
        <v/>
      </c>
      <c r="Z140" s="51" t="str">
        <f>IF($U140="","",IFERROR(SUMIF(Данные2!$A:$A,Техлист!$U140,Данные2!D:D),""))</f>
        <v/>
      </c>
      <c r="AA140" s="51" t="str">
        <f>IF($U140="","",IFERROR(SUMIF(Данные2!$A:$A,Техлист!$U140,Данные2!E:E),""))</f>
        <v/>
      </c>
      <c r="AB140" s="45" t="str">
        <f>IF($U140="","",IFERROR(ROUND(SUMIF(Данные2!$A:$A,Техлист!$U140,Данные2!F:F)*100,0)&amp;"%",""))</f>
        <v/>
      </c>
    </row>
    <row r="141" spans="1:28" x14ac:dyDescent="0.25">
      <c r="A141" s="45" t="str">
        <f>IF(Данные2!$A141&lt;&gt;"",Данные2!$A141,"")</f>
        <v/>
      </c>
      <c r="G141" s="45" t="str">
        <f t="shared" si="6"/>
        <v/>
      </c>
      <c r="H141" s="45" t="str">
        <f>IF(COUNTIF(G$1:G141,G141)=1,IF(COUNT(H$1:H140)&gt;0,MAX(H$1:H140)+1,1),"")</f>
        <v/>
      </c>
      <c r="J141" s="45" t="str">
        <f>IFERROR(IF(AND(Данные3!A141&lt;&gt;"",Данные3!A141=D$2),Данные3!B141,""),"")</f>
        <v/>
      </c>
      <c r="K141" s="45" t="str">
        <f>IF(COUNTIF(J$1:J141,J141)=1,IF(COUNT(K$1:K140)&gt;0,MAX(K$1:K140)+1,1),"")</f>
        <v/>
      </c>
      <c r="M141" s="51" t="str">
        <f>IF(G141="","",IFERROR(SUMIFS(Данные3!$E:$E,Данные3!$A:$A,D$2,Данные3!$B:$B,G141),""))</f>
        <v/>
      </c>
      <c r="N141" s="51" t="str">
        <f>IF(G141="","",IFERROR(SUMIFS(Данные3!$F:$F,Данные3!$A:$A,D$2,Данные3!$B:$B,G141),""))</f>
        <v/>
      </c>
      <c r="O141" s="51" t="str">
        <f>IF(G141="","",IFERROR(ROUND(SUMIFS(Данные3!$G:$G,Данные3!$A:$A,D$2,Данные3!$B:$B,G141)*100,0)&amp;"%",""))</f>
        <v/>
      </c>
      <c r="U141" s="51" t="str">
        <f t="shared" si="7"/>
        <v/>
      </c>
      <c r="V141" s="53" t="str">
        <f t="shared" si="8"/>
        <v/>
      </c>
      <c r="W141" s="51" t="str">
        <f>IFERROR(IF(Данные2!$A141&lt;&gt;"",Данные2!$A141,""),"")</f>
        <v/>
      </c>
      <c r="X141" s="53" t="str">
        <f>IF(COUNTIF(W$1:W141,W141)=1,IF(COUNT(X$1:X140)&gt;0,MAX(X$1:X140)+1,1),"")</f>
        <v/>
      </c>
      <c r="Z141" s="51" t="str">
        <f>IF($U141="","",IFERROR(SUMIF(Данные2!$A:$A,Техлист!$U141,Данные2!D:D),""))</f>
        <v/>
      </c>
      <c r="AA141" s="51" t="str">
        <f>IF($U141="","",IFERROR(SUMIF(Данные2!$A:$A,Техлист!$U141,Данные2!E:E),""))</f>
        <v/>
      </c>
      <c r="AB141" s="45" t="str">
        <f>IF($U141="","",IFERROR(ROUND(SUMIF(Данные2!$A:$A,Техлист!$U141,Данные2!F:F)*100,0)&amp;"%",""))</f>
        <v/>
      </c>
    </row>
    <row r="142" spans="1:28" x14ac:dyDescent="0.25">
      <c r="A142" s="45" t="str">
        <f>IF(Данные2!$A142&lt;&gt;"",Данные2!$A142,"")</f>
        <v/>
      </c>
      <c r="G142" s="45" t="str">
        <f t="shared" si="6"/>
        <v/>
      </c>
      <c r="H142" s="45" t="str">
        <f>IF(COUNTIF(G$1:G142,G142)=1,IF(COUNT(H$1:H141)&gt;0,MAX(H$1:H141)+1,1),"")</f>
        <v/>
      </c>
      <c r="J142" s="45" t="str">
        <f>IFERROR(IF(AND(Данные3!A142&lt;&gt;"",Данные3!A142=D$2),Данные3!B142,""),"")</f>
        <v/>
      </c>
      <c r="K142" s="45" t="str">
        <f>IF(COUNTIF(J$1:J142,J142)=1,IF(COUNT(K$1:K141)&gt;0,MAX(K$1:K141)+1,1),"")</f>
        <v/>
      </c>
      <c r="M142" s="51" t="str">
        <f>IF(G142="","",IFERROR(SUMIFS(Данные3!$E:$E,Данные3!$A:$A,D$2,Данные3!$B:$B,G142),""))</f>
        <v/>
      </c>
      <c r="N142" s="51" t="str">
        <f>IF(G142="","",IFERROR(SUMIFS(Данные3!$F:$F,Данные3!$A:$A,D$2,Данные3!$B:$B,G142),""))</f>
        <v/>
      </c>
      <c r="O142" s="51" t="str">
        <f>IF(G142="","",IFERROR(ROUND(SUMIFS(Данные3!$G:$G,Данные3!$A:$A,D$2,Данные3!$B:$B,G142)*100,0)&amp;"%",""))</f>
        <v/>
      </c>
      <c r="U142" s="51" t="str">
        <f t="shared" si="7"/>
        <v/>
      </c>
      <c r="V142" s="53" t="str">
        <f t="shared" si="8"/>
        <v/>
      </c>
      <c r="W142" s="51" t="str">
        <f>IFERROR(IF(Данные2!$A142&lt;&gt;"",Данные2!$A142,""),"")</f>
        <v/>
      </c>
      <c r="X142" s="53" t="str">
        <f>IF(COUNTIF(W$1:W142,W142)=1,IF(COUNT(X$1:X141)&gt;0,MAX(X$1:X141)+1,1),"")</f>
        <v/>
      </c>
      <c r="Z142" s="51" t="str">
        <f>IF($U142="","",IFERROR(SUMIF(Данные2!$A:$A,Техлист!$U142,Данные2!D:D),""))</f>
        <v/>
      </c>
      <c r="AA142" s="51" t="str">
        <f>IF($U142="","",IFERROR(SUMIF(Данные2!$A:$A,Техлист!$U142,Данные2!E:E),""))</f>
        <v/>
      </c>
      <c r="AB142" s="45" t="str">
        <f>IF($U142="","",IFERROR(ROUND(SUMIF(Данные2!$A:$A,Техлист!$U142,Данные2!F:F)*100,0)&amp;"%",""))</f>
        <v/>
      </c>
    </row>
    <row r="143" spans="1:28" x14ac:dyDescent="0.25">
      <c r="A143" s="45" t="str">
        <f>IF(Данные2!$A143&lt;&gt;"",Данные2!$A143,"")</f>
        <v/>
      </c>
      <c r="G143" s="45" t="str">
        <f t="shared" si="6"/>
        <v/>
      </c>
      <c r="H143" s="45" t="str">
        <f>IF(COUNTIF(G$1:G143,G143)=1,IF(COUNT(H$1:H142)&gt;0,MAX(H$1:H142)+1,1),"")</f>
        <v/>
      </c>
      <c r="J143" s="45" t="str">
        <f>IFERROR(IF(AND(Данные3!A143&lt;&gt;"",Данные3!A143=D$2),Данные3!B143,""),"")</f>
        <v/>
      </c>
      <c r="K143" s="45" t="str">
        <f>IF(COUNTIF(J$1:J143,J143)=1,IF(COUNT(K$1:K142)&gt;0,MAX(K$1:K142)+1,1),"")</f>
        <v/>
      </c>
      <c r="M143" s="51" t="str">
        <f>IF(G143="","",IFERROR(SUMIFS(Данные3!$E:$E,Данные3!$A:$A,D$2,Данные3!$B:$B,G143),""))</f>
        <v/>
      </c>
      <c r="N143" s="51" t="str">
        <f>IF(G143="","",IFERROR(SUMIFS(Данные3!$F:$F,Данные3!$A:$A,D$2,Данные3!$B:$B,G143),""))</f>
        <v/>
      </c>
      <c r="O143" s="51" t="str">
        <f>IF(G143="","",IFERROR(ROUND(SUMIFS(Данные3!$G:$G,Данные3!$A:$A,D$2,Данные3!$B:$B,G143)*100,0)&amp;"%",""))</f>
        <v/>
      </c>
      <c r="U143" s="51" t="str">
        <f t="shared" si="7"/>
        <v/>
      </c>
      <c r="V143" s="53" t="str">
        <f t="shared" si="8"/>
        <v/>
      </c>
      <c r="W143" s="51" t="str">
        <f>IFERROR(IF(Данные2!$A143&lt;&gt;"",Данные2!$A143,""),"")</f>
        <v/>
      </c>
      <c r="X143" s="53" t="str">
        <f>IF(COUNTIF(W$1:W143,W143)=1,IF(COUNT(X$1:X142)&gt;0,MAX(X$1:X142)+1,1),"")</f>
        <v/>
      </c>
      <c r="Z143" s="51" t="str">
        <f>IF($U143="","",IFERROR(SUMIF(Данные2!$A:$A,Техлист!$U143,Данные2!D:D),""))</f>
        <v/>
      </c>
      <c r="AA143" s="51" t="str">
        <f>IF($U143="","",IFERROR(SUMIF(Данные2!$A:$A,Техлист!$U143,Данные2!E:E),""))</f>
        <v/>
      </c>
      <c r="AB143" s="45" t="str">
        <f>IF($U143="","",IFERROR(ROUND(SUMIF(Данные2!$A:$A,Техлист!$U143,Данные2!F:F)*100,0)&amp;"%",""))</f>
        <v/>
      </c>
    </row>
    <row r="144" spans="1:28" x14ac:dyDescent="0.25">
      <c r="A144" s="45" t="str">
        <f>IF(Данные2!$A144&lt;&gt;"",Данные2!$A144,"")</f>
        <v/>
      </c>
      <c r="G144" s="45" t="str">
        <f t="shared" si="6"/>
        <v/>
      </c>
      <c r="H144" s="45" t="str">
        <f>IF(COUNTIF(G$1:G144,G144)=1,IF(COUNT(H$1:H143)&gt;0,MAX(H$1:H143)+1,1),"")</f>
        <v/>
      </c>
      <c r="J144" s="45" t="str">
        <f>IFERROR(IF(AND(Данные3!A144&lt;&gt;"",Данные3!A144=D$2),Данные3!B144,""),"")</f>
        <v/>
      </c>
      <c r="K144" s="45" t="str">
        <f>IF(COUNTIF(J$1:J144,J144)=1,IF(COUNT(K$1:K143)&gt;0,MAX(K$1:K143)+1,1),"")</f>
        <v/>
      </c>
      <c r="M144" s="51" t="str">
        <f>IF(G144="","",IFERROR(SUMIFS(Данные3!$E:$E,Данные3!$A:$A,D$2,Данные3!$B:$B,G144),""))</f>
        <v/>
      </c>
      <c r="N144" s="51" t="str">
        <f>IF(G144="","",IFERROR(SUMIFS(Данные3!$F:$F,Данные3!$A:$A,D$2,Данные3!$B:$B,G144),""))</f>
        <v/>
      </c>
      <c r="O144" s="51" t="str">
        <f>IF(G144="","",IFERROR(ROUND(SUMIFS(Данные3!$G:$G,Данные3!$A:$A,D$2,Данные3!$B:$B,G144)*100,0)&amp;"%",""))</f>
        <v/>
      </c>
      <c r="U144" s="51" t="str">
        <f t="shared" si="7"/>
        <v/>
      </c>
      <c r="V144" s="53" t="str">
        <f t="shared" si="8"/>
        <v/>
      </c>
      <c r="W144" s="51" t="str">
        <f>IFERROR(IF(Данные2!$A144&lt;&gt;"",Данные2!$A144,""),"")</f>
        <v/>
      </c>
      <c r="X144" s="53" t="str">
        <f>IF(COUNTIF(W$1:W144,W144)=1,IF(COUNT(X$1:X143)&gt;0,MAX(X$1:X143)+1,1),"")</f>
        <v/>
      </c>
      <c r="Z144" s="51" t="str">
        <f>IF($U144="","",IFERROR(SUMIF(Данные2!$A:$A,Техлист!$U144,Данные2!D:D),""))</f>
        <v/>
      </c>
      <c r="AA144" s="51" t="str">
        <f>IF($U144="","",IFERROR(SUMIF(Данные2!$A:$A,Техлист!$U144,Данные2!E:E),""))</f>
        <v/>
      </c>
      <c r="AB144" s="45" t="str">
        <f>IF($U144="","",IFERROR(ROUND(SUMIF(Данные2!$A:$A,Техлист!$U144,Данные2!F:F)*100,0)&amp;"%",""))</f>
        <v/>
      </c>
    </row>
    <row r="145" spans="1:28" x14ac:dyDescent="0.25">
      <c r="A145" s="45" t="str">
        <f>IF(Данные2!$A145&lt;&gt;"",Данные2!$A145,"")</f>
        <v/>
      </c>
      <c r="G145" s="45" t="str">
        <f t="shared" si="6"/>
        <v/>
      </c>
      <c r="H145" s="45" t="str">
        <f>IF(COUNTIF(G$1:G145,G145)=1,IF(COUNT(H$1:H144)&gt;0,MAX(H$1:H144)+1,1),"")</f>
        <v/>
      </c>
      <c r="J145" s="45" t="str">
        <f>IFERROR(IF(AND(Данные3!A145&lt;&gt;"",Данные3!A145=D$2),Данные3!B145,""),"")</f>
        <v/>
      </c>
      <c r="K145" s="45" t="str">
        <f>IF(COUNTIF(J$1:J145,J145)=1,IF(COUNT(K$1:K144)&gt;0,MAX(K$1:K144)+1,1),"")</f>
        <v/>
      </c>
      <c r="M145" s="51" t="str">
        <f>IF(G145="","",IFERROR(SUMIFS(Данные3!$E:$E,Данные3!$A:$A,D$2,Данные3!$B:$B,G145),""))</f>
        <v/>
      </c>
      <c r="N145" s="51" t="str">
        <f>IF(G145="","",IFERROR(SUMIFS(Данные3!$F:$F,Данные3!$A:$A,D$2,Данные3!$B:$B,G145),""))</f>
        <v/>
      </c>
      <c r="O145" s="51" t="str">
        <f>IF(G145="","",IFERROR(ROUND(SUMIFS(Данные3!$G:$G,Данные3!$A:$A,D$2,Данные3!$B:$B,G145)*100,0)&amp;"%",""))</f>
        <v/>
      </c>
      <c r="U145" s="51" t="str">
        <f t="shared" si="7"/>
        <v/>
      </c>
      <c r="V145" s="53" t="str">
        <f t="shared" si="8"/>
        <v/>
      </c>
      <c r="W145" s="51" t="str">
        <f>IFERROR(IF(Данные2!$A145&lt;&gt;"",Данные2!$A145,""),"")</f>
        <v/>
      </c>
      <c r="X145" s="53" t="str">
        <f>IF(COUNTIF(W$1:W145,W145)=1,IF(COUNT(X$1:X144)&gt;0,MAX(X$1:X144)+1,1),"")</f>
        <v/>
      </c>
      <c r="Z145" s="51" t="str">
        <f>IF($U145="","",IFERROR(SUMIF(Данные2!$A:$A,Техлист!$U145,Данные2!D:D),""))</f>
        <v/>
      </c>
      <c r="AA145" s="51" t="str">
        <f>IF($U145="","",IFERROR(SUMIF(Данные2!$A:$A,Техлист!$U145,Данные2!E:E),""))</f>
        <v/>
      </c>
      <c r="AB145" s="45" t="str">
        <f>IF($U145="","",IFERROR(ROUND(SUMIF(Данные2!$A:$A,Техлист!$U145,Данные2!F:F)*100,0)&amp;"%",""))</f>
        <v/>
      </c>
    </row>
    <row r="146" spans="1:28" x14ac:dyDescent="0.25">
      <c r="A146" s="45" t="str">
        <f>IF(Данные2!$A146&lt;&gt;"",Данные2!$A146,"")</f>
        <v/>
      </c>
      <c r="G146" s="45" t="str">
        <f t="shared" si="6"/>
        <v/>
      </c>
      <c r="H146" s="45" t="str">
        <f>IF(COUNTIF(G$1:G146,G146)=1,IF(COUNT(H$1:H145)&gt;0,MAX(H$1:H145)+1,1),"")</f>
        <v/>
      </c>
      <c r="J146" s="45" t="str">
        <f>IFERROR(IF(AND(Данные3!A146&lt;&gt;"",Данные3!A146=D$2),Данные3!B146,""),"")</f>
        <v/>
      </c>
      <c r="K146" s="45" t="str">
        <f>IF(COUNTIF(J$1:J146,J146)=1,IF(COUNT(K$1:K145)&gt;0,MAX(K$1:K145)+1,1),"")</f>
        <v/>
      </c>
      <c r="M146" s="51" t="str">
        <f>IF(G146="","",IFERROR(SUMIFS(Данные3!$E:$E,Данные3!$A:$A,D$2,Данные3!$B:$B,G146),""))</f>
        <v/>
      </c>
      <c r="N146" s="51" t="str">
        <f>IF(G146="","",IFERROR(SUMIFS(Данные3!$F:$F,Данные3!$A:$A,D$2,Данные3!$B:$B,G146),""))</f>
        <v/>
      </c>
      <c r="O146" s="51" t="str">
        <f>IF(G146="","",IFERROR(ROUND(SUMIFS(Данные3!$G:$G,Данные3!$A:$A,D$2,Данные3!$B:$B,G146)*100,0)&amp;"%",""))</f>
        <v/>
      </c>
      <c r="U146" s="51" t="str">
        <f t="shared" si="7"/>
        <v/>
      </c>
      <c r="V146" s="53" t="str">
        <f t="shared" si="8"/>
        <v/>
      </c>
      <c r="W146" s="51" t="str">
        <f>IFERROR(IF(Данные2!$A146&lt;&gt;"",Данные2!$A146,""),"")</f>
        <v/>
      </c>
      <c r="X146" s="53" t="str">
        <f>IF(COUNTIF(W$1:W146,W146)=1,IF(COUNT(X$1:X145)&gt;0,MAX(X$1:X145)+1,1),"")</f>
        <v/>
      </c>
      <c r="Z146" s="51" t="str">
        <f>IF($U146="","",IFERROR(SUMIF(Данные2!$A:$A,Техлист!$U146,Данные2!D:D),""))</f>
        <v/>
      </c>
      <c r="AA146" s="51" t="str">
        <f>IF($U146="","",IFERROR(SUMIF(Данные2!$A:$A,Техлист!$U146,Данные2!E:E),""))</f>
        <v/>
      </c>
      <c r="AB146" s="45" t="str">
        <f>IF($U146="","",IFERROR(ROUND(SUMIF(Данные2!$A:$A,Техлист!$U146,Данные2!F:F)*100,0)&amp;"%",""))</f>
        <v/>
      </c>
    </row>
    <row r="147" spans="1:28" x14ac:dyDescent="0.25">
      <c r="A147" s="45" t="str">
        <f>IF(Данные2!$A147&lt;&gt;"",Данные2!$A147,"")</f>
        <v/>
      </c>
      <c r="G147" s="45" t="str">
        <f t="shared" si="6"/>
        <v/>
      </c>
      <c r="H147" s="45" t="str">
        <f>IF(COUNTIF(G$1:G147,G147)=1,IF(COUNT(H$1:H146)&gt;0,MAX(H$1:H146)+1,1),"")</f>
        <v/>
      </c>
      <c r="J147" s="45" t="str">
        <f>IFERROR(IF(AND(Данные3!A147&lt;&gt;"",Данные3!A147=D$2),Данные3!B147,""),"")</f>
        <v/>
      </c>
      <c r="K147" s="45" t="str">
        <f>IF(COUNTIF(J$1:J147,J147)=1,IF(COUNT(K$1:K146)&gt;0,MAX(K$1:K146)+1,1),"")</f>
        <v/>
      </c>
      <c r="M147" s="51" t="str">
        <f>IF(G147="","",IFERROR(SUMIFS(Данные3!$E:$E,Данные3!$A:$A,D$2,Данные3!$B:$B,G147),""))</f>
        <v/>
      </c>
      <c r="N147" s="51" t="str">
        <f>IF(G147="","",IFERROR(SUMIFS(Данные3!$F:$F,Данные3!$A:$A,D$2,Данные3!$B:$B,G147),""))</f>
        <v/>
      </c>
      <c r="O147" s="51" t="str">
        <f>IF(G147="","",IFERROR(ROUND(SUMIFS(Данные3!$G:$G,Данные3!$A:$A,D$2,Данные3!$B:$B,G147)*100,0)&amp;"%",""))</f>
        <v/>
      </c>
      <c r="U147" s="51" t="str">
        <f t="shared" si="7"/>
        <v/>
      </c>
      <c r="V147" s="53" t="str">
        <f t="shared" si="8"/>
        <v/>
      </c>
      <c r="W147" s="51" t="str">
        <f>IFERROR(IF(Данные2!$A147&lt;&gt;"",Данные2!$A147,""),"")</f>
        <v/>
      </c>
      <c r="X147" s="53" t="str">
        <f>IF(COUNTIF(W$1:W147,W147)=1,IF(COUNT(X$1:X146)&gt;0,MAX(X$1:X146)+1,1),"")</f>
        <v/>
      </c>
      <c r="Z147" s="51" t="str">
        <f>IF($U147="","",IFERROR(SUMIF(Данные2!$A:$A,Техлист!$U147,Данные2!D:D),""))</f>
        <v/>
      </c>
      <c r="AA147" s="51" t="str">
        <f>IF($U147="","",IFERROR(SUMIF(Данные2!$A:$A,Техлист!$U147,Данные2!E:E),""))</f>
        <v/>
      </c>
      <c r="AB147" s="45" t="str">
        <f>IF($U147="","",IFERROR(ROUND(SUMIF(Данные2!$A:$A,Техлист!$U147,Данные2!F:F)*100,0)&amp;"%",""))</f>
        <v/>
      </c>
    </row>
    <row r="148" spans="1:28" x14ac:dyDescent="0.25">
      <c r="A148" s="45" t="str">
        <f>IF(Данные2!$A148&lt;&gt;"",Данные2!$A148,"")</f>
        <v/>
      </c>
      <c r="G148" s="45" t="str">
        <f t="shared" si="6"/>
        <v/>
      </c>
      <c r="H148" s="45" t="str">
        <f>IF(COUNTIF(G$1:G148,G148)=1,IF(COUNT(H$1:H147)&gt;0,MAX(H$1:H147)+1,1),"")</f>
        <v/>
      </c>
      <c r="J148" s="45" t="str">
        <f>IFERROR(IF(AND(Данные3!A148&lt;&gt;"",Данные3!A148=D$2),Данные3!B148,""),"")</f>
        <v/>
      </c>
      <c r="K148" s="45" t="str">
        <f>IF(COUNTIF(J$1:J148,J148)=1,IF(COUNT(K$1:K147)&gt;0,MAX(K$1:K147)+1,1),"")</f>
        <v/>
      </c>
      <c r="M148" s="51" t="str">
        <f>IF(G148="","",IFERROR(SUMIFS(Данные3!$E:$E,Данные3!$A:$A,D$2,Данные3!$B:$B,G148),""))</f>
        <v/>
      </c>
      <c r="N148" s="51" t="str">
        <f>IF(G148="","",IFERROR(SUMIFS(Данные3!$F:$F,Данные3!$A:$A,D$2,Данные3!$B:$B,G148),""))</f>
        <v/>
      </c>
      <c r="O148" s="51" t="str">
        <f>IF(G148="","",IFERROR(ROUND(SUMIFS(Данные3!$G:$G,Данные3!$A:$A,D$2,Данные3!$B:$B,G148)*100,0)&amp;"%",""))</f>
        <v/>
      </c>
      <c r="U148" s="51" t="str">
        <f t="shared" si="7"/>
        <v/>
      </c>
      <c r="V148" s="53" t="str">
        <f t="shared" si="8"/>
        <v/>
      </c>
      <c r="W148" s="51" t="str">
        <f>IFERROR(IF(Данные2!$A148&lt;&gt;"",Данные2!$A148,""),"")</f>
        <v/>
      </c>
      <c r="X148" s="53" t="str">
        <f>IF(COUNTIF(W$1:W148,W148)=1,IF(COUNT(X$1:X147)&gt;0,MAX(X$1:X147)+1,1),"")</f>
        <v/>
      </c>
      <c r="Z148" s="51" t="str">
        <f>IF($U148="","",IFERROR(SUMIF(Данные2!$A:$A,Техлист!$U148,Данные2!D:D),""))</f>
        <v/>
      </c>
      <c r="AA148" s="51" t="str">
        <f>IF($U148="","",IFERROR(SUMIF(Данные2!$A:$A,Техлист!$U148,Данные2!E:E),""))</f>
        <v/>
      </c>
      <c r="AB148" s="45" t="str">
        <f>IF($U148="","",IFERROR(ROUND(SUMIF(Данные2!$A:$A,Техлист!$U148,Данные2!F:F)*100,0)&amp;"%",""))</f>
        <v/>
      </c>
    </row>
    <row r="149" spans="1:28" x14ac:dyDescent="0.25">
      <c r="A149" s="45" t="str">
        <f>IF(Данные2!$A149&lt;&gt;"",Данные2!$A149,"")</f>
        <v/>
      </c>
      <c r="G149" s="45" t="str">
        <f t="shared" si="6"/>
        <v/>
      </c>
      <c r="H149" s="45" t="str">
        <f>IF(COUNTIF(G$1:G149,G149)=1,IF(COUNT(H$1:H148)&gt;0,MAX(H$1:H148)+1,1),"")</f>
        <v/>
      </c>
      <c r="J149" s="45" t="str">
        <f>IFERROR(IF(AND(Данные3!A149&lt;&gt;"",Данные3!A149=D$2),Данные3!B149,""),"")</f>
        <v/>
      </c>
      <c r="K149" s="45" t="str">
        <f>IF(COUNTIF(J$1:J149,J149)=1,IF(COUNT(K$1:K148)&gt;0,MAX(K$1:K148)+1,1),"")</f>
        <v/>
      </c>
      <c r="M149" s="51" t="str">
        <f>IF(G149="","",IFERROR(SUMIFS(Данные3!$E:$E,Данные3!$A:$A,D$2,Данные3!$B:$B,G149),""))</f>
        <v/>
      </c>
      <c r="N149" s="51" t="str">
        <f>IF(G149="","",IFERROR(SUMIFS(Данные3!$F:$F,Данные3!$A:$A,D$2,Данные3!$B:$B,G149),""))</f>
        <v/>
      </c>
      <c r="O149" s="51" t="str">
        <f>IF(G149="","",IFERROR(ROUND(SUMIFS(Данные3!$G:$G,Данные3!$A:$A,D$2,Данные3!$B:$B,G149)*100,0)&amp;"%",""))</f>
        <v/>
      </c>
      <c r="U149" s="51" t="str">
        <f t="shared" si="7"/>
        <v/>
      </c>
      <c r="V149" s="53" t="str">
        <f t="shared" si="8"/>
        <v/>
      </c>
      <c r="W149" s="51" t="str">
        <f>IFERROR(IF(Данные2!$A149&lt;&gt;"",Данные2!$A149,""),"")</f>
        <v/>
      </c>
      <c r="X149" s="53" t="str">
        <f>IF(COUNTIF(W$1:W149,W149)=1,IF(COUNT(X$1:X148)&gt;0,MAX(X$1:X148)+1,1),"")</f>
        <v/>
      </c>
      <c r="Z149" s="51" t="str">
        <f>IF($U149="","",IFERROR(SUMIF(Данные2!$A:$A,Техлист!$U149,Данные2!D:D),""))</f>
        <v/>
      </c>
      <c r="AA149" s="51" t="str">
        <f>IF($U149="","",IFERROR(SUMIF(Данные2!$A:$A,Техлист!$U149,Данные2!E:E),""))</f>
        <v/>
      </c>
      <c r="AB149" s="45" t="str">
        <f>IF($U149="","",IFERROR(ROUND(SUMIF(Данные2!$A:$A,Техлист!$U149,Данные2!F:F)*100,0)&amp;"%",""))</f>
        <v/>
      </c>
    </row>
    <row r="150" spans="1:28" x14ac:dyDescent="0.25">
      <c r="A150" s="45" t="str">
        <f>IF(Данные2!$A150&lt;&gt;"",Данные2!$A150,"")</f>
        <v/>
      </c>
      <c r="G150" s="45" t="str">
        <f t="shared" si="6"/>
        <v/>
      </c>
      <c r="H150" s="45" t="str">
        <f>IF(COUNTIF(G$1:G150,G150)=1,IF(COUNT(H$1:H149)&gt;0,MAX(H$1:H149)+1,1),"")</f>
        <v/>
      </c>
      <c r="J150" s="45" t="str">
        <f>IFERROR(IF(AND(Данные3!A150&lt;&gt;"",Данные3!A150=D$2),Данные3!B150,""),"")</f>
        <v/>
      </c>
      <c r="K150" s="45" t="str">
        <f>IF(COUNTIF(J$1:J150,J150)=1,IF(COUNT(K$1:K149)&gt;0,MAX(K$1:K149)+1,1),"")</f>
        <v/>
      </c>
      <c r="M150" s="51" t="str">
        <f>IF(G150="","",IFERROR(SUMIFS(Данные3!$E:$E,Данные3!$A:$A,D$2,Данные3!$B:$B,G150),""))</f>
        <v/>
      </c>
      <c r="N150" s="51" t="str">
        <f>IF(G150="","",IFERROR(SUMIFS(Данные3!$F:$F,Данные3!$A:$A,D$2,Данные3!$B:$B,G150),""))</f>
        <v/>
      </c>
      <c r="O150" s="51" t="str">
        <f>IF(G150="","",IFERROR(ROUND(SUMIFS(Данные3!$G:$G,Данные3!$A:$A,D$2,Данные3!$B:$B,G150)*100,0)&amp;"%",""))</f>
        <v/>
      </c>
      <c r="U150" s="51" t="str">
        <f t="shared" si="7"/>
        <v/>
      </c>
      <c r="V150" s="53" t="str">
        <f t="shared" si="8"/>
        <v/>
      </c>
      <c r="W150" s="51" t="str">
        <f>IFERROR(IF(Данные2!$A150&lt;&gt;"",Данные2!$A150,""),"")</f>
        <v/>
      </c>
      <c r="X150" s="53" t="str">
        <f>IF(COUNTIF(W$1:W150,W150)=1,IF(COUNT(X$1:X149)&gt;0,MAX(X$1:X149)+1,1),"")</f>
        <v/>
      </c>
      <c r="Z150" s="51" t="str">
        <f>IF($U150="","",IFERROR(SUMIF(Данные2!$A:$A,Техлист!$U150,Данные2!D:D),""))</f>
        <v/>
      </c>
      <c r="AA150" s="51" t="str">
        <f>IF($U150="","",IFERROR(SUMIF(Данные2!$A:$A,Техлист!$U150,Данные2!E:E),""))</f>
        <v/>
      </c>
      <c r="AB150" s="45" t="str">
        <f>IF($U150="","",IFERROR(ROUND(SUMIF(Данные2!$A:$A,Техлист!$U150,Данные2!F:F)*100,0)&amp;"%",""))</f>
        <v/>
      </c>
    </row>
    <row r="151" spans="1:28" x14ac:dyDescent="0.25">
      <c r="A151" s="45" t="str">
        <f>IF(Данные2!$A151&lt;&gt;"",Данные2!$A151,"")</f>
        <v/>
      </c>
      <c r="G151" s="45" t="str">
        <f t="shared" si="6"/>
        <v/>
      </c>
      <c r="H151" s="45" t="str">
        <f>IF(COUNTIF(G$1:G151,G151)=1,IF(COUNT(H$1:H150)&gt;0,MAX(H$1:H150)+1,1),"")</f>
        <v/>
      </c>
      <c r="J151" s="45" t="str">
        <f>IFERROR(IF(AND(Данные3!A151&lt;&gt;"",Данные3!A151=D$2),Данные3!B151,""),"")</f>
        <v/>
      </c>
      <c r="K151" s="45" t="str">
        <f>IF(COUNTIF(J$1:J151,J151)=1,IF(COUNT(K$1:K150)&gt;0,MAX(K$1:K150)+1,1),"")</f>
        <v/>
      </c>
      <c r="M151" s="51" t="str">
        <f>IF(G151="","",IFERROR(SUMIFS(Данные3!$E:$E,Данные3!$A:$A,D$2,Данные3!$B:$B,G151),""))</f>
        <v/>
      </c>
      <c r="N151" s="51" t="str">
        <f>IF(G151="","",IFERROR(SUMIFS(Данные3!$F:$F,Данные3!$A:$A,D$2,Данные3!$B:$B,G151),""))</f>
        <v/>
      </c>
      <c r="O151" s="51" t="str">
        <f>IF(G151="","",IFERROR(ROUND(SUMIFS(Данные3!$G:$G,Данные3!$A:$A,D$2,Данные3!$B:$B,G151)*100,0)&amp;"%",""))</f>
        <v/>
      </c>
      <c r="U151" s="51" t="str">
        <f t="shared" si="7"/>
        <v/>
      </c>
      <c r="V151" s="53" t="str">
        <f t="shared" si="8"/>
        <v/>
      </c>
      <c r="W151" s="51" t="str">
        <f>IFERROR(IF(Данные2!$A151&lt;&gt;"",Данные2!$A151,""),"")</f>
        <v/>
      </c>
      <c r="X151" s="53" t="str">
        <f>IF(COUNTIF(W$1:W151,W151)=1,IF(COUNT(X$1:X150)&gt;0,MAX(X$1:X150)+1,1),"")</f>
        <v/>
      </c>
      <c r="Z151" s="51" t="str">
        <f>IF($U151="","",IFERROR(SUMIF(Данные2!$A:$A,Техлист!$U151,Данные2!D:D),""))</f>
        <v/>
      </c>
      <c r="AA151" s="51" t="str">
        <f>IF($U151="","",IFERROR(SUMIF(Данные2!$A:$A,Техлист!$U151,Данные2!E:E),""))</f>
        <v/>
      </c>
      <c r="AB151" s="45" t="str">
        <f>IF($U151="","",IFERROR(ROUND(SUMIF(Данные2!$A:$A,Техлист!$U151,Данные2!F:F)*100,0)&amp;"%",""))</f>
        <v/>
      </c>
    </row>
    <row r="152" spans="1:28" x14ac:dyDescent="0.25">
      <c r="A152" s="45" t="str">
        <f>IF(Данные2!$A152&lt;&gt;"",Данные2!$A152,"")</f>
        <v/>
      </c>
      <c r="G152" s="45" t="str">
        <f t="shared" si="6"/>
        <v/>
      </c>
      <c r="H152" s="45" t="str">
        <f>IF(COUNTIF(G$1:G152,G152)=1,IF(COUNT(H$1:H151)&gt;0,MAX(H$1:H151)+1,1),"")</f>
        <v/>
      </c>
      <c r="J152" s="45" t="str">
        <f>IFERROR(IF(AND(Данные3!A152&lt;&gt;"",Данные3!A152=D$2),Данные3!B152,""),"")</f>
        <v/>
      </c>
      <c r="K152" s="45" t="str">
        <f>IF(COUNTIF(J$1:J152,J152)=1,IF(COUNT(K$1:K151)&gt;0,MAX(K$1:K151)+1,1),"")</f>
        <v/>
      </c>
      <c r="M152" s="51" t="str">
        <f>IF(G152="","",IFERROR(SUMIFS(Данные3!$E:$E,Данные3!$A:$A,D$2,Данные3!$B:$B,G152),""))</f>
        <v/>
      </c>
      <c r="N152" s="51" t="str">
        <f>IF(G152="","",IFERROR(SUMIFS(Данные3!$F:$F,Данные3!$A:$A,D$2,Данные3!$B:$B,G152),""))</f>
        <v/>
      </c>
      <c r="O152" s="51" t="str">
        <f>IF(G152="","",IFERROR(ROUND(SUMIFS(Данные3!$G:$G,Данные3!$A:$A,D$2,Данные3!$B:$B,G152)*100,0)&amp;"%",""))</f>
        <v/>
      </c>
      <c r="U152" s="51" t="str">
        <f t="shared" si="7"/>
        <v/>
      </c>
      <c r="V152" s="53" t="str">
        <f t="shared" si="8"/>
        <v/>
      </c>
      <c r="W152" s="51" t="str">
        <f>IFERROR(IF(Данные2!$A152&lt;&gt;"",Данные2!$A152,""),"")</f>
        <v/>
      </c>
      <c r="X152" s="53" t="str">
        <f>IF(COUNTIF(W$1:W152,W152)=1,IF(COUNT(X$1:X151)&gt;0,MAX(X$1:X151)+1,1),"")</f>
        <v/>
      </c>
      <c r="Z152" s="51" t="str">
        <f>IF($U152="","",IFERROR(SUMIF(Данные2!$A:$A,Техлист!$U152,Данные2!D:D),""))</f>
        <v/>
      </c>
      <c r="AA152" s="51" t="str">
        <f>IF($U152="","",IFERROR(SUMIF(Данные2!$A:$A,Техлист!$U152,Данные2!E:E),""))</f>
        <v/>
      </c>
      <c r="AB152" s="45" t="str">
        <f>IF($U152="","",IFERROR(ROUND(SUMIF(Данные2!$A:$A,Техлист!$U152,Данные2!F:F)*100,0)&amp;"%",""))</f>
        <v/>
      </c>
    </row>
    <row r="153" spans="1:28" x14ac:dyDescent="0.25">
      <c r="A153" s="45" t="str">
        <f>IF(Данные2!$A153&lt;&gt;"",Данные2!$A153,"")</f>
        <v/>
      </c>
      <c r="G153" s="45" t="str">
        <f t="shared" si="6"/>
        <v/>
      </c>
      <c r="H153" s="45" t="str">
        <f>IF(COUNTIF(G$1:G153,G153)=1,IF(COUNT(H$1:H152)&gt;0,MAX(H$1:H152)+1,1),"")</f>
        <v/>
      </c>
      <c r="J153" s="45" t="str">
        <f>IFERROR(IF(AND(Данные3!A153&lt;&gt;"",Данные3!A153=D$2),Данные3!B153,""),"")</f>
        <v/>
      </c>
      <c r="K153" s="45" t="str">
        <f>IF(COUNTIF(J$1:J153,J153)=1,IF(COUNT(K$1:K152)&gt;0,MAX(K$1:K152)+1,1),"")</f>
        <v/>
      </c>
      <c r="M153" s="51" t="str">
        <f>IF(G153="","",IFERROR(SUMIFS(Данные3!$E:$E,Данные3!$A:$A,D$2,Данные3!$B:$B,G153),""))</f>
        <v/>
      </c>
      <c r="N153" s="51" t="str">
        <f>IF(G153="","",IFERROR(SUMIFS(Данные3!$F:$F,Данные3!$A:$A,D$2,Данные3!$B:$B,G153),""))</f>
        <v/>
      </c>
      <c r="O153" s="51" t="str">
        <f>IF(G153="","",IFERROR(ROUND(SUMIFS(Данные3!$G:$G,Данные3!$A:$A,D$2,Данные3!$B:$B,G153)*100,0)&amp;"%",""))</f>
        <v/>
      </c>
      <c r="U153" s="51" t="str">
        <f t="shared" si="7"/>
        <v/>
      </c>
      <c r="V153" s="53" t="str">
        <f t="shared" si="8"/>
        <v/>
      </c>
      <c r="W153" s="51" t="str">
        <f>IFERROR(IF(Данные2!$A153&lt;&gt;"",Данные2!$A153,""),"")</f>
        <v/>
      </c>
      <c r="X153" s="53" t="str">
        <f>IF(COUNTIF(W$1:W153,W153)=1,IF(COUNT(X$1:X152)&gt;0,MAX(X$1:X152)+1,1),"")</f>
        <v/>
      </c>
      <c r="Z153" s="51" t="str">
        <f>IF($U153="","",IFERROR(SUMIF(Данные2!$A:$A,Техлист!$U153,Данные2!D:D),""))</f>
        <v/>
      </c>
      <c r="AA153" s="51" t="str">
        <f>IF($U153="","",IFERROR(SUMIF(Данные2!$A:$A,Техлист!$U153,Данные2!E:E),""))</f>
        <v/>
      </c>
      <c r="AB153" s="45" t="str">
        <f>IF($U153="","",IFERROR(ROUND(SUMIF(Данные2!$A:$A,Техлист!$U153,Данные2!F:F)*100,0)&amp;"%",""))</f>
        <v/>
      </c>
    </row>
    <row r="154" spans="1:28" x14ac:dyDescent="0.25">
      <c r="A154" s="45" t="str">
        <f>IF(Данные2!$A154&lt;&gt;"",Данные2!$A154,"")</f>
        <v/>
      </c>
      <c r="G154" s="45" t="str">
        <f t="shared" si="6"/>
        <v/>
      </c>
      <c r="H154" s="45" t="str">
        <f>IF(COUNTIF(G$1:G154,G154)=1,IF(COUNT(H$1:H153)&gt;0,MAX(H$1:H153)+1,1),"")</f>
        <v/>
      </c>
      <c r="J154" s="45" t="str">
        <f>IFERROR(IF(AND(Данные3!A154&lt;&gt;"",Данные3!A154=D$2),Данные3!B154,""),"")</f>
        <v/>
      </c>
      <c r="K154" s="45" t="str">
        <f>IF(COUNTIF(J$1:J154,J154)=1,IF(COUNT(K$1:K153)&gt;0,MAX(K$1:K153)+1,1),"")</f>
        <v/>
      </c>
      <c r="M154" s="51" t="str">
        <f>IF(G154="","",IFERROR(SUMIFS(Данные3!$E:$E,Данные3!$A:$A,D$2,Данные3!$B:$B,G154),""))</f>
        <v/>
      </c>
      <c r="N154" s="51" t="str">
        <f>IF(G154="","",IFERROR(SUMIFS(Данные3!$F:$F,Данные3!$A:$A,D$2,Данные3!$B:$B,G154),""))</f>
        <v/>
      </c>
      <c r="O154" s="51" t="str">
        <f>IF(G154="","",IFERROR(ROUND(SUMIFS(Данные3!$G:$G,Данные3!$A:$A,D$2,Данные3!$B:$B,G154)*100,0)&amp;"%",""))</f>
        <v/>
      </c>
      <c r="U154" s="51" t="str">
        <f t="shared" si="7"/>
        <v/>
      </c>
      <c r="V154" s="53" t="str">
        <f t="shared" si="8"/>
        <v/>
      </c>
      <c r="W154" s="51" t="str">
        <f>IFERROR(IF(Данные2!$A154&lt;&gt;"",Данные2!$A154,""),"")</f>
        <v/>
      </c>
      <c r="X154" s="53" t="str">
        <f>IF(COUNTIF(W$1:W154,W154)=1,IF(COUNT(X$1:X153)&gt;0,MAX(X$1:X153)+1,1),"")</f>
        <v/>
      </c>
      <c r="Z154" s="51" t="str">
        <f>IF($U154="","",IFERROR(SUMIF(Данные2!$A:$A,Техлист!$U154,Данные2!D:D),""))</f>
        <v/>
      </c>
      <c r="AA154" s="51" t="str">
        <f>IF($U154="","",IFERROR(SUMIF(Данные2!$A:$A,Техлист!$U154,Данные2!E:E),""))</f>
        <v/>
      </c>
      <c r="AB154" s="45" t="str">
        <f>IF($U154="","",IFERROR(ROUND(SUMIF(Данные2!$A:$A,Техлист!$U154,Данные2!F:F)*100,0)&amp;"%",""))</f>
        <v/>
      </c>
    </row>
    <row r="155" spans="1:28" x14ac:dyDescent="0.25">
      <c r="A155" s="45" t="str">
        <f>IF(Данные2!$A155&lt;&gt;"",Данные2!$A155,"")</f>
        <v/>
      </c>
      <c r="G155" s="45" t="str">
        <f t="shared" si="6"/>
        <v/>
      </c>
      <c r="H155" s="45" t="str">
        <f>IF(COUNTIF(G$1:G155,G155)=1,IF(COUNT(H$1:H154)&gt;0,MAX(H$1:H154)+1,1),"")</f>
        <v/>
      </c>
      <c r="J155" s="45" t="str">
        <f>IFERROR(IF(AND(Данные3!A155&lt;&gt;"",Данные3!A155=D$2),Данные3!B155,""),"")</f>
        <v/>
      </c>
      <c r="K155" s="45" t="str">
        <f>IF(COUNTIF(J$1:J155,J155)=1,IF(COUNT(K$1:K154)&gt;0,MAX(K$1:K154)+1,1),"")</f>
        <v/>
      </c>
      <c r="M155" s="51" t="str">
        <f>IF(G155="","",IFERROR(SUMIFS(Данные3!$E:$E,Данные3!$A:$A,D$2,Данные3!$B:$B,G155),""))</f>
        <v/>
      </c>
      <c r="N155" s="51" t="str">
        <f>IF(G155="","",IFERROR(SUMIFS(Данные3!$F:$F,Данные3!$A:$A,D$2,Данные3!$B:$B,G155),""))</f>
        <v/>
      </c>
      <c r="O155" s="51" t="str">
        <f>IF(G155="","",IFERROR(ROUND(SUMIFS(Данные3!$G:$G,Данные3!$A:$A,D$2,Данные3!$B:$B,G155)*100,0)&amp;"%",""))</f>
        <v/>
      </c>
      <c r="U155" s="51" t="str">
        <f t="shared" si="7"/>
        <v/>
      </c>
      <c r="V155" s="53" t="str">
        <f t="shared" si="8"/>
        <v/>
      </c>
      <c r="W155" s="51" t="str">
        <f>IFERROR(IF(Данные2!$A155&lt;&gt;"",Данные2!$A155,""),"")</f>
        <v/>
      </c>
      <c r="X155" s="53" t="str">
        <f>IF(COUNTIF(W$1:W155,W155)=1,IF(COUNT(X$1:X154)&gt;0,MAX(X$1:X154)+1,1),"")</f>
        <v/>
      </c>
      <c r="Z155" s="51" t="str">
        <f>IF($U155="","",IFERROR(SUMIF(Данные2!$A:$A,Техлист!$U155,Данные2!D:D),""))</f>
        <v/>
      </c>
      <c r="AA155" s="51" t="str">
        <f>IF($U155="","",IFERROR(SUMIF(Данные2!$A:$A,Техлист!$U155,Данные2!E:E),""))</f>
        <v/>
      </c>
      <c r="AB155" s="45" t="str">
        <f>IF($U155="","",IFERROR(ROUND(SUMIF(Данные2!$A:$A,Техлист!$U155,Данные2!F:F)*100,0)&amp;"%",""))</f>
        <v/>
      </c>
    </row>
    <row r="156" spans="1:28" x14ac:dyDescent="0.25">
      <c r="A156" s="45" t="str">
        <f>IF(Данные2!$A156&lt;&gt;"",Данные2!$A156,"")</f>
        <v/>
      </c>
      <c r="G156" s="45" t="str">
        <f t="shared" si="6"/>
        <v/>
      </c>
      <c r="H156" s="45" t="str">
        <f>IF(COUNTIF(G$1:G156,G156)=1,IF(COUNT(H$1:H155)&gt;0,MAX(H$1:H155)+1,1),"")</f>
        <v/>
      </c>
      <c r="J156" s="45" t="str">
        <f>IFERROR(IF(AND(Данные3!A156&lt;&gt;"",Данные3!A156=D$2),Данные3!B156,""),"")</f>
        <v/>
      </c>
      <c r="K156" s="45" t="str">
        <f>IF(COUNTIF(J$1:J156,J156)=1,IF(COUNT(K$1:K155)&gt;0,MAX(K$1:K155)+1,1),"")</f>
        <v/>
      </c>
      <c r="M156" s="51" t="str">
        <f>IF(G156="","",IFERROR(SUMIFS(Данные3!$E:$E,Данные3!$A:$A,D$2,Данные3!$B:$B,G156),""))</f>
        <v/>
      </c>
      <c r="N156" s="51" t="str">
        <f>IF(G156="","",IFERROR(SUMIFS(Данные3!$F:$F,Данные3!$A:$A,D$2,Данные3!$B:$B,G156),""))</f>
        <v/>
      </c>
      <c r="O156" s="51" t="str">
        <f>IF(G156="","",IFERROR(ROUND(SUMIFS(Данные3!$G:$G,Данные3!$A:$A,D$2,Данные3!$B:$B,G156)*100,0)&amp;"%",""))</f>
        <v/>
      </c>
      <c r="U156" s="51" t="str">
        <f t="shared" si="7"/>
        <v/>
      </c>
      <c r="V156" s="53" t="str">
        <f t="shared" si="8"/>
        <v/>
      </c>
      <c r="W156" s="51" t="str">
        <f>IFERROR(IF(Данные2!$A156&lt;&gt;"",Данные2!$A156,""),"")</f>
        <v/>
      </c>
      <c r="X156" s="53" t="str">
        <f>IF(COUNTIF(W$1:W156,W156)=1,IF(COUNT(X$1:X155)&gt;0,MAX(X$1:X155)+1,1),"")</f>
        <v/>
      </c>
      <c r="Z156" s="51" t="str">
        <f>IF($U156="","",IFERROR(SUMIF(Данные2!$A:$A,Техлист!$U156,Данные2!D:D),""))</f>
        <v/>
      </c>
      <c r="AA156" s="51" t="str">
        <f>IF($U156="","",IFERROR(SUMIF(Данные2!$A:$A,Техлист!$U156,Данные2!E:E),""))</f>
        <v/>
      </c>
      <c r="AB156" s="45" t="str">
        <f>IF($U156="","",IFERROR(ROUND(SUMIF(Данные2!$A:$A,Техлист!$U156,Данные2!F:F)*100,0)&amp;"%",""))</f>
        <v/>
      </c>
    </row>
    <row r="157" spans="1:28" x14ac:dyDescent="0.25">
      <c r="A157" s="45" t="str">
        <f>IF(Данные2!$A157&lt;&gt;"",Данные2!$A157,"")</f>
        <v/>
      </c>
      <c r="G157" s="45" t="str">
        <f t="shared" si="6"/>
        <v/>
      </c>
      <c r="H157" s="45" t="str">
        <f>IF(COUNTIF(G$1:G157,G157)=1,IF(COUNT(H$1:H156)&gt;0,MAX(H$1:H156)+1,1),"")</f>
        <v/>
      </c>
      <c r="J157" s="45" t="str">
        <f>IFERROR(IF(AND(Данные3!A157&lt;&gt;"",Данные3!A157=D$2),Данные3!B157,""),"")</f>
        <v/>
      </c>
      <c r="K157" s="45" t="str">
        <f>IF(COUNTIF(J$1:J157,J157)=1,IF(COUNT(K$1:K156)&gt;0,MAX(K$1:K156)+1,1),"")</f>
        <v/>
      </c>
      <c r="M157" s="51" t="str">
        <f>IF(G157="","",IFERROR(SUMIFS(Данные3!$E:$E,Данные3!$A:$A,D$2,Данные3!$B:$B,G157),""))</f>
        <v/>
      </c>
      <c r="N157" s="51" t="str">
        <f>IF(G157="","",IFERROR(SUMIFS(Данные3!$F:$F,Данные3!$A:$A,D$2,Данные3!$B:$B,G157),""))</f>
        <v/>
      </c>
      <c r="O157" s="51" t="str">
        <f>IF(G157="","",IFERROR(ROUND(SUMIFS(Данные3!$G:$G,Данные3!$A:$A,D$2,Данные3!$B:$B,G157)*100,0)&amp;"%",""))</f>
        <v/>
      </c>
      <c r="U157" s="51" t="str">
        <f t="shared" si="7"/>
        <v/>
      </c>
      <c r="V157" s="53" t="str">
        <f t="shared" si="8"/>
        <v/>
      </c>
      <c r="W157" s="51" t="str">
        <f>IFERROR(IF(Данные2!$A157&lt;&gt;"",Данные2!$A157,""),"")</f>
        <v/>
      </c>
      <c r="X157" s="53" t="str">
        <f>IF(COUNTIF(W$1:W157,W157)=1,IF(COUNT(X$1:X156)&gt;0,MAX(X$1:X156)+1,1),"")</f>
        <v/>
      </c>
      <c r="Z157" s="51" t="str">
        <f>IF($U157="","",IFERROR(SUMIF(Данные2!$A:$A,Техлист!$U157,Данные2!D:D),""))</f>
        <v/>
      </c>
      <c r="AA157" s="51" t="str">
        <f>IF($U157="","",IFERROR(SUMIF(Данные2!$A:$A,Техлист!$U157,Данные2!E:E),""))</f>
        <v/>
      </c>
      <c r="AB157" s="45" t="str">
        <f>IF($U157="","",IFERROR(ROUND(SUMIF(Данные2!$A:$A,Техлист!$U157,Данные2!F:F)*100,0)&amp;"%",""))</f>
        <v/>
      </c>
    </row>
    <row r="158" spans="1:28" x14ac:dyDescent="0.25">
      <c r="A158" s="45" t="str">
        <f>IF(Данные2!$A158&lt;&gt;"",Данные2!$A158,"")</f>
        <v/>
      </c>
      <c r="G158" s="45" t="str">
        <f t="shared" si="6"/>
        <v/>
      </c>
      <c r="H158" s="45" t="str">
        <f>IF(COUNTIF(G$1:G158,G158)=1,IF(COUNT(H$1:H157)&gt;0,MAX(H$1:H157)+1,1),"")</f>
        <v/>
      </c>
      <c r="J158" s="45" t="str">
        <f>IFERROR(IF(AND(Данные3!A158&lt;&gt;"",Данные3!A158=D$2),Данные3!B158,""),"")</f>
        <v/>
      </c>
      <c r="K158" s="45" t="str">
        <f>IF(COUNTIF(J$1:J158,J158)=1,IF(COUNT(K$1:K157)&gt;0,MAX(K$1:K157)+1,1),"")</f>
        <v/>
      </c>
      <c r="M158" s="51" t="str">
        <f>IF(G158="","",IFERROR(SUMIFS(Данные3!$E:$E,Данные3!$A:$A,D$2,Данные3!$B:$B,G158),""))</f>
        <v/>
      </c>
      <c r="N158" s="51" t="str">
        <f>IF(G158="","",IFERROR(SUMIFS(Данные3!$F:$F,Данные3!$A:$A,D$2,Данные3!$B:$B,G158),""))</f>
        <v/>
      </c>
      <c r="O158" s="51" t="str">
        <f>IF(G158="","",IFERROR(ROUND(SUMIFS(Данные3!$G:$G,Данные3!$A:$A,D$2,Данные3!$B:$B,G158)*100,0)&amp;"%",""))</f>
        <v/>
      </c>
      <c r="U158" s="51" t="str">
        <f t="shared" si="7"/>
        <v/>
      </c>
      <c r="V158" s="53" t="str">
        <f t="shared" si="8"/>
        <v/>
      </c>
      <c r="W158" s="51" t="str">
        <f>IFERROR(IF(Данные2!$A158&lt;&gt;"",Данные2!$A158,""),"")</f>
        <v/>
      </c>
      <c r="X158" s="53" t="str">
        <f>IF(COUNTIF(W$1:W158,W158)=1,IF(COUNT(X$1:X157)&gt;0,MAX(X$1:X157)+1,1),"")</f>
        <v/>
      </c>
      <c r="Z158" s="51" t="str">
        <f>IF($U158="","",IFERROR(SUMIF(Данные2!$A:$A,Техлист!$U158,Данные2!D:D),""))</f>
        <v/>
      </c>
      <c r="AA158" s="51" t="str">
        <f>IF($U158="","",IFERROR(SUMIF(Данные2!$A:$A,Техлист!$U158,Данные2!E:E),""))</f>
        <v/>
      </c>
      <c r="AB158" s="45" t="str">
        <f>IF($U158="","",IFERROR(ROUND(SUMIF(Данные2!$A:$A,Техлист!$U158,Данные2!F:F)*100,0)&amp;"%",""))</f>
        <v/>
      </c>
    </row>
    <row r="159" spans="1:28" x14ac:dyDescent="0.25">
      <c r="A159" s="45" t="str">
        <f>IF(Данные2!$A159&lt;&gt;"",Данные2!$A159,"")</f>
        <v/>
      </c>
      <c r="G159" s="45" t="str">
        <f t="shared" si="6"/>
        <v/>
      </c>
      <c r="H159" s="45" t="str">
        <f>IF(COUNTIF(G$1:G159,G159)=1,IF(COUNT(H$1:H158)&gt;0,MAX(H$1:H158)+1,1),"")</f>
        <v/>
      </c>
      <c r="J159" s="45" t="str">
        <f>IFERROR(IF(AND(Данные3!A159&lt;&gt;"",Данные3!A159=D$2),Данные3!B159,""),"")</f>
        <v/>
      </c>
      <c r="K159" s="45" t="str">
        <f>IF(COUNTIF(J$1:J159,J159)=1,IF(COUNT(K$1:K158)&gt;0,MAX(K$1:K158)+1,1),"")</f>
        <v/>
      </c>
      <c r="M159" s="51" t="str">
        <f>IF(G159="","",IFERROR(SUMIFS(Данные3!$E:$E,Данные3!$A:$A,D$2,Данные3!$B:$B,G159),""))</f>
        <v/>
      </c>
      <c r="N159" s="51" t="str">
        <f>IF(G159="","",IFERROR(SUMIFS(Данные3!$F:$F,Данные3!$A:$A,D$2,Данные3!$B:$B,G159),""))</f>
        <v/>
      </c>
      <c r="O159" s="51" t="str">
        <f>IF(G159="","",IFERROR(ROUND(SUMIFS(Данные3!$G:$G,Данные3!$A:$A,D$2,Данные3!$B:$B,G159)*100,0)&amp;"%",""))</f>
        <v/>
      </c>
      <c r="U159" s="51" t="str">
        <f t="shared" si="7"/>
        <v/>
      </c>
      <c r="V159" s="53" t="str">
        <f t="shared" si="8"/>
        <v/>
      </c>
      <c r="W159" s="51" t="str">
        <f>IFERROR(IF(Данные2!$A159&lt;&gt;"",Данные2!$A159,""),"")</f>
        <v/>
      </c>
      <c r="X159" s="53" t="str">
        <f>IF(COUNTIF(W$1:W159,W159)=1,IF(COUNT(X$1:X158)&gt;0,MAX(X$1:X158)+1,1),"")</f>
        <v/>
      </c>
      <c r="Z159" s="51" t="str">
        <f>IF($U159="","",IFERROR(SUMIF(Данные2!$A:$A,Техлист!$U159,Данные2!D:D),""))</f>
        <v/>
      </c>
      <c r="AA159" s="51" t="str">
        <f>IF($U159="","",IFERROR(SUMIF(Данные2!$A:$A,Техлист!$U159,Данные2!E:E),""))</f>
        <v/>
      </c>
      <c r="AB159" s="45" t="str">
        <f>IF($U159="","",IFERROR(ROUND(SUMIF(Данные2!$A:$A,Техлист!$U159,Данные2!F:F)*100,0)&amp;"%",""))</f>
        <v/>
      </c>
    </row>
    <row r="160" spans="1:28" x14ac:dyDescent="0.25">
      <c r="A160" s="45" t="str">
        <f>IF(Данные2!$A160&lt;&gt;"",Данные2!$A160,"")</f>
        <v/>
      </c>
      <c r="G160" s="45" t="str">
        <f t="shared" si="6"/>
        <v/>
      </c>
      <c r="H160" s="45" t="str">
        <f>IF(COUNTIF(G$1:G160,G160)=1,IF(COUNT(H$1:H159)&gt;0,MAX(H$1:H159)+1,1),"")</f>
        <v/>
      </c>
      <c r="J160" s="45" t="str">
        <f>IFERROR(IF(AND(Данные3!A160&lt;&gt;"",Данные3!A160=D$2),Данные3!B160,""),"")</f>
        <v/>
      </c>
      <c r="K160" s="45" t="str">
        <f>IF(COUNTIF(J$1:J160,J160)=1,IF(COUNT(K$1:K159)&gt;0,MAX(K$1:K159)+1,1),"")</f>
        <v/>
      </c>
      <c r="M160" s="51" t="str">
        <f>IF(G160="","",IFERROR(SUMIFS(Данные3!$E:$E,Данные3!$A:$A,D$2,Данные3!$B:$B,G160),""))</f>
        <v/>
      </c>
      <c r="N160" s="51" t="str">
        <f>IF(G160="","",IFERROR(SUMIFS(Данные3!$F:$F,Данные3!$A:$A,D$2,Данные3!$B:$B,G160),""))</f>
        <v/>
      </c>
      <c r="O160" s="51" t="str">
        <f>IF(G160="","",IFERROR(ROUND(SUMIFS(Данные3!$G:$G,Данные3!$A:$A,D$2,Данные3!$B:$B,G160)*100,0)&amp;"%",""))</f>
        <v/>
      </c>
      <c r="U160" s="51" t="str">
        <f t="shared" si="7"/>
        <v/>
      </c>
      <c r="V160" s="53" t="str">
        <f t="shared" si="8"/>
        <v/>
      </c>
      <c r="W160" s="51" t="str">
        <f>IFERROR(IF(Данные2!$A160&lt;&gt;"",Данные2!$A160,""),"")</f>
        <v/>
      </c>
      <c r="X160" s="53" t="str">
        <f>IF(COUNTIF(W$1:W160,W160)=1,IF(COUNT(X$1:X159)&gt;0,MAX(X$1:X159)+1,1),"")</f>
        <v/>
      </c>
      <c r="Z160" s="51" t="str">
        <f>IF($U160="","",IFERROR(SUMIF(Данные2!$A:$A,Техлист!$U160,Данные2!D:D),""))</f>
        <v/>
      </c>
      <c r="AA160" s="51" t="str">
        <f>IF($U160="","",IFERROR(SUMIF(Данные2!$A:$A,Техлист!$U160,Данные2!E:E),""))</f>
        <v/>
      </c>
      <c r="AB160" s="45" t="str">
        <f>IF($U160="","",IFERROR(ROUND(SUMIF(Данные2!$A:$A,Техлист!$U160,Данные2!F:F)*100,0)&amp;"%",""))</f>
        <v/>
      </c>
    </row>
    <row r="161" spans="1:28" x14ac:dyDescent="0.25">
      <c r="A161" s="45" t="str">
        <f>IF(Данные2!$A161&lt;&gt;"",Данные2!$A161,"")</f>
        <v/>
      </c>
      <c r="G161" s="45" t="str">
        <f t="shared" si="6"/>
        <v/>
      </c>
      <c r="H161" s="45" t="str">
        <f>IF(COUNTIF(G$1:G161,G161)=1,IF(COUNT(H$1:H160)&gt;0,MAX(H$1:H160)+1,1),"")</f>
        <v/>
      </c>
      <c r="J161" s="45" t="str">
        <f>IFERROR(IF(AND(Данные3!A161&lt;&gt;"",Данные3!A161=D$2),Данные3!B161,""),"")</f>
        <v/>
      </c>
      <c r="K161" s="45" t="str">
        <f>IF(COUNTIF(J$1:J161,J161)=1,IF(COUNT(K$1:K160)&gt;0,MAX(K$1:K160)+1,1),"")</f>
        <v/>
      </c>
      <c r="M161" s="51" t="str">
        <f>IF(G161="","",IFERROR(SUMIFS(Данные3!$E:$E,Данные3!$A:$A,D$2,Данные3!$B:$B,G161),""))</f>
        <v/>
      </c>
      <c r="N161" s="51" t="str">
        <f>IF(G161="","",IFERROR(SUMIFS(Данные3!$F:$F,Данные3!$A:$A,D$2,Данные3!$B:$B,G161),""))</f>
        <v/>
      </c>
      <c r="O161" s="51" t="str">
        <f>IF(G161="","",IFERROR(ROUND(SUMIFS(Данные3!$G:$G,Данные3!$A:$A,D$2,Данные3!$B:$B,G161)*100,0)&amp;"%",""))</f>
        <v/>
      </c>
      <c r="U161" s="51" t="str">
        <f t="shared" si="7"/>
        <v/>
      </c>
      <c r="V161" s="53" t="str">
        <f t="shared" si="8"/>
        <v/>
      </c>
      <c r="W161" s="51" t="str">
        <f>IFERROR(IF(Данные2!$A161&lt;&gt;"",Данные2!$A161,""),"")</f>
        <v/>
      </c>
      <c r="X161" s="53" t="str">
        <f>IF(COUNTIF(W$1:W161,W161)=1,IF(COUNT(X$1:X160)&gt;0,MAX(X$1:X160)+1,1),"")</f>
        <v/>
      </c>
      <c r="Z161" s="51" t="str">
        <f>IF($U161="","",IFERROR(SUMIF(Данные2!$A:$A,Техлист!$U161,Данные2!D:D),""))</f>
        <v/>
      </c>
      <c r="AA161" s="51" t="str">
        <f>IF($U161="","",IFERROR(SUMIF(Данные2!$A:$A,Техлист!$U161,Данные2!E:E),""))</f>
        <v/>
      </c>
      <c r="AB161" s="45" t="str">
        <f>IF($U161="","",IFERROR(ROUND(SUMIF(Данные2!$A:$A,Техлист!$U161,Данные2!F:F)*100,0)&amp;"%",""))</f>
        <v/>
      </c>
    </row>
    <row r="162" spans="1:28" x14ac:dyDescent="0.25">
      <c r="A162" s="45" t="str">
        <f>IF(Данные2!$A162&lt;&gt;"",Данные2!$A162,"")</f>
        <v/>
      </c>
      <c r="G162" s="45" t="str">
        <f t="shared" si="6"/>
        <v/>
      </c>
      <c r="H162" s="45" t="str">
        <f>IF(COUNTIF(G$1:G162,G162)=1,IF(COUNT(H$1:H161)&gt;0,MAX(H$1:H161)+1,1),"")</f>
        <v/>
      </c>
      <c r="J162" s="45" t="str">
        <f>IFERROR(IF(AND(Данные3!A162&lt;&gt;"",Данные3!A162=D$2),Данные3!B162,""),"")</f>
        <v/>
      </c>
      <c r="K162" s="45" t="str">
        <f>IF(COUNTIF(J$1:J162,J162)=1,IF(COUNT(K$1:K161)&gt;0,MAX(K$1:K161)+1,1),"")</f>
        <v/>
      </c>
      <c r="M162" s="51" t="str">
        <f>IF(G162="","",IFERROR(SUMIFS(Данные3!$E:$E,Данные3!$A:$A,D$2,Данные3!$B:$B,G162),""))</f>
        <v/>
      </c>
      <c r="N162" s="51" t="str">
        <f>IF(G162="","",IFERROR(SUMIFS(Данные3!$F:$F,Данные3!$A:$A,D$2,Данные3!$B:$B,G162),""))</f>
        <v/>
      </c>
      <c r="O162" s="51" t="str">
        <f>IF(G162="","",IFERROR(ROUND(SUMIFS(Данные3!$G:$G,Данные3!$A:$A,D$2,Данные3!$B:$B,G162)*100,0)&amp;"%",""))</f>
        <v/>
      </c>
      <c r="U162" s="51" t="str">
        <f t="shared" si="7"/>
        <v/>
      </c>
      <c r="V162" s="53" t="str">
        <f t="shared" si="8"/>
        <v/>
      </c>
      <c r="W162" s="51" t="str">
        <f>IFERROR(IF(Данные2!$A162&lt;&gt;"",Данные2!$A162,""),"")</f>
        <v/>
      </c>
      <c r="X162" s="53" t="str">
        <f>IF(COUNTIF(W$1:W162,W162)=1,IF(COUNT(X$1:X161)&gt;0,MAX(X$1:X161)+1,1),"")</f>
        <v/>
      </c>
      <c r="Z162" s="51" t="str">
        <f>IF($U162="","",IFERROR(SUMIF(Данные2!$A:$A,Техлист!$U162,Данные2!D:D),""))</f>
        <v/>
      </c>
      <c r="AA162" s="51" t="str">
        <f>IF($U162="","",IFERROR(SUMIF(Данные2!$A:$A,Техлист!$U162,Данные2!E:E),""))</f>
        <v/>
      </c>
      <c r="AB162" s="45" t="str">
        <f>IF($U162="","",IFERROR(ROUND(SUMIF(Данные2!$A:$A,Техлист!$U162,Данные2!F:F)*100,0)&amp;"%",""))</f>
        <v/>
      </c>
    </row>
    <row r="163" spans="1:28" x14ac:dyDescent="0.25">
      <c r="A163" s="45" t="str">
        <f>IF(Данные2!$A163&lt;&gt;"",Данные2!$A163,"")</f>
        <v/>
      </c>
      <c r="G163" s="45" t="str">
        <f t="shared" si="6"/>
        <v/>
      </c>
      <c r="H163" s="45" t="str">
        <f>IF(COUNTIF(G$1:G163,G163)=1,IF(COUNT(H$1:H162)&gt;0,MAX(H$1:H162)+1,1),"")</f>
        <v/>
      </c>
      <c r="J163" s="45" t="str">
        <f>IFERROR(IF(AND(Данные3!A163&lt;&gt;"",Данные3!A163=D$2),Данные3!B163,""),"")</f>
        <v/>
      </c>
      <c r="K163" s="45" t="str">
        <f>IF(COUNTIF(J$1:J163,J163)=1,IF(COUNT(K$1:K162)&gt;0,MAX(K$1:K162)+1,1),"")</f>
        <v/>
      </c>
      <c r="M163" s="51" t="str">
        <f>IF(G163="","",IFERROR(SUMIFS(Данные3!$E:$E,Данные3!$A:$A,D$2,Данные3!$B:$B,G163),""))</f>
        <v/>
      </c>
      <c r="N163" s="51" t="str">
        <f>IF(G163="","",IFERROR(SUMIFS(Данные3!$F:$F,Данные3!$A:$A,D$2,Данные3!$B:$B,G163),""))</f>
        <v/>
      </c>
      <c r="O163" s="51" t="str">
        <f>IF(G163="","",IFERROR(ROUND(SUMIFS(Данные3!$G:$G,Данные3!$A:$A,D$2,Данные3!$B:$B,G163)*100,0)&amp;"%",""))</f>
        <v/>
      </c>
      <c r="U163" s="51" t="str">
        <f t="shared" si="7"/>
        <v/>
      </c>
      <c r="V163" s="53" t="str">
        <f t="shared" si="8"/>
        <v/>
      </c>
      <c r="W163" s="51" t="str">
        <f>IFERROR(IF(Данные2!$A163&lt;&gt;"",Данные2!$A163,""),"")</f>
        <v/>
      </c>
      <c r="X163" s="53" t="str">
        <f>IF(COUNTIF(W$1:W163,W163)=1,IF(COUNT(X$1:X162)&gt;0,MAX(X$1:X162)+1,1),"")</f>
        <v/>
      </c>
      <c r="Z163" s="51" t="str">
        <f>IF($U163="","",IFERROR(SUMIF(Данные2!$A:$A,Техлист!$U163,Данные2!D:D),""))</f>
        <v/>
      </c>
      <c r="AA163" s="51" t="str">
        <f>IF($U163="","",IFERROR(SUMIF(Данные2!$A:$A,Техлист!$U163,Данные2!E:E),""))</f>
        <v/>
      </c>
      <c r="AB163" s="45" t="str">
        <f>IF($U163="","",IFERROR(ROUND(SUMIF(Данные2!$A:$A,Техлист!$U163,Данные2!F:F)*100,0)&amp;"%",""))</f>
        <v/>
      </c>
    </row>
    <row r="164" spans="1:28" x14ac:dyDescent="0.25">
      <c r="A164" s="45" t="str">
        <f>IF(Данные2!$A164&lt;&gt;"",Данные2!$A164,"")</f>
        <v/>
      </c>
      <c r="G164" s="45" t="str">
        <f t="shared" si="6"/>
        <v/>
      </c>
      <c r="H164" s="45" t="str">
        <f>IF(COUNTIF(G$1:G164,G164)=1,IF(COUNT(H$1:H163)&gt;0,MAX(H$1:H163)+1,1),"")</f>
        <v/>
      </c>
      <c r="J164" s="45" t="str">
        <f>IFERROR(IF(AND(Данные3!A164&lt;&gt;"",Данные3!A164=D$2),Данные3!B164,""),"")</f>
        <v/>
      </c>
      <c r="K164" s="45" t="str">
        <f>IF(COUNTIF(J$1:J164,J164)=1,IF(COUNT(K$1:K163)&gt;0,MAX(K$1:K163)+1,1),"")</f>
        <v/>
      </c>
      <c r="M164" s="51" t="str">
        <f>IF(G164="","",IFERROR(SUMIFS(Данные3!$E:$E,Данные3!$A:$A,D$2,Данные3!$B:$B,G164),""))</f>
        <v/>
      </c>
      <c r="N164" s="51" t="str">
        <f>IF(G164="","",IFERROR(SUMIFS(Данные3!$F:$F,Данные3!$A:$A,D$2,Данные3!$B:$B,G164),""))</f>
        <v/>
      </c>
      <c r="O164" s="51" t="str">
        <f>IF(G164="","",IFERROR(ROUND(SUMIFS(Данные3!$G:$G,Данные3!$A:$A,D$2,Данные3!$B:$B,G164)*100,0)&amp;"%",""))</f>
        <v/>
      </c>
      <c r="U164" s="51" t="str">
        <f t="shared" si="7"/>
        <v/>
      </c>
      <c r="V164" s="53" t="str">
        <f t="shared" si="8"/>
        <v/>
      </c>
      <c r="W164" s="51" t="str">
        <f>IFERROR(IF(Данные2!$A164&lt;&gt;"",Данные2!$A164,""),"")</f>
        <v/>
      </c>
      <c r="X164" s="53" t="str">
        <f>IF(COUNTIF(W$1:W164,W164)=1,IF(COUNT(X$1:X163)&gt;0,MAX(X$1:X163)+1,1),"")</f>
        <v/>
      </c>
      <c r="Z164" s="51" t="str">
        <f>IF($U164="","",IFERROR(SUMIF(Данные2!$A:$A,Техлист!$U164,Данные2!D:D),""))</f>
        <v/>
      </c>
      <c r="AA164" s="51" t="str">
        <f>IF($U164="","",IFERROR(SUMIF(Данные2!$A:$A,Техлист!$U164,Данные2!E:E),""))</f>
        <v/>
      </c>
      <c r="AB164" s="45" t="str">
        <f>IF($U164="","",IFERROR(ROUND(SUMIF(Данные2!$A:$A,Техлист!$U164,Данные2!F:F)*100,0)&amp;"%",""))</f>
        <v/>
      </c>
    </row>
    <row r="165" spans="1:28" x14ac:dyDescent="0.25">
      <c r="A165" s="45" t="str">
        <f>IF(Данные2!$A165&lt;&gt;"",Данные2!$A165,"")</f>
        <v/>
      </c>
      <c r="G165" s="45" t="str">
        <f t="shared" si="6"/>
        <v/>
      </c>
      <c r="H165" s="45" t="str">
        <f>IF(COUNTIF(G$1:G165,G165)=1,IF(COUNT(H$1:H164)&gt;0,MAX(H$1:H164)+1,1),"")</f>
        <v/>
      </c>
      <c r="J165" s="45" t="str">
        <f>IFERROR(IF(AND(Данные3!A165&lt;&gt;"",Данные3!A165=D$2),Данные3!B165,""),"")</f>
        <v/>
      </c>
      <c r="K165" s="45" t="str">
        <f>IF(COUNTIF(J$1:J165,J165)=1,IF(COUNT(K$1:K164)&gt;0,MAX(K$1:K164)+1,1),"")</f>
        <v/>
      </c>
      <c r="M165" s="51" t="str">
        <f>IF(G165="","",IFERROR(SUMIFS(Данные3!$E:$E,Данные3!$A:$A,D$2,Данные3!$B:$B,G165),""))</f>
        <v/>
      </c>
      <c r="N165" s="51" t="str">
        <f>IF(G165="","",IFERROR(SUMIFS(Данные3!$F:$F,Данные3!$A:$A,D$2,Данные3!$B:$B,G165),""))</f>
        <v/>
      </c>
      <c r="O165" s="51" t="str">
        <f>IF(G165="","",IFERROR(ROUND(SUMIFS(Данные3!$G:$G,Данные3!$A:$A,D$2,Данные3!$B:$B,G165)*100,0)&amp;"%",""))</f>
        <v/>
      </c>
      <c r="U165" s="51" t="str">
        <f t="shared" si="7"/>
        <v/>
      </c>
      <c r="V165" s="53" t="str">
        <f t="shared" si="8"/>
        <v/>
      </c>
      <c r="W165" s="51" t="str">
        <f>IFERROR(IF(Данные2!$A165&lt;&gt;"",Данные2!$A165,""),"")</f>
        <v/>
      </c>
      <c r="X165" s="53" t="str">
        <f>IF(COUNTIF(W$1:W165,W165)=1,IF(COUNT(X$1:X164)&gt;0,MAX(X$1:X164)+1,1),"")</f>
        <v/>
      </c>
      <c r="Z165" s="51" t="str">
        <f>IF($U165="","",IFERROR(SUMIF(Данные2!$A:$A,Техлист!$U165,Данные2!D:D),""))</f>
        <v/>
      </c>
      <c r="AA165" s="51" t="str">
        <f>IF($U165="","",IFERROR(SUMIF(Данные2!$A:$A,Техлист!$U165,Данные2!E:E),""))</f>
        <v/>
      </c>
      <c r="AB165" s="45" t="str">
        <f>IF($U165="","",IFERROR(ROUND(SUMIF(Данные2!$A:$A,Техлист!$U165,Данные2!F:F)*100,0)&amp;"%",""))</f>
        <v/>
      </c>
    </row>
    <row r="166" spans="1:28" x14ac:dyDescent="0.25">
      <c r="A166" s="45" t="str">
        <f>IF(Данные2!$A166&lt;&gt;"",Данные2!$A166,"")</f>
        <v/>
      </c>
      <c r="G166" s="45" t="str">
        <f t="shared" si="6"/>
        <v/>
      </c>
      <c r="H166" s="45" t="str">
        <f>IF(COUNTIF(G$1:G166,G166)=1,IF(COUNT(H$1:H165)&gt;0,MAX(H$1:H165)+1,1),"")</f>
        <v/>
      </c>
      <c r="J166" s="45" t="str">
        <f>IFERROR(IF(AND(Данные3!A166&lt;&gt;"",Данные3!A166=D$2),Данные3!B166,""),"")</f>
        <v/>
      </c>
      <c r="K166" s="45" t="str">
        <f>IF(COUNTIF(J$1:J166,J166)=1,IF(COUNT(K$1:K165)&gt;0,MAX(K$1:K165)+1,1),"")</f>
        <v/>
      </c>
      <c r="M166" s="51" t="str">
        <f>IF(G166="","",IFERROR(SUMIFS(Данные3!$E:$E,Данные3!$A:$A,D$2,Данные3!$B:$B,G166),""))</f>
        <v/>
      </c>
      <c r="N166" s="51" t="str">
        <f>IF(G166="","",IFERROR(SUMIFS(Данные3!$F:$F,Данные3!$A:$A,D$2,Данные3!$B:$B,G166),""))</f>
        <v/>
      </c>
      <c r="O166" s="51" t="str">
        <f>IF(G166="","",IFERROR(ROUND(SUMIFS(Данные3!$G:$G,Данные3!$A:$A,D$2,Данные3!$B:$B,G166)*100,0)&amp;"%",""))</f>
        <v/>
      </c>
      <c r="U166" s="51" t="str">
        <f t="shared" si="7"/>
        <v/>
      </c>
      <c r="V166" s="53" t="str">
        <f t="shared" si="8"/>
        <v/>
      </c>
      <c r="W166" s="51" t="str">
        <f>IFERROR(IF(Данные2!$A166&lt;&gt;"",Данные2!$A166,""),"")</f>
        <v/>
      </c>
      <c r="X166" s="53" t="str">
        <f>IF(COUNTIF(W$1:W166,W166)=1,IF(COUNT(X$1:X165)&gt;0,MAX(X$1:X165)+1,1),"")</f>
        <v/>
      </c>
      <c r="Z166" s="51" t="str">
        <f>IF($U166="","",IFERROR(SUMIF(Данные2!$A:$A,Техлист!$U166,Данные2!D:D),""))</f>
        <v/>
      </c>
      <c r="AA166" s="51" t="str">
        <f>IF($U166="","",IFERROR(SUMIF(Данные2!$A:$A,Техлист!$U166,Данные2!E:E),""))</f>
        <v/>
      </c>
      <c r="AB166" s="45" t="str">
        <f>IF($U166="","",IFERROR(ROUND(SUMIF(Данные2!$A:$A,Техлист!$U166,Данные2!F:F)*100,0)&amp;"%",""))</f>
        <v/>
      </c>
    </row>
    <row r="167" spans="1:28" x14ac:dyDescent="0.25">
      <c r="A167" s="45" t="str">
        <f>IF(Данные2!$A167&lt;&gt;"",Данные2!$A167,"")</f>
        <v/>
      </c>
      <c r="G167" s="45" t="str">
        <f t="shared" si="6"/>
        <v/>
      </c>
      <c r="H167" s="45" t="str">
        <f>IF(COUNTIF(G$1:G167,G167)=1,IF(COUNT(H$1:H166)&gt;0,MAX(H$1:H166)+1,1),"")</f>
        <v/>
      </c>
      <c r="J167" s="45" t="str">
        <f>IFERROR(IF(AND(Данные3!A167&lt;&gt;"",Данные3!A167=D$2),Данные3!B167,""),"")</f>
        <v/>
      </c>
      <c r="K167" s="45" t="str">
        <f>IF(COUNTIF(J$1:J167,J167)=1,IF(COUNT(K$1:K166)&gt;0,MAX(K$1:K166)+1,1),"")</f>
        <v/>
      </c>
      <c r="M167" s="51" t="str">
        <f>IF(G167="","",IFERROR(SUMIFS(Данные3!$E:$E,Данные3!$A:$A,D$2,Данные3!$B:$B,G167),""))</f>
        <v/>
      </c>
      <c r="N167" s="51" t="str">
        <f>IF(G167="","",IFERROR(SUMIFS(Данные3!$F:$F,Данные3!$A:$A,D$2,Данные3!$B:$B,G167),""))</f>
        <v/>
      </c>
      <c r="O167" s="51" t="str">
        <f>IF(G167="","",IFERROR(ROUND(SUMIFS(Данные3!$G:$G,Данные3!$A:$A,D$2,Данные3!$B:$B,G167)*100,0)&amp;"%",""))</f>
        <v/>
      </c>
      <c r="U167" s="51" t="str">
        <f t="shared" si="7"/>
        <v/>
      </c>
      <c r="V167" s="53" t="str">
        <f t="shared" si="8"/>
        <v/>
      </c>
      <c r="W167" s="51" t="str">
        <f>IFERROR(IF(Данные2!$A167&lt;&gt;"",Данные2!$A167,""),"")</f>
        <v/>
      </c>
      <c r="X167" s="53" t="str">
        <f>IF(COUNTIF(W$1:W167,W167)=1,IF(COUNT(X$1:X166)&gt;0,MAX(X$1:X166)+1,1),"")</f>
        <v/>
      </c>
      <c r="Z167" s="51" t="str">
        <f>IF($U167="","",IFERROR(SUMIF(Данные2!$A:$A,Техлист!$U167,Данные2!D:D),""))</f>
        <v/>
      </c>
      <c r="AA167" s="51" t="str">
        <f>IF($U167="","",IFERROR(SUMIF(Данные2!$A:$A,Техлист!$U167,Данные2!E:E),""))</f>
        <v/>
      </c>
      <c r="AB167" s="45" t="str">
        <f>IF($U167="","",IFERROR(ROUND(SUMIF(Данные2!$A:$A,Техлист!$U167,Данные2!F:F)*100,0)&amp;"%",""))</f>
        <v/>
      </c>
    </row>
    <row r="168" spans="1:28" x14ac:dyDescent="0.25">
      <c r="A168" s="45" t="str">
        <f>IF(Данные2!$A168&lt;&gt;"",Данные2!$A168,"")</f>
        <v/>
      </c>
      <c r="G168" s="45" t="str">
        <f t="shared" si="6"/>
        <v/>
      </c>
      <c r="H168" s="45" t="str">
        <f>IF(COUNTIF(G$1:G168,G168)=1,IF(COUNT(H$1:H167)&gt;0,MAX(H$1:H167)+1,1),"")</f>
        <v/>
      </c>
      <c r="J168" s="45" t="str">
        <f>IFERROR(IF(AND(Данные3!A168&lt;&gt;"",Данные3!A168=D$2),Данные3!B168,""),"")</f>
        <v/>
      </c>
      <c r="K168" s="45" t="str">
        <f>IF(COUNTIF(J$1:J168,J168)=1,IF(COUNT(K$1:K167)&gt;0,MAX(K$1:K167)+1,1),"")</f>
        <v/>
      </c>
      <c r="M168" s="51" t="str">
        <f>IF(G168="","",IFERROR(SUMIFS(Данные3!$E:$E,Данные3!$A:$A,D$2,Данные3!$B:$B,G168),""))</f>
        <v/>
      </c>
      <c r="N168" s="51" t="str">
        <f>IF(G168="","",IFERROR(SUMIFS(Данные3!$F:$F,Данные3!$A:$A,D$2,Данные3!$B:$B,G168),""))</f>
        <v/>
      </c>
      <c r="O168" s="51" t="str">
        <f>IF(G168="","",IFERROR(ROUND(SUMIFS(Данные3!$G:$G,Данные3!$A:$A,D$2,Данные3!$B:$B,G168)*100,0)&amp;"%",""))</f>
        <v/>
      </c>
      <c r="U168" s="51" t="str">
        <f t="shared" si="7"/>
        <v/>
      </c>
      <c r="V168" s="53" t="str">
        <f t="shared" si="8"/>
        <v/>
      </c>
      <c r="W168" s="51" t="str">
        <f>IFERROR(IF(Данные2!$A168&lt;&gt;"",Данные2!$A168,""),"")</f>
        <v/>
      </c>
      <c r="X168" s="53" t="str">
        <f>IF(COUNTIF(W$1:W168,W168)=1,IF(COUNT(X$1:X167)&gt;0,MAX(X$1:X167)+1,1),"")</f>
        <v/>
      </c>
      <c r="Z168" s="51" t="str">
        <f>IF($U168="","",IFERROR(SUMIF(Данные2!$A:$A,Техлист!$U168,Данные2!D:D),""))</f>
        <v/>
      </c>
      <c r="AA168" s="51" t="str">
        <f>IF($U168="","",IFERROR(SUMIF(Данные2!$A:$A,Техлист!$U168,Данные2!E:E),""))</f>
        <v/>
      </c>
      <c r="AB168" s="45" t="str">
        <f>IF($U168="","",IFERROR(ROUND(SUMIF(Данные2!$A:$A,Техлист!$U168,Данные2!F:F)*100,0)&amp;"%",""))</f>
        <v/>
      </c>
    </row>
    <row r="169" spans="1:28" x14ac:dyDescent="0.25">
      <c r="A169" s="45" t="str">
        <f>IF(Данные2!$A169&lt;&gt;"",Данные2!$A169,"")</f>
        <v/>
      </c>
      <c r="G169" s="45" t="str">
        <f t="shared" si="6"/>
        <v/>
      </c>
      <c r="H169" s="45" t="str">
        <f>IF(COUNTIF(G$1:G169,G169)=1,IF(COUNT(H$1:H168)&gt;0,MAX(H$1:H168)+1,1),"")</f>
        <v/>
      </c>
      <c r="J169" s="45" t="str">
        <f>IFERROR(IF(AND(Данные3!A169&lt;&gt;"",Данные3!A169=D$2),Данные3!B169,""),"")</f>
        <v/>
      </c>
      <c r="K169" s="45" t="str">
        <f>IF(COUNTIF(J$1:J169,J169)=1,IF(COUNT(K$1:K168)&gt;0,MAX(K$1:K168)+1,1),"")</f>
        <v/>
      </c>
      <c r="M169" s="51" t="str">
        <f>IF(G169="","",IFERROR(SUMIFS(Данные3!$E:$E,Данные3!$A:$A,D$2,Данные3!$B:$B,G169),""))</f>
        <v/>
      </c>
      <c r="N169" s="51" t="str">
        <f>IF(G169="","",IFERROR(SUMIFS(Данные3!$F:$F,Данные3!$A:$A,D$2,Данные3!$B:$B,G169),""))</f>
        <v/>
      </c>
      <c r="O169" s="51" t="str">
        <f>IF(G169="","",IFERROR(ROUND(SUMIFS(Данные3!$G:$G,Данные3!$A:$A,D$2,Данные3!$B:$B,G169)*100,0)&amp;"%",""))</f>
        <v/>
      </c>
      <c r="U169" s="51" t="str">
        <f t="shared" si="7"/>
        <v/>
      </c>
      <c r="V169" s="53" t="str">
        <f t="shared" si="8"/>
        <v/>
      </c>
      <c r="W169" s="51" t="str">
        <f>IFERROR(IF(Данные2!$A169&lt;&gt;"",Данные2!$A169,""),"")</f>
        <v/>
      </c>
      <c r="X169" s="53" t="str">
        <f>IF(COUNTIF(W$1:W169,W169)=1,IF(COUNT(X$1:X168)&gt;0,MAX(X$1:X168)+1,1),"")</f>
        <v/>
      </c>
      <c r="Z169" s="51" t="str">
        <f>IF($U169="","",IFERROR(SUMIF(Данные2!$A:$A,Техлист!$U169,Данные2!D:D),""))</f>
        <v/>
      </c>
      <c r="AA169" s="51" t="str">
        <f>IF($U169="","",IFERROR(SUMIF(Данные2!$A:$A,Техлист!$U169,Данные2!E:E),""))</f>
        <v/>
      </c>
      <c r="AB169" s="45" t="str">
        <f>IF($U169="","",IFERROR(ROUND(SUMIF(Данные2!$A:$A,Техлист!$U169,Данные2!F:F)*100,0)&amp;"%",""))</f>
        <v/>
      </c>
    </row>
    <row r="170" spans="1:28" x14ac:dyDescent="0.25">
      <c r="A170" s="45" t="str">
        <f>IF(Данные2!$A170&lt;&gt;"",Данные2!$A170,"")</f>
        <v/>
      </c>
      <c r="G170" s="45" t="str">
        <f t="shared" si="6"/>
        <v/>
      </c>
      <c r="H170" s="45" t="str">
        <f>IF(COUNTIF(G$1:G170,G170)=1,IF(COUNT(H$1:H169)&gt;0,MAX(H$1:H169)+1,1),"")</f>
        <v/>
      </c>
      <c r="J170" s="45" t="str">
        <f>IFERROR(IF(AND(Данные3!A170&lt;&gt;"",Данные3!A170=D$2),Данные3!B170,""),"")</f>
        <v/>
      </c>
      <c r="K170" s="45" t="str">
        <f>IF(COUNTIF(J$1:J170,J170)=1,IF(COUNT(K$1:K169)&gt;0,MAX(K$1:K169)+1,1),"")</f>
        <v/>
      </c>
      <c r="M170" s="51" t="str">
        <f>IF(G170="","",IFERROR(SUMIFS(Данные3!$E:$E,Данные3!$A:$A,D$2,Данные3!$B:$B,G170),""))</f>
        <v/>
      </c>
      <c r="N170" s="51" t="str">
        <f>IF(G170="","",IFERROR(SUMIFS(Данные3!$F:$F,Данные3!$A:$A,D$2,Данные3!$B:$B,G170),""))</f>
        <v/>
      </c>
      <c r="O170" s="51" t="str">
        <f>IF(G170="","",IFERROR(ROUND(SUMIFS(Данные3!$G:$G,Данные3!$A:$A,D$2,Данные3!$B:$B,G170)*100,0)&amp;"%",""))</f>
        <v/>
      </c>
      <c r="U170" s="51" t="str">
        <f t="shared" si="7"/>
        <v/>
      </c>
      <c r="V170" s="53" t="str">
        <f t="shared" si="8"/>
        <v/>
      </c>
      <c r="W170" s="51" t="str">
        <f>IFERROR(IF(Данные2!$A170&lt;&gt;"",Данные2!$A170,""),"")</f>
        <v/>
      </c>
      <c r="X170" s="53" t="str">
        <f>IF(COUNTIF(W$1:W170,W170)=1,IF(COUNT(X$1:X169)&gt;0,MAX(X$1:X169)+1,1),"")</f>
        <v/>
      </c>
      <c r="Z170" s="51" t="str">
        <f>IF($U170="","",IFERROR(SUMIF(Данные2!$A:$A,Техлист!$U170,Данные2!D:D),""))</f>
        <v/>
      </c>
      <c r="AA170" s="51" t="str">
        <f>IF($U170="","",IFERROR(SUMIF(Данные2!$A:$A,Техлист!$U170,Данные2!E:E),""))</f>
        <v/>
      </c>
      <c r="AB170" s="45" t="str">
        <f>IF($U170="","",IFERROR(ROUND(SUMIF(Данные2!$A:$A,Техлист!$U170,Данные2!F:F)*100,0)&amp;"%",""))</f>
        <v/>
      </c>
    </row>
    <row r="171" spans="1:28" x14ac:dyDescent="0.25">
      <c r="A171" s="45" t="str">
        <f>IF(Данные2!$A171&lt;&gt;"",Данные2!$A171,"")</f>
        <v/>
      </c>
      <c r="G171" s="45" t="str">
        <f t="shared" si="6"/>
        <v/>
      </c>
      <c r="H171" s="45" t="str">
        <f>IF(COUNTIF(G$1:G171,G171)=1,IF(COUNT(H$1:H170)&gt;0,MAX(H$1:H170)+1,1),"")</f>
        <v/>
      </c>
      <c r="J171" s="45" t="str">
        <f>IFERROR(IF(AND(Данные3!A171&lt;&gt;"",Данные3!A171=D$2),Данные3!B171,""),"")</f>
        <v/>
      </c>
      <c r="K171" s="45" t="str">
        <f>IF(COUNTIF(J$1:J171,J171)=1,IF(COUNT(K$1:K170)&gt;0,MAX(K$1:K170)+1,1),"")</f>
        <v/>
      </c>
      <c r="M171" s="51" t="str">
        <f>IF(G171="","",IFERROR(SUMIFS(Данные3!$E:$E,Данные3!$A:$A,D$2,Данные3!$B:$B,G171),""))</f>
        <v/>
      </c>
      <c r="N171" s="51" t="str">
        <f>IF(G171="","",IFERROR(SUMIFS(Данные3!$F:$F,Данные3!$A:$A,D$2,Данные3!$B:$B,G171),""))</f>
        <v/>
      </c>
      <c r="O171" s="51" t="str">
        <f>IF(G171="","",IFERROR(ROUND(SUMIFS(Данные3!$G:$G,Данные3!$A:$A,D$2,Данные3!$B:$B,G171)*100,0)&amp;"%",""))</f>
        <v/>
      </c>
      <c r="U171" s="51" t="str">
        <f t="shared" si="7"/>
        <v/>
      </c>
      <c r="V171" s="53" t="str">
        <f t="shared" si="8"/>
        <v/>
      </c>
      <c r="W171" s="51" t="str">
        <f>IFERROR(IF(Данные2!$A171&lt;&gt;"",Данные2!$A171,""),"")</f>
        <v/>
      </c>
      <c r="X171" s="53" t="str">
        <f>IF(COUNTIF(W$1:W171,W171)=1,IF(COUNT(X$1:X170)&gt;0,MAX(X$1:X170)+1,1),"")</f>
        <v/>
      </c>
      <c r="Z171" s="51" t="str">
        <f>IF($U171="","",IFERROR(SUMIF(Данные2!$A:$A,Техлист!$U171,Данные2!D:D),""))</f>
        <v/>
      </c>
      <c r="AA171" s="51" t="str">
        <f>IF($U171="","",IFERROR(SUMIF(Данные2!$A:$A,Техлист!$U171,Данные2!E:E),""))</f>
        <v/>
      </c>
      <c r="AB171" s="45" t="str">
        <f>IF($U171="","",IFERROR(ROUND(SUMIF(Данные2!$A:$A,Техлист!$U171,Данные2!F:F)*100,0)&amp;"%",""))</f>
        <v/>
      </c>
    </row>
    <row r="172" spans="1:28" x14ac:dyDescent="0.25">
      <c r="A172" s="45" t="str">
        <f>IF(Данные2!$A172&lt;&gt;"",Данные2!$A172,"")</f>
        <v/>
      </c>
      <c r="G172" s="45" t="str">
        <f t="shared" si="6"/>
        <v/>
      </c>
      <c r="H172" s="45" t="str">
        <f>IF(COUNTIF(G$1:G172,G172)=1,IF(COUNT(H$1:H171)&gt;0,MAX(H$1:H171)+1,1),"")</f>
        <v/>
      </c>
      <c r="J172" s="45" t="str">
        <f>IFERROR(IF(AND(Данные3!A172&lt;&gt;"",Данные3!A172=D$2),Данные3!B172,""),"")</f>
        <v/>
      </c>
      <c r="K172" s="45" t="str">
        <f>IF(COUNTIF(J$1:J172,J172)=1,IF(COUNT(K$1:K171)&gt;0,MAX(K$1:K171)+1,1),"")</f>
        <v/>
      </c>
      <c r="M172" s="51" t="str">
        <f>IF(G172="","",IFERROR(SUMIFS(Данные3!$E:$E,Данные3!$A:$A,D$2,Данные3!$B:$B,G172),""))</f>
        <v/>
      </c>
      <c r="N172" s="51" t="str">
        <f>IF(G172="","",IFERROR(SUMIFS(Данные3!$F:$F,Данные3!$A:$A,D$2,Данные3!$B:$B,G172),""))</f>
        <v/>
      </c>
      <c r="O172" s="51" t="str">
        <f>IF(G172="","",IFERROR(ROUND(SUMIFS(Данные3!$G:$G,Данные3!$A:$A,D$2,Данные3!$B:$B,G172)*100,0)&amp;"%",""))</f>
        <v/>
      </c>
      <c r="U172" s="51" t="str">
        <f t="shared" si="7"/>
        <v/>
      </c>
      <c r="V172" s="53" t="str">
        <f t="shared" si="8"/>
        <v/>
      </c>
      <c r="W172" s="51" t="str">
        <f>IFERROR(IF(Данные2!$A172&lt;&gt;"",Данные2!$A172,""),"")</f>
        <v/>
      </c>
      <c r="X172" s="53" t="str">
        <f>IF(COUNTIF(W$1:W172,W172)=1,IF(COUNT(X$1:X171)&gt;0,MAX(X$1:X171)+1,1),"")</f>
        <v/>
      </c>
      <c r="Z172" s="51" t="str">
        <f>IF($U172="","",IFERROR(SUMIF(Данные2!$A:$A,Техлист!$U172,Данные2!D:D),""))</f>
        <v/>
      </c>
      <c r="AA172" s="51" t="str">
        <f>IF($U172="","",IFERROR(SUMIF(Данные2!$A:$A,Техлист!$U172,Данные2!E:E),""))</f>
        <v/>
      </c>
      <c r="AB172" s="45" t="str">
        <f>IF($U172="","",IFERROR(ROUND(SUMIF(Данные2!$A:$A,Техлист!$U172,Данные2!F:F)*100,0)&amp;"%",""))</f>
        <v/>
      </c>
    </row>
    <row r="173" spans="1:28" x14ac:dyDescent="0.25">
      <c r="A173" s="45" t="str">
        <f>IF(Данные2!$A173&lt;&gt;"",Данные2!$A173,"")</f>
        <v/>
      </c>
      <c r="G173" s="45" t="str">
        <f t="shared" si="6"/>
        <v/>
      </c>
      <c r="H173" s="45" t="str">
        <f>IF(COUNTIF(G$1:G173,G173)=1,IF(COUNT(H$1:H172)&gt;0,MAX(H$1:H172)+1,1),"")</f>
        <v/>
      </c>
      <c r="J173" s="45" t="str">
        <f>IFERROR(IF(AND(Данные3!A173&lt;&gt;"",Данные3!A173=D$2),Данные3!B173,""),"")</f>
        <v/>
      </c>
      <c r="K173" s="45" t="str">
        <f>IF(COUNTIF(J$1:J173,J173)=1,IF(COUNT(K$1:K172)&gt;0,MAX(K$1:K172)+1,1),"")</f>
        <v/>
      </c>
      <c r="M173" s="51" t="str">
        <f>IF(G173="","",IFERROR(SUMIFS(Данные3!$E:$E,Данные3!$A:$A,D$2,Данные3!$B:$B,G173),""))</f>
        <v/>
      </c>
      <c r="N173" s="51" t="str">
        <f>IF(G173="","",IFERROR(SUMIFS(Данные3!$F:$F,Данные3!$A:$A,D$2,Данные3!$B:$B,G173),""))</f>
        <v/>
      </c>
      <c r="O173" s="51" t="str">
        <f>IF(G173="","",IFERROR(ROUND(SUMIFS(Данные3!$G:$G,Данные3!$A:$A,D$2,Данные3!$B:$B,G173)*100,0)&amp;"%",""))</f>
        <v/>
      </c>
      <c r="U173" s="51" t="str">
        <f t="shared" si="7"/>
        <v/>
      </c>
      <c r="V173" s="53" t="str">
        <f t="shared" si="8"/>
        <v/>
      </c>
      <c r="W173" s="51" t="str">
        <f>IFERROR(IF(Данные2!$A173&lt;&gt;"",Данные2!$A173,""),"")</f>
        <v/>
      </c>
      <c r="X173" s="53" t="str">
        <f>IF(COUNTIF(W$1:W173,W173)=1,IF(COUNT(X$1:X172)&gt;0,MAX(X$1:X172)+1,1),"")</f>
        <v/>
      </c>
      <c r="Z173" s="51" t="str">
        <f>IF($U173="","",IFERROR(SUMIF(Данные2!$A:$A,Техлист!$U173,Данные2!D:D),""))</f>
        <v/>
      </c>
      <c r="AA173" s="51" t="str">
        <f>IF($U173="","",IFERROR(SUMIF(Данные2!$A:$A,Техлист!$U173,Данные2!E:E),""))</f>
        <v/>
      </c>
      <c r="AB173" s="45" t="str">
        <f>IF($U173="","",IFERROR(ROUND(SUMIF(Данные2!$A:$A,Техлист!$U173,Данные2!F:F)*100,0)&amp;"%",""))</f>
        <v/>
      </c>
    </row>
    <row r="174" spans="1:28" x14ac:dyDescent="0.25">
      <c r="A174" s="45" t="str">
        <f>IF(Данные2!$A174&lt;&gt;"",Данные2!$A174,"")</f>
        <v/>
      </c>
      <c r="G174" s="45" t="str">
        <f t="shared" si="6"/>
        <v/>
      </c>
      <c r="H174" s="45" t="str">
        <f>IF(COUNTIF(G$1:G174,G174)=1,IF(COUNT(H$1:H173)&gt;0,MAX(H$1:H173)+1,1),"")</f>
        <v/>
      </c>
      <c r="J174" s="45" t="str">
        <f>IFERROR(IF(AND(Данные3!A174&lt;&gt;"",Данные3!A174=D$2),Данные3!B174,""),"")</f>
        <v/>
      </c>
      <c r="K174" s="45" t="str">
        <f>IF(COUNTIF(J$1:J174,J174)=1,IF(COUNT(K$1:K173)&gt;0,MAX(K$1:K173)+1,1),"")</f>
        <v/>
      </c>
      <c r="M174" s="51" t="str">
        <f>IF(G174="","",IFERROR(SUMIFS(Данные3!$E:$E,Данные3!$A:$A,D$2,Данные3!$B:$B,G174),""))</f>
        <v/>
      </c>
      <c r="N174" s="51" t="str">
        <f>IF(G174="","",IFERROR(SUMIFS(Данные3!$F:$F,Данные3!$A:$A,D$2,Данные3!$B:$B,G174),""))</f>
        <v/>
      </c>
      <c r="O174" s="51" t="str">
        <f>IF(G174="","",IFERROR(ROUND(SUMIFS(Данные3!$G:$G,Данные3!$A:$A,D$2,Данные3!$B:$B,G174)*100,0)&amp;"%",""))</f>
        <v/>
      </c>
      <c r="U174" s="51" t="str">
        <f t="shared" si="7"/>
        <v/>
      </c>
      <c r="V174" s="53" t="str">
        <f t="shared" si="8"/>
        <v/>
      </c>
      <c r="W174" s="51" t="str">
        <f>IFERROR(IF(Данные2!$A174&lt;&gt;"",Данные2!$A174,""),"")</f>
        <v/>
      </c>
      <c r="X174" s="53" t="str">
        <f>IF(COUNTIF(W$1:W174,W174)=1,IF(COUNT(X$1:X173)&gt;0,MAX(X$1:X173)+1,1),"")</f>
        <v/>
      </c>
      <c r="Z174" s="51" t="str">
        <f>IF($U174="","",IFERROR(SUMIF(Данные2!$A:$A,Техлист!$U174,Данные2!D:D),""))</f>
        <v/>
      </c>
      <c r="AA174" s="51" t="str">
        <f>IF($U174="","",IFERROR(SUMIF(Данные2!$A:$A,Техлист!$U174,Данные2!E:E),""))</f>
        <v/>
      </c>
      <c r="AB174" s="45" t="str">
        <f>IF($U174="","",IFERROR(ROUND(SUMIF(Данные2!$A:$A,Техлист!$U174,Данные2!F:F)*100,0)&amp;"%",""))</f>
        <v/>
      </c>
    </row>
    <row r="175" spans="1:28" x14ac:dyDescent="0.25">
      <c r="A175" s="45" t="str">
        <f>IF(Данные2!$A175&lt;&gt;"",Данные2!$A175,"")</f>
        <v/>
      </c>
      <c r="G175" s="45" t="str">
        <f t="shared" si="6"/>
        <v/>
      </c>
      <c r="H175" s="45" t="str">
        <f>IF(COUNTIF(G$1:G175,G175)=1,IF(COUNT(H$1:H174)&gt;0,MAX(H$1:H174)+1,1),"")</f>
        <v/>
      </c>
      <c r="J175" s="45" t="str">
        <f>IFERROR(IF(AND(Данные3!A175&lt;&gt;"",Данные3!A175=D$2),Данные3!B175,""),"")</f>
        <v/>
      </c>
      <c r="K175" s="45" t="str">
        <f>IF(COUNTIF(J$1:J175,J175)=1,IF(COUNT(K$1:K174)&gt;0,MAX(K$1:K174)+1,1),"")</f>
        <v/>
      </c>
      <c r="M175" s="51" t="str">
        <f>IF(G175="","",IFERROR(SUMIFS(Данные3!$E:$E,Данные3!$A:$A,D$2,Данные3!$B:$B,G175),""))</f>
        <v/>
      </c>
      <c r="N175" s="51" t="str">
        <f>IF(G175="","",IFERROR(SUMIFS(Данные3!$F:$F,Данные3!$A:$A,D$2,Данные3!$B:$B,G175),""))</f>
        <v/>
      </c>
      <c r="O175" s="51" t="str">
        <f>IF(G175="","",IFERROR(ROUND(SUMIFS(Данные3!$G:$G,Данные3!$A:$A,D$2,Данные3!$B:$B,G175)*100,0)&amp;"%",""))</f>
        <v/>
      </c>
      <c r="U175" s="51" t="str">
        <f t="shared" si="7"/>
        <v/>
      </c>
      <c r="V175" s="53" t="str">
        <f t="shared" si="8"/>
        <v/>
      </c>
      <c r="W175" s="51" t="str">
        <f>IFERROR(IF(Данные2!$A175&lt;&gt;"",Данные2!$A175,""),"")</f>
        <v/>
      </c>
      <c r="X175" s="53" t="str">
        <f>IF(COUNTIF(W$1:W175,W175)=1,IF(COUNT(X$1:X174)&gt;0,MAX(X$1:X174)+1,1),"")</f>
        <v/>
      </c>
      <c r="Z175" s="51" t="str">
        <f>IF($U175="","",IFERROR(SUMIF(Данные2!$A:$A,Техлист!$U175,Данные2!D:D),""))</f>
        <v/>
      </c>
      <c r="AA175" s="51" t="str">
        <f>IF($U175="","",IFERROR(SUMIF(Данные2!$A:$A,Техлист!$U175,Данные2!E:E),""))</f>
        <v/>
      </c>
      <c r="AB175" s="45" t="str">
        <f>IF($U175="","",IFERROR(ROUND(SUMIF(Данные2!$A:$A,Техлист!$U175,Данные2!F:F)*100,0)&amp;"%",""))</f>
        <v/>
      </c>
    </row>
    <row r="176" spans="1:28" x14ac:dyDescent="0.25">
      <c r="A176" s="45" t="str">
        <f>IF(Данные2!$A176&lt;&gt;"",Данные2!$A176,"")</f>
        <v/>
      </c>
      <c r="G176" s="45" t="str">
        <f t="shared" si="6"/>
        <v/>
      </c>
      <c r="H176" s="45" t="str">
        <f>IF(COUNTIF(G$1:G176,G176)=1,IF(COUNT(H$1:H175)&gt;0,MAX(H$1:H175)+1,1),"")</f>
        <v/>
      </c>
      <c r="J176" s="45" t="str">
        <f>IFERROR(IF(AND(Данные3!A176&lt;&gt;"",Данные3!A176=D$2),Данные3!B176,""),"")</f>
        <v/>
      </c>
      <c r="K176" s="45" t="str">
        <f>IF(COUNTIF(J$1:J176,J176)=1,IF(COUNT(K$1:K175)&gt;0,MAX(K$1:K175)+1,1),"")</f>
        <v/>
      </c>
      <c r="M176" s="51" t="str">
        <f>IF(G176="","",IFERROR(SUMIFS(Данные3!$E:$E,Данные3!$A:$A,D$2,Данные3!$B:$B,G176),""))</f>
        <v/>
      </c>
      <c r="N176" s="51" t="str">
        <f>IF(G176="","",IFERROR(SUMIFS(Данные3!$F:$F,Данные3!$A:$A,D$2,Данные3!$B:$B,G176),""))</f>
        <v/>
      </c>
      <c r="O176" s="51" t="str">
        <f>IF(G176="","",IFERROR(ROUND(SUMIFS(Данные3!$G:$G,Данные3!$A:$A,D$2,Данные3!$B:$B,G176)*100,0)&amp;"%",""))</f>
        <v/>
      </c>
      <c r="U176" s="51" t="str">
        <f t="shared" si="7"/>
        <v/>
      </c>
      <c r="V176" s="53" t="str">
        <f t="shared" si="8"/>
        <v/>
      </c>
      <c r="W176" s="51" t="str">
        <f>IFERROR(IF(Данные2!$A176&lt;&gt;"",Данные2!$A176,""),"")</f>
        <v/>
      </c>
      <c r="X176" s="53" t="str">
        <f>IF(COUNTIF(W$1:W176,W176)=1,IF(COUNT(X$1:X175)&gt;0,MAX(X$1:X175)+1,1),"")</f>
        <v/>
      </c>
      <c r="Z176" s="51" t="str">
        <f>IF($U176="","",IFERROR(SUMIF(Данные2!$A:$A,Техлист!$U176,Данные2!D:D),""))</f>
        <v/>
      </c>
      <c r="AA176" s="51" t="str">
        <f>IF($U176="","",IFERROR(SUMIF(Данные2!$A:$A,Техлист!$U176,Данные2!E:E),""))</f>
        <v/>
      </c>
      <c r="AB176" s="45" t="str">
        <f>IF($U176="","",IFERROR(ROUND(SUMIF(Данные2!$A:$A,Техлист!$U176,Данные2!F:F)*100,0)&amp;"%",""))</f>
        <v/>
      </c>
    </row>
    <row r="177" spans="1:28" x14ac:dyDescent="0.25">
      <c r="A177" s="45" t="str">
        <f>IF(Данные2!$A177&lt;&gt;"",Данные2!$A177,"")</f>
        <v/>
      </c>
      <c r="G177" s="45" t="str">
        <f t="shared" si="6"/>
        <v/>
      </c>
      <c r="H177" s="45" t="str">
        <f>IF(COUNTIF(G$1:G177,G177)=1,IF(COUNT(H$1:H176)&gt;0,MAX(H$1:H176)+1,1),"")</f>
        <v/>
      </c>
      <c r="J177" s="45" t="str">
        <f>IFERROR(IF(AND(Данные3!A177&lt;&gt;"",Данные3!A177=D$2),Данные3!B177,""),"")</f>
        <v/>
      </c>
      <c r="K177" s="45" t="str">
        <f>IF(COUNTIF(J$1:J177,J177)=1,IF(COUNT(K$1:K176)&gt;0,MAX(K$1:K176)+1,1),"")</f>
        <v/>
      </c>
      <c r="M177" s="51" t="str">
        <f>IF(G177="","",IFERROR(SUMIFS(Данные3!$E:$E,Данные3!$A:$A,D$2,Данные3!$B:$B,G177),""))</f>
        <v/>
      </c>
      <c r="N177" s="51" t="str">
        <f>IF(G177="","",IFERROR(SUMIFS(Данные3!$F:$F,Данные3!$A:$A,D$2,Данные3!$B:$B,G177),""))</f>
        <v/>
      </c>
      <c r="O177" s="51" t="str">
        <f>IF(G177="","",IFERROR(ROUND(SUMIFS(Данные3!$G:$G,Данные3!$A:$A,D$2,Данные3!$B:$B,G177)*100,0)&amp;"%",""))</f>
        <v/>
      </c>
      <c r="U177" s="51" t="str">
        <f t="shared" si="7"/>
        <v/>
      </c>
      <c r="V177" s="53" t="str">
        <f t="shared" si="8"/>
        <v/>
      </c>
      <c r="W177" s="51" t="str">
        <f>IFERROR(IF(Данные2!$A177&lt;&gt;"",Данные2!$A177,""),"")</f>
        <v/>
      </c>
      <c r="X177" s="53" t="str">
        <f>IF(COUNTIF(W$1:W177,W177)=1,IF(COUNT(X$1:X176)&gt;0,MAX(X$1:X176)+1,1),"")</f>
        <v/>
      </c>
      <c r="Z177" s="51" t="str">
        <f>IF($U177="","",IFERROR(SUMIF(Данные2!$A:$A,Техлист!$U177,Данные2!D:D),""))</f>
        <v/>
      </c>
      <c r="AA177" s="51" t="str">
        <f>IF($U177="","",IFERROR(SUMIF(Данные2!$A:$A,Техлист!$U177,Данные2!E:E),""))</f>
        <v/>
      </c>
      <c r="AB177" s="45" t="str">
        <f>IF($U177="","",IFERROR(ROUND(SUMIF(Данные2!$A:$A,Техлист!$U177,Данные2!F:F)*100,0)&amp;"%",""))</f>
        <v/>
      </c>
    </row>
    <row r="178" spans="1:28" x14ac:dyDescent="0.25">
      <c r="A178" s="45" t="str">
        <f>IF(Данные2!$A178&lt;&gt;"",Данные2!$A178,"")</f>
        <v/>
      </c>
      <c r="G178" s="45" t="str">
        <f t="shared" si="6"/>
        <v/>
      </c>
      <c r="H178" s="45" t="str">
        <f>IF(COUNTIF(G$1:G178,G178)=1,IF(COUNT(H$1:H177)&gt;0,MAX(H$1:H177)+1,1),"")</f>
        <v/>
      </c>
      <c r="J178" s="45" t="str">
        <f>IFERROR(IF(AND(Данные3!A178&lt;&gt;"",Данные3!A178=D$2),Данные3!B178,""),"")</f>
        <v/>
      </c>
      <c r="K178" s="45" t="str">
        <f>IF(COUNTIF(J$1:J178,J178)=1,IF(COUNT(K$1:K177)&gt;0,MAX(K$1:K177)+1,1),"")</f>
        <v/>
      </c>
      <c r="M178" s="51" t="str">
        <f>IF(G178="","",IFERROR(SUMIFS(Данные3!$E:$E,Данные3!$A:$A,D$2,Данные3!$B:$B,G178),""))</f>
        <v/>
      </c>
      <c r="N178" s="51" t="str">
        <f>IF(G178="","",IFERROR(SUMIFS(Данные3!$F:$F,Данные3!$A:$A,D$2,Данные3!$B:$B,G178),""))</f>
        <v/>
      </c>
      <c r="O178" s="51" t="str">
        <f>IF(G178="","",IFERROR(ROUND(SUMIFS(Данные3!$G:$G,Данные3!$A:$A,D$2,Данные3!$B:$B,G178)*100,0)&amp;"%",""))</f>
        <v/>
      </c>
      <c r="U178" s="51" t="str">
        <f t="shared" si="7"/>
        <v/>
      </c>
      <c r="V178" s="53" t="str">
        <f t="shared" si="8"/>
        <v/>
      </c>
      <c r="W178" s="51" t="str">
        <f>IFERROR(IF(Данные2!$A178&lt;&gt;"",Данные2!$A178,""),"")</f>
        <v/>
      </c>
      <c r="X178" s="53" t="str">
        <f>IF(COUNTIF(W$1:W178,W178)=1,IF(COUNT(X$1:X177)&gt;0,MAX(X$1:X177)+1,1),"")</f>
        <v/>
      </c>
      <c r="Z178" s="51" t="str">
        <f>IF($U178="","",IFERROR(SUMIF(Данные2!$A:$A,Техлист!$U178,Данные2!D:D),""))</f>
        <v/>
      </c>
      <c r="AA178" s="51" t="str">
        <f>IF($U178="","",IFERROR(SUMIF(Данные2!$A:$A,Техлист!$U178,Данные2!E:E),""))</f>
        <v/>
      </c>
      <c r="AB178" s="45" t="str">
        <f>IF($U178="","",IFERROR(ROUND(SUMIF(Данные2!$A:$A,Техлист!$U178,Данные2!F:F)*100,0)&amp;"%",""))</f>
        <v/>
      </c>
    </row>
    <row r="179" spans="1:28" x14ac:dyDescent="0.25">
      <c r="A179" s="45" t="str">
        <f>IF(Данные2!$A179&lt;&gt;"",Данные2!$A179,"")</f>
        <v/>
      </c>
      <c r="G179" s="45" t="str">
        <f t="shared" si="6"/>
        <v/>
      </c>
      <c r="H179" s="45" t="str">
        <f>IF(COUNTIF(G$1:G179,G179)=1,IF(COUNT(H$1:H178)&gt;0,MAX(H$1:H178)+1,1),"")</f>
        <v/>
      </c>
      <c r="J179" s="45" t="str">
        <f>IFERROR(IF(AND(Данные3!A179&lt;&gt;"",Данные3!A179=D$2),Данные3!B179,""),"")</f>
        <v/>
      </c>
      <c r="K179" s="45" t="str">
        <f>IF(COUNTIF(J$1:J179,J179)=1,IF(COUNT(K$1:K178)&gt;0,MAX(K$1:K178)+1,1),"")</f>
        <v/>
      </c>
      <c r="M179" s="51" t="str">
        <f>IF(G179="","",IFERROR(SUMIFS(Данные3!$E:$E,Данные3!$A:$A,D$2,Данные3!$B:$B,G179),""))</f>
        <v/>
      </c>
      <c r="N179" s="51" t="str">
        <f>IF(G179="","",IFERROR(SUMIFS(Данные3!$F:$F,Данные3!$A:$A,D$2,Данные3!$B:$B,G179),""))</f>
        <v/>
      </c>
      <c r="O179" s="51" t="str">
        <f>IF(G179="","",IFERROR(ROUND(SUMIFS(Данные3!$G:$G,Данные3!$A:$A,D$2,Данные3!$B:$B,G179)*100,0)&amp;"%",""))</f>
        <v/>
      </c>
      <c r="U179" s="51" t="str">
        <f t="shared" si="7"/>
        <v/>
      </c>
      <c r="V179" s="53" t="str">
        <f t="shared" si="8"/>
        <v/>
      </c>
      <c r="W179" s="51" t="str">
        <f>IFERROR(IF(Данные2!$A179&lt;&gt;"",Данные2!$A179,""),"")</f>
        <v/>
      </c>
      <c r="X179" s="53" t="str">
        <f>IF(COUNTIF(W$1:W179,W179)=1,IF(COUNT(X$1:X178)&gt;0,MAX(X$1:X178)+1,1),"")</f>
        <v/>
      </c>
      <c r="Z179" s="51" t="str">
        <f>IF($U179="","",IFERROR(SUMIF(Данные2!$A:$A,Техлист!$U179,Данные2!D:D),""))</f>
        <v/>
      </c>
      <c r="AA179" s="51" t="str">
        <f>IF($U179="","",IFERROR(SUMIF(Данные2!$A:$A,Техлист!$U179,Данные2!E:E),""))</f>
        <v/>
      </c>
      <c r="AB179" s="45" t="str">
        <f>IF($U179="","",IFERROR(ROUND(SUMIF(Данные2!$A:$A,Техлист!$U179,Данные2!F:F)*100,0)&amp;"%",""))</f>
        <v/>
      </c>
    </row>
    <row r="180" spans="1:28" x14ac:dyDescent="0.25">
      <c r="A180" s="45" t="str">
        <f>IF(Данные2!$A180&lt;&gt;"",Данные2!$A180,"")</f>
        <v/>
      </c>
      <c r="G180" s="45" t="str">
        <f t="shared" si="6"/>
        <v/>
      </c>
      <c r="H180" s="45" t="str">
        <f>IF(COUNTIF(G$1:G180,G180)=1,IF(COUNT(H$1:H179)&gt;0,MAX(H$1:H179)+1,1),"")</f>
        <v/>
      </c>
      <c r="J180" s="45" t="str">
        <f>IFERROR(IF(AND(Данные3!A180&lt;&gt;"",Данные3!A180=D$2),Данные3!B180,""),"")</f>
        <v/>
      </c>
      <c r="K180" s="45" t="str">
        <f>IF(COUNTIF(J$1:J180,J180)=1,IF(COUNT(K$1:K179)&gt;0,MAX(K$1:K179)+1,1),"")</f>
        <v/>
      </c>
      <c r="M180" s="51" t="str">
        <f>IF(G180="","",IFERROR(SUMIFS(Данные3!$E:$E,Данные3!$A:$A,D$2,Данные3!$B:$B,G180),""))</f>
        <v/>
      </c>
      <c r="N180" s="51" t="str">
        <f>IF(G180="","",IFERROR(SUMIFS(Данные3!$F:$F,Данные3!$A:$A,D$2,Данные3!$B:$B,G180),""))</f>
        <v/>
      </c>
      <c r="O180" s="51" t="str">
        <f>IF(G180="","",IFERROR(ROUND(SUMIFS(Данные3!$G:$G,Данные3!$A:$A,D$2,Данные3!$B:$B,G180)*100,0)&amp;"%",""))</f>
        <v/>
      </c>
      <c r="U180" s="51" t="str">
        <f t="shared" si="7"/>
        <v/>
      </c>
      <c r="V180" s="53" t="str">
        <f t="shared" si="8"/>
        <v/>
      </c>
      <c r="W180" s="51" t="str">
        <f>IFERROR(IF(Данные2!$A180&lt;&gt;"",Данные2!$A180,""),"")</f>
        <v/>
      </c>
      <c r="X180" s="53" t="str">
        <f>IF(COUNTIF(W$1:W180,W180)=1,IF(COUNT(X$1:X179)&gt;0,MAX(X$1:X179)+1,1),"")</f>
        <v/>
      </c>
      <c r="Z180" s="51" t="str">
        <f>IF($U180="","",IFERROR(SUMIF(Данные2!$A:$A,Техлист!$U180,Данные2!D:D),""))</f>
        <v/>
      </c>
      <c r="AA180" s="51" t="str">
        <f>IF($U180="","",IFERROR(SUMIF(Данные2!$A:$A,Техлист!$U180,Данные2!E:E),""))</f>
        <v/>
      </c>
      <c r="AB180" s="45" t="str">
        <f>IF($U180="","",IFERROR(ROUND(SUMIF(Данные2!$A:$A,Техлист!$U180,Данные2!F:F)*100,0)&amp;"%",""))</f>
        <v/>
      </c>
    </row>
    <row r="181" spans="1:28" x14ac:dyDescent="0.25">
      <c r="A181" s="45" t="str">
        <f>IF(Данные2!$A181&lt;&gt;"",Данные2!$A181,"")</f>
        <v/>
      </c>
      <c r="G181" s="45" t="str">
        <f t="shared" si="6"/>
        <v/>
      </c>
      <c r="H181" s="45" t="str">
        <f>IF(COUNTIF(G$1:G181,G181)=1,IF(COUNT(H$1:H180)&gt;0,MAX(H$1:H180)+1,1),"")</f>
        <v/>
      </c>
      <c r="J181" s="45" t="str">
        <f>IFERROR(IF(AND(Данные3!A181&lt;&gt;"",Данные3!A181=D$2),Данные3!B181,""),"")</f>
        <v/>
      </c>
      <c r="K181" s="45" t="str">
        <f>IF(COUNTIF(J$1:J181,J181)=1,IF(COUNT(K$1:K180)&gt;0,MAX(K$1:K180)+1,1),"")</f>
        <v/>
      </c>
      <c r="M181" s="51" t="str">
        <f>IF(G181="","",IFERROR(SUMIFS(Данные3!$E:$E,Данные3!$A:$A,D$2,Данные3!$B:$B,G181),""))</f>
        <v/>
      </c>
      <c r="N181" s="51" t="str">
        <f>IF(G181="","",IFERROR(SUMIFS(Данные3!$F:$F,Данные3!$A:$A,D$2,Данные3!$B:$B,G181),""))</f>
        <v/>
      </c>
      <c r="O181" s="51" t="str">
        <f>IF(G181="","",IFERROR(ROUND(SUMIFS(Данные3!$G:$G,Данные3!$A:$A,D$2,Данные3!$B:$B,G181)*100,0)&amp;"%",""))</f>
        <v/>
      </c>
      <c r="U181" s="51" t="str">
        <f t="shared" si="7"/>
        <v/>
      </c>
      <c r="V181" s="53" t="str">
        <f t="shared" si="8"/>
        <v/>
      </c>
      <c r="W181" s="51" t="str">
        <f>IFERROR(IF(Данные2!$A181&lt;&gt;"",Данные2!$A181,""),"")</f>
        <v/>
      </c>
      <c r="X181" s="53" t="str">
        <f>IF(COUNTIF(W$1:W181,W181)=1,IF(COUNT(X$1:X180)&gt;0,MAX(X$1:X180)+1,1),"")</f>
        <v/>
      </c>
      <c r="Z181" s="51" t="str">
        <f>IF($U181="","",IFERROR(SUMIF(Данные2!$A:$A,Техлист!$U181,Данные2!D:D),""))</f>
        <v/>
      </c>
      <c r="AA181" s="51" t="str">
        <f>IF($U181="","",IFERROR(SUMIF(Данные2!$A:$A,Техлист!$U181,Данные2!E:E),""))</f>
        <v/>
      </c>
      <c r="AB181" s="45" t="str">
        <f>IF($U181="","",IFERROR(ROUND(SUMIF(Данные2!$A:$A,Техлист!$U181,Данные2!F:F)*100,0)&amp;"%",""))</f>
        <v/>
      </c>
    </row>
    <row r="182" spans="1:28" x14ac:dyDescent="0.25">
      <c r="A182" s="45" t="str">
        <f>IF(Данные2!$A182&lt;&gt;"",Данные2!$A182,"")</f>
        <v/>
      </c>
      <c r="G182" s="45" t="str">
        <f t="shared" si="6"/>
        <v/>
      </c>
      <c r="H182" s="45" t="str">
        <f>IF(COUNTIF(G$1:G182,G182)=1,IF(COUNT(H$1:H181)&gt;0,MAX(H$1:H181)+1,1),"")</f>
        <v/>
      </c>
      <c r="J182" s="45" t="str">
        <f>IFERROR(IF(AND(Данные3!A182&lt;&gt;"",Данные3!A182=D$2),Данные3!B182,""),"")</f>
        <v/>
      </c>
      <c r="K182" s="45" t="str">
        <f>IF(COUNTIF(J$1:J182,J182)=1,IF(COUNT(K$1:K181)&gt;0,MAX(K$1:K181)+1,1),"")</f>
        <v/>
      </c>
      <c r="M182" s="51" t="str">
        <f>IF(G182="","",IFERROR(SUMIFS(Данные3!$E:$E,Данные3!$A:$A,D$2,Данные3!$B:$B,G182),""))</f>
        <v/>
      </c>
      <c r="N182" s="51" t="str">
        <f>IF(G182="","",IFERROR(SUMIFS(Данные3!$F:$F,Данные3!$A:$A,D$2,Данные3!$B:$B,G182),""))</f>
        <v/>
      </c>
      <c r="O182" s="51" t="str">
        <f>IF(G182="","",IFERROR(ROUND(SUMIFS(Данные3!$G:$G,Данные3!$A:$A,D$2,Данные3!$B:$B,G182)*100,0)&amp;"%",""))</f>
        <v/>
      </c>
      <c r="U182" s="51" t="str">
        <f t="shared" si="7"/>
        <v/>
      </c>
      <c r="V182" s="53" t="str">
        <f t="shared" si="8"/>
        <v/>
      </c>
      <c r="W182" s="51" t="str">
        <f>IFERROR(IF(Данные2!$A182&lt;&gt;"",Данные2!$A182,""),"")</f>
        <v/>
      </c>
      <c r="X182" s="53" t="str">
        <f>IF(COUNTIF(W$1:W182,W182)=1,IF(COUNT(X$1:X181)&gt;0,MAX(X$1:X181)+1,1),"")</f>
        <v/>
      </c>
      <c r="Z182" s="51" t="str">
        <f>IF($U182="","",IFERROR(SUMIF(Данные2!$A:$A,Техлист!$U182,Данные2!D:D),""))</f>
        <v/>
      </c>
      <c r="AA182" s="51" t="str">
        <f>IF($U182="","",IFERROR(SUMIF(Данные2!$A:$A,Техлист!$U182,Данные2!E:E),""))</f>
        <v/>
      </c>
      <c r="AB182" s="45" t="str">
        <f>IF($U182="","",IFERROR(ROUND(SUMIF(Данные2!$A:$A,Техлист!$U182,Данные2!F:F)*100,0)&amp;"%",""))</f>
        <v/>
      </c>
    </row>
    <row r="183" spans="1:28" x14ac:dyDescent="0.25">
      <c r="A183" s="45" t="str">
        <f>IF(Данные2!$A183&lt;&gt;"",Данные2!$A183,"")</f>
        <v/>
      </c>
      <c r="G183" s="45" t="str">
        <f t="shared" si="6"/>
        <v/>
      </c>
      <c r="H183" s="45" t="str">
        <f>IF(COUNTIF(G$1:G183,G183)=1,IF(COUNT(H$1:H182)&gt;0,MAX(H$1:H182)+1,1),"")</f>
        <v/>
      </c>
      <c r="J183" s="45" t="str">
        <f>IFERROR(IF(AND(Данные3!A183&lt;&gt;"",Данные3!A183=D$2),Данные3!B183,""),"")</f>
        <v/>
      </c>
      <c r="K183" s="45" t="str">
        <f>IF(COUNTIF(J$1:J183,J183)=1,IF(COUNT(K$1:K182)&gt;0,MAX(K$1:K182)+1,1),"")</f>
        <v/>
      </c>
      <c r="M183" s="51" t="str">
        <f>IF(G183="","",IFERROR(SUMIFS(Данные3!$E:$E,Данные3!$A:$A,D$2,Данные3!$B:$B,G183),""))</f>
        <v/>
      </c>
      <c r="N183" s="51" t="str">
        <f>IF(G183="","",IFERROR(SUMIFS(Данные3!$F:$F,Данные3!$A:$A,D$2,Данные3!$B:$B,G183),""))</f>
        <v/>
      </c>
      <c r="O183" s="51" t="str">
        <f>IF(G183="","",IFERROR(ROUND(SUMIFS(Данные3!$G:$G,Данные3!$A:$A,D$2,Данные3!$B:$B,G183)*100,0)&amp;"%",""))</f>
        <v/>
      </c>
      <c r="U183" s="51" t="str">
        <f t="shared" si="7"/>
        <v/>
      </c>
      <c r="V183" s="53" t="str">
        <f t="shared" si="8"/>
        <v/>
      </c>
      <c r="W183" s="51" t="str">
        <f>IFERROR(IF(Данные2!$A183&lt;&gt;"",Данные2!$A183,""),"")</f>
        <v/>
      </c>
      <c r="X183" s="53" t="str">
        <f>IF(COUNTIF(W$1:W183,W183)=1,IF(COUNT(X$1:X182)&gt;0,MAX(X$1:X182)+1,1),"")</f>
        <v/>
      </c>
      <c r="Z183" s="51" t="str">
        <f>IF($U183="","",IFERROR(SUMIF(Данные2!$A:$A,Техлист!$U183,Данные2!D:D),""))</f>
        <v/>
      </c>
      <c r="AA183" s="51" t="str">
        <f>IF($U183="","",IFERROR(SUMIF(Данные2!$A:$A,Техлист!$U183,Данные2!E:E),""))</f>
        <v/>
      </c>
      <c r="AB183" s="45" t="str">
        <f>IF($U183="","",IFERROR(ROUND(SUMIF(Данные2!$A:$A,Техлист!$U183,Данные2!F:F)*100,0)&amp;"%",""))</f>
        <v/>
      </c>
    </row>
    <row r="184" spans="1:28" x14ac:dyDescent="0.25">
      <c r="A184" s="45" t="str">
        <f>IF(Данные2!$A184&lt;&gt;"",Данные2!$A184,"")</f>
        <v/>
      </c>
      <c r="G184" s="45" t="str">
        <f t="shared" si="6"/>
        <v/>
      </c>
      <c r="H184" s="45" t="str">
        <f>IF(COUNTIF(G$1:G184,G184)=1,IF(COUNT(H$1:H183)&gt;0,MAX(H$1:H183)+1,1),"")</f>
        <v/>
      </c>
      <c r="J184" s="45" t="str">
        <f>IFERROR(IF(AND(Данные3!A184&lt;&gt;"",Данные3!A184=D$2),Данные3!B184,""),"")</f>
        <v/>
      </c>
      <c r="K184" s="45" t="str">
        <f>IF(COUNTIF(J$1:J184,J184)=1,IF(COUNT(K$1:K183)&gt;0,MAX(K$1:K183)+1,1),"")</f>
        <v/>
      </c>
      <c r="M184" s="51" t="str">
        <f>IF(G184="","",IFERROR(SUMIFS(Данные3!$E:$E,Данные3!$A:$A,D$2,Данные3!$B:$B,G184),""))</f>
        <v/>
      </c>
      <c r="N184" s="51" t="str">
        <f>IF(G184="","",IFERROR(SUMIFS(Данные3!$F:$F,Данные3!$A:$A,D$2,Данные3!$B:$B,G184),""))</f>
        <v/>
      </c>
      <c r="O184" s="51" t="str">
        <f>IF(G184="","",IFERROR(ROUND(SUMIFS(Данные3!$G:$G,Данные3!$A:$A,D$2,Данные3!$B:$B,G184)*100,0)&amp;"%",""))</f>
        <v/>
      </c>
      <c r="U184" s="51" t="str">
        <f t="shared" si="7"/>
        <v/>
      </c>
      <c r="V184" s="53" t="str">
        <f t="shared" si="8"/>
        <v/>
      </c>
      <c r="W184" s="51" t="str">
        <f>IFERROR(IF(Данные2!$A184&lt;&gt;"",Данные2!$A184,""),"")</f>
        <v/>
      </c>
      <c r="X184" s="53" t="str">
        <f>IF(COUNTIF(W$1:W184,W184)=1,IF(COUNT(X$1:X183)&gt;0,MAX(X$1:X183)+1,1),"")</f>
        <v/>
      </c>
      <c r="Z184" s="51" t="str">
        <f>IF($U184="","",IFERROR(SUMIF(Данные2!$A:$A,Техлист!$U184,Данные2!D:D),""))</f>
        <v/>
      </c>
      <c r="AA184" s="51" t="str">
        <f>IF($U184="","",IFERROR(SUMIF(Данные2!$A:$A,Техлист!$U184,Данные2!E:E),""))</f>
        <v/>
      </c>
      <c r="AB184" s="45" t="str">
        <f>IF($U184="","",IFERROR(ROUND(SUMIF(Данные2!$A:$A,Техлист!$U184,Данные2!F:F)*100,0)&amp;"%",""))</f>
        <v/>
      </c>
    </row>
    <row r="185" spans="1:28" x14ac:dyDescent="0.25">
      <c r="A185" s="45" t="str">
        <f>IF(Данные2!$A185&lt;&gt;"",Данные2!$A185,"")</f>
        <v/>
      </c>
      <c r="G185" s="45" t="str">
        <f t="shared" si="6"/>
        <v/>
      </c>
      <c r="H185" s="45" t="str">
        <f>IF(COUNTIF(G$1:G185,G185)=1,IF(COUNT(H$1:H184)&gt;0,MAX(H$1:H184)+1,1),"")</f>
        <v/>
      </c>
      <c r="J185" s="45" t="str">
        <f>IFERROR(IF(AND(Данные3!A185&lt;&gt;"",Данные3!A185=D$2),Данные3!B185,""),"")</f>
        <v/>
      </c>
      <c r="K185" s="45" t="str">
        <f>IF(COUNTIF(J$1:J185,J185)=1,IF(COUNT(K$1:K184)&gt;0,MAX(K$1:K184)+1,1),"")</f>
        <v/>
      </c>
      <c r="M185" s="51" t="str">
        <f>IF(G185="","",IFERROR(SUMIFS(Данные3!$E:$E,Данные3!$A:$A,D$2,Данные3!$B:$B,G185),""))</f>
        <v/>
      </c>
      <c r="N185" s="51" t="str">
        <f>IF(G185="","",IFERROR(SUMIFS(Данные3!$F:$F,Данные3!$A:$A,D$2,Данные3!$B:$B,G185),""))</f>
        <v/>
      </c>
      <c r="O185" s="51" t="str">
        <f>IF(G185="","",IFERROR(ROUND(SUMIFS(Данные3!$G:$G,Данные3!$A:$A,D$2,Данные3!$B:$B,G185)*100,0)&amp;"%",""))</f>
        <v/>
      </c>
      <c r="U185" s="51" t="str">
        <f t="shared" si="7"/>
        <v/>
      </c>
      <c r="V185" s="53" t="str">
        <f t="shared" si="8"/>
        <v/>
      </c>
      <c r="W185" s="51" t="str">
        <f>IFERROR(IF(Данные2!$A185&lt;&gt;"",Данные2!$A185,""),"")</f>
        <v/>
      </c>
      <c r="X185" s="53" t="str">
        <f>IF(COUNTIF(W$1:W185,W185)=1,IF(COUNT(X$1:X184)&gt;0,MAX(X$1:X184)+1,1),"")</f>
        <v/>
      </c>
      <c r="Z185" s="51" t="str">
        <f>IF($U185="","",IFERROR(SUMIF(Данные2!$A:$A,Техлист!$U185,Данные2!D:D),""))</f>
        <v/>
      </c>
      <c r="AA185" s="51" t="str">
        <f>IF($U185="","",IFERROR(SUMIF(Данные2!$A:$A,Техлист!$U185,Данные2!E:E),""))</f>
        <v/>
      </c>
      <c r="AB185" s="45" t="str">
        <f>IF($U185="","",IFERROR(ROUND(SUMIF(Данные2!$A:$A,Техлист!$U185,Данные2!F:F)*100,0)&amp;"%",""))</f>
        <v/>
      </c>
    </row>
    <row r="186" spans="1:28" x14ac:dyDescent="0.25">
      <c r="A186" s="45" t="str">
        <f>IF(Данные2!$A186&lt;&gt;"",Данные2!$A186,"")</f>
        <v/>
      </c>
      <c r="G186" s="45" t="str">
        <f t="shared" si="6"/>
        <v/>
      </c>
      <c r="H186" s="45" t="str">
        <f>IF(COUNTIF(G$1:G186,G186)=1,IF(COUNT(H$1:H185)&gt;0,MAX(H$1:H185)+1,1),"")</f>
        <v/>
      </c>
      <c r="J186" s="45" t="str">
        <f>IFERROR(IF(AND(Данные3!A186&lt;&gt;"",Данные3!A186=D$2),Данные3!B186,""),"")</f>
        <v/>
      </c>
      <c r="K186" s="45" t="str">
        <f>IF(COUNTIF(J$1:J186,J186)=1,IF(COUNT(K$1:K185)&gt;0,MAX(K$1:K185)+1,1),"")</f>
        <v/>
      </c>
      <c r="M186" s="51" t="str">
        <f>IF(G186="","",IFERROR(SUMIFS(Данные3!$E:$E,Данные3!$A:$A,D$2,Данные3!$B:$B,G186),""))</f>
        <v/>
      </c>
      <c r="N186" s="51" t="str">
        <f>IF(G186="","",IFERROR(SUMIFS(Данные3!$F:$F,Данные3!$A:$A,D$2,Данные3!$B:$B,G186),""))</f>
        <v/>
      </c>
      <c r="O186" s="51" t="str">
        <f>IF(G186="","",IFERROR(ROUND(SUMIFS(Данные3!$G:$G,Данные3!$A:$A,D$2,Данные3!$B:$B,G186)*100,0)&amp;"%",""))</f>
        <v/>
      </c>
      <c r="U186" s="51" t="str">
        <f t="shared" si="7"/>
        <v/>
      </c>
      <c r="V186" s="53" t="str">
        <f t="shared" si="8"/>
        <v/>
      </c>
      <c r="W186" s="51" t="str">
        <f>IFERROR(IF(Данные2!$A186&lt;&gt;"",Данные2!$A186,""),"")</f>
        <v/>
      </c>
      <c r="X186" s="53" t="str">
        <f>IF(COUNTIF(W$1:W186,W186)=1,IF(COUNT(X$1:X185)&gt;0,MAX(X$1:X185)+1,1),"")</f>
        <v/>
      </c>
      <c r="Z186" s="51" t="str">
        <f>IF($U186="","",IFERROR(SUMIF(Данные2!$A:$A,Техлист!$U186,Данные2!D:D),""))</f>
        <v/>
      </c>
      <c r="AA186" s="51" t="str">
        <f>IF($U186="","",IFERROR(SUMIF(Данные2!$A:$A,Техлист!$U186,Данные2!E:E),""))</f>
        <v/>
      </c>
      <c r="AB186" s="45" t="str">
        <f>IF($U186="","",IFERROR(ROUND(SUMIF(Данные2!$A:$A,Техлист!$U186,Данные2!F:F)*100,0)&amp;"%",""))</f>
        <v/>
      </c>
    </row>
    <row r="187" spans="1:28" x14ac:dyDescent="0.25">
      <c r="A187" s="45" t="str">
        <f>IF(Данные2!$A187&lt;&gt;"",Данные2!$A187,"")</f>
        <v/>
      </c>
      <c r="G187" s="45" t="str">
        <f t="shared" si="6"/>
        <v/>
      </c>
      <c r="H187" s="45" t="str">
        <f>IF(COUNTIF(G$1:G187,G187)=1,IF(COUNT(H$1:H186)&gt;0,MAX(H$1:H186)+1,1),"")</f>
        <v/>
      </c>
      <c r="J187" s="45" t="str">
        <f>IFERROR(IF(AND(Данные3!A187&lt;&gt;"",Данные3!A187=D$2),Данные3!B187,""),"")</f>
        <v/>
      </c>
      <c r="K187" s="45" t="str">
        <f>IF(COUNTIF(J$1:J187,J187)=1,IF(COUNT(K$1:K186)&gt;0,MAX(K$1:K186)+1,1),"")</f>
        <v/>
      </c>
      <c r="M187" s="51" t="str">
        <f>IF(G187="","",IFERROR(SUMIFS(Данные3!$E:$E,Данные3!$A:$A,D$2,Данные3!$B:$B,G187),""))</f>
        <v/>
      </c>
      <c r="N187" s="51" t="str">
        <f>IF(G187="","",IFERROR(SUMIFS(Данные3!$F:$F,Данные3!$A:$A,D$2,Данные3!$B:$B,G187),""))</f>
        <v/>
      </c>
      <c r="O187" s="51" t="str">
        <f>IF(G187="","",IFERROR(ROUND(SUMIFS(Данные3!$G:$G,Данные3!$A:$A,D$2,Данные3!$B:$B,G187)*100,0)&amp;"%",""))</f>
        <v/>
      </c>
      <c r="U187" s="51" t="str">
        <f t="shared" si="7"/>
        <v/>
      </c>
      <c r="V187" s="53" t="str">
        <f t="shared" si="8"/>
        <v/>
      </c>
      <c r="W187" s="51" t="str">
        <f>IFERROR(IF(Данные2!$A187&lt;&gt;"",Данные2!$A187,""),"")</f>
        <v/>
      </c>
      <c r="X187" s="53" t="str">
        <f>IF(COUNTIF(W$1:W187,W187)=1,IF(COUNT(X$1:X186)&gt;0,MAX(X$1:X186)+1,1),"")</f>
        <v/>
      </c>
      <c r="Z187" s="51" t="str">
        <f>IF($U187="","",IFERROR(SUMIF(Данные2!$A:$A,Техлист!$U187,Данные2!D:D),""))</f>
        <v/>
      </c>
      <c r="AA187" s="51" t="str">
        <f>IF($U187="","",IFERROR(SUMIF(Данные2!$A:$A,Техлист!$U187,Данные2!E:E),""))</f>
        <v/>
      </c>
      <c r="AB187" s="45" t="str">
        <f>IF($U187="","",IFERROR(ROUND(SUMIF(Данные2!$A:$A,Техлист!$U187,Данные2!F:F)*100,0)&amp;"%",""))</f>
        <v/>
      </c>
    </row>
    <row r="188" spans="1:28" x14ac:dyDescent="0.25">
      <c r="A188" s="45" t="str">
        <f>IF(Данные2!$A188&lt;&gt;"",Данные2!$A188,"")</f>
        <v/>
      </c>
      <c r="G188" s="45" t="str">
        <f t="shared" si="6"/>
        <v/>
      </c>
      <c r="H188" s="45" t="str">
        <f>IF(COUNTIF(G$1:G188,G188)=1,IF(COUNT(H$1:H187)&gt;0,MAX(H$1:H187)+1,1),"")</f>
        <v/>
      </c>
      <c r="J188" s="45" t="str">
        <f>IFERROR(IF(AND(Данные3!A188&lt;&gt;"",Данные3!A188=D$2),Данные3!B188,""),"")</f>
        <v/>
      </c>
      <c r="K188" s="45" t="str">
        <f>IF(COUNTIF(J$1:J188,J188)=1,IF(COUNT(K$1:K187)&gt;0,MAX(K$1:K187)+1,1),"")</f>
        <v/>
      </c>
      <c r="M188" s="51" t="str">
        <f>IF(G188="","",IFERROR(SUMIFS(Данные3!$E:$E,Данные3!$A:$A,D$2,Данные3!$B:$B,G188),""))</f>
        <v/>
      </c>
      <c r="N188" s="51" t="str">
        <f>IF(G188="","",IFERROR(SUMIFS(Данные3!$F:$F,Данные3!$A:$A,D$2,Данные3!$B:$B,G188),""))</f>
        <v/>
      </c>
      <c r="O188" s="51" t="str">
        <f>IF(G188="","",IFERROR(ROUND(SUMIFS(Данные3!$G:$G,Данные3!$A:$A,D$2,Данные3!$B:$B,G188)*100,0)&amp;"%",""))</f>
        <v/>
      </c>
      <c r="U188" s="51" t="str">
        <f t="shared" si="7"/>
        <v/>
      </c>
      <c r="V188" s="53" t="str">
        <f t="shared" si="8"/>
        <v/>
      </c>
      <c r="W188" s="51" t="str">
        <f>IFERROR(IF(Данные2!$A188&lt;&gt;"",Данные2!$A188,""),"")</f>
        <v/>
      </c>
      <c r="X188" s="53" t="str">
        <f>IF(COUNTIF(W$1:W188,W188)=1,IF(COUNT(X$1:X187)&gt;0,MAX(X$1:X187)+1,1),"")</f>
        <v/>
      </c>
      <c r="Z188" s="51" t="str">
        <f>IF($U188="","",IFERROR(SUMIF(Данные2!$A:$A,Техлист!$U188,Данные2!D:D),""))</f>
        <v/>
      </c>
      <c r="AA188" s="51" t="str">
        <f>IF($U188="","",IFERROR(SUMIF(Данные2!$A:$A,Техлист!$U188,Данные2!E:E),""))</f>
        <v/>
      </c>
      <c r="AB188" s="45" t="str">
        <f>IF($U188="","",IFERROR(ROUND(SUMIF(Данные2!$A:$A,Техлист!$U188,Данные2!F:F)*100,0)&amp;"%",""))</f>
        <v/>
      </c>
    </row>
    <row r="189" spans="1:28" x14ac:dyDescent="0.25">
      <c r="A189" s="45" t="str">
        <f>IF(Данные2!$A189&lt;&gt;"",Данные2!$A189,"")</f>
        <v/>
      </c>
      <c r="G189" s="45" t="str">
        <f t="shared" si="6"/>
        <v/>
      </c>
      <c r="H189" s="45" t="str">
        <f>IF(COUNTIF(G$1:G189,G189)=1,IF(COUNT(H$1:H188)&gt;0,MAX(H$1:H188)+1,1),"")</f>
        <v/>
      </c>
      <c r="J189" s="45" t="str">
        <f>IFERROR(IF(AND(Данные3!A189&lt;&gt;"",Данные3!A189=D$2),Данные3!B189,""),"")</f>
        <v/>
      </c>
      <c r="K189" s="45" t="str">
        <f>IF(COUNTIF(J$1:J189,J189)=1,IF(COUNT(K$1:K188)&gt;0,MAX(K$1:K188)+1,1),"")</f>
        <v/>
      </c>
      <c r="M189" s="51" t="str">
        <f>IF(G189="","",IFERROR(SUMIFS(Данные3!$E:$E,Данные3!$A:$A,D$2,Данные3!$B:$B,G189),""))</f>
        <v/>
      </c>
      <c r="N189" s="51" t="str">
        <f>IF(G189="","",IFERROR(SUMIFS(Данные3!$F:$F,Данные3!$A:$A,D$2,Данные3!$B:$B,G189),""))</f>
        <v/>
      </c>
      <c r="O189" s="51" t="str">
        <f>IF(G189="","",IFERROR(ROUND(SUMIFS(Данные3!$G:$G,Данные3!$A:$A,D$2,Данные3!$B:$B,G189)*100,0)&amp;"%",""))</f>
        <v/>
      </c>
      <c r="U189" s="51" t="str">
        <f t="shared" si="7"/>
        <v/>
      </c>
      <c r="V189" s="53" t="str">
        <f t="shared" si="8"/>
        <v/>
      </c>
      <c r="W189" s="51" t="str">
        <f>IFERROR(IF(Данные2!$A189&lt;&gt;"",Данные2!$A189,""),"")</f>
        <v/>
      </c>
      <c r="X189" s="53" t="str">
        <f>IF(COUNTIF(W$1:W189,W189)=1,IF(COUNT(X$1:X188)&gt;0,MAX(X$1:X188)+1,1),"")</f>
        <v/>
      </c>
      <c r="Z189" s="51" t="str">
        <f>IF($U189="","",IFERROR(SUMIF(Данные2!$A:$A,Техлист!$U189,Данные2!D:D),""))</f>
        <v/>
      </c>
      <c r="AA189" s="51" t="str">
        <f>IF($U189="","",IFERROR(SUMIF(Данные2!$A:$A,Техлист!$U189,Данные2!E:E),""))</f>
        <v/>
      </c>
      <c r="AB189" s="45" t="str">
        <f>IF($U189="","",IFERROR(ROUND(SUMIF(Данные2!$A:$A,Техлист!$U189,Данные2!F:F)*100,0)&amp;"%",""))</f>
        <v/>
      </c>
    </row>
    <row r="190" spans="1:28" x14ac:dyDescent="0.25">
      <c r="A190" s="45" t="str">
        <f>IF(Данные2!$A190&lt;&gt;"",Данные2!$A190,"")</f>
        <v/>
      </c>
      <c r="G190" s="45" t="str">
        <f t="shared" si="6"/>
        <v/>
      </c>
      <c r="H190" s="45" t="str">
        <f>IF(COUNTIF(G$1:G190,G190)=1,IF(COUNT(H$1:H189)&gt;0,MAX(H$1:H189)+1,1),"")</f>
        <v/>
      </c>
      <c r="J190" s="45" t="str">
        <f>IFERROR(IF(AND(Данные3!A190&lt;&gt;"",Данные3!A190=D$2),Данные3!B190,""),"")</f>
        <v/>
      </c>
      <c r="K190" s="45" t="str">
        <f>IF(COUNTIF(J$1:J190,J190)=1,IF(COUNT(K$1:K189)&gt;0,MAX(K$1:K189)+1,1),"")</f>
        <v/>
      </c>
      <c r="M190" s="51" t="str">
        <f>IF(G190="","",IFERROR(SUMIFS(Данные3!$E:$E,Данные3!$A:$A,D$2,Данные3!$B:$B,G190),""))</f>
        <v/>
      </c>
      <c r="N190" s="51" t="str">
        <f>IF(G190="","",IFERROR(SUMIFS(Данные3!$F:$F,Данные3!$A:$A,D$2,Данные3!$B:$B,G190),""))</f>
        <v/>
      </c>
      <c r="O190" s="51" t="str">
        <f>IF(G190="","",IFERROR(ROUND(SUMIFS(Данные3!$G:$G,Данные3!$A:$A,D$2,Данные3!$B:$B,G190)*100,0)&amp;"%",""))</f>
        <v/>
      </c>
      <c r="U190" s="51" t="str">
        <f t="shared" si="7"/>
        <v/>
      </c>
      <c r="V190" s="53" t="str">
        <f t="shared" si="8"/>
        <v/>
      </c>
      <c r="W190" s="51" t="str">
        <f>IFERROR(IF(Данные2!$A190&lt;&gt;"",Данные2!$A190,""),"")</f>
        <v/>
      </c>
      <c r="X190" s="53" t="str">
        <f>IF(COUNTIF(W$1:W190,W190)=1,IF(COUNT(X$1:X189)&gt;0,MAX(X$1:X189)+1,1),"")</f>
        <v/>
      </c>
      <c r="Z190" s="51" t="str">
        <f>IF($U190="","",IFERROR(SUMIF(Данные2!$A:$A,Техлист!$U190,Данные2!D:D),""))</f>
        <v/>
      </c>
      <c r="AA190" s="51" t="str">
        <f>IF($U190="","",IFERROR(SUMIF(Данные2!$A:$A,Техлист!$U190,Данные2!E:E),""))</f>
        <v/>
      </c>
      <c r="AB190" s="45" t="str">
        <f>IF($U190="","",IFERROR(ROUND(SUMIF(Данные2!$A:$A,Техлист!$U190,Данные2!F:F)*100,0)&amp;"%",""))</f>
        <v/>
      </c>
    </row>
    <row r="191" spans="1:28" x14ac:dyDescent="0.25">
      <c r="A191" s="45" t="str">
        <f>IF(Данные2!$A191&lt;&gt;"",Данные2!$A191,"")</f>
        <v/>
      </c>
      <c r="G191" s="45" t="str">
        <f t="shared" si="6"/>
        <v/>
      </c>
      <c r="H191" s="45" t="str">
        <f>IF(COUNTIF(G$1:G191,G191)=1,IF(COUNT(H$1:H190)&gt;0,MAX(H$1:H190)+1,1),"")</f>
        <v/>
      </c>
      <c r="J191" s="45" t="str">
        <f>IFERROR(IF(AND(Данные3!A191&lt;&gt;"",Данные3!A191=D$2),Данные3!B191,""),"")</f>
        <v/>
      </c>
      <c r="K191" s="45" t="str">
        <f>IF(COUNTIF(J$1:J191,J191)=1,IF(COUNT(K$1:K190)&gt;0,MAX(K$1:K190)+1,1),"")</f>
        <v/>
      </c>
      <c r="M191" s="51" t="str">
        <f>IF(G191="","",IFERROR(SUMIFS(Данные3!$E:$E,Данные3!$A:$A,D$2,Данные3!$B:$B,G191),""))</f>
        <v/>
      </c>
      <c r="N191" s="51" t="str">
        <f>IF(G191="","",IFERROR(SUMIFS(Данные3!$F:$F,Данные3!$A:$A,D$2,Данные3!$B:$B,G191),""))</f>
        <v/>
      </c>
      <c r="O191" s="51" t="str">
        <f>IF(G191="","",IFERROR(ROUND(SUMIFS(Данные3!$G:$G,Данные3!$A:$A,D$2,Данные3!$B:$B,G191)*100,0)&amp;"%",""))</f>
        <v/>
      </c>
      <c r="U191" s="51" t="str">
        <f t="shared" si="7"/>
        <v/>
      </c>
      <c r="V191" s="53" t="str">
        <f t="shared" si="8"/>
        <v/>
      </c>
      <c r="W191" s="51" t="str">
        <f>IFERROR(IF(Данные2!$A191&lt;&gt;"",Данные2!$A191,""),"")</f>
        <v/>
      </c>
      <c r="X191" s="53" t="str">
        <f>IF(COUNTIF(W$1:W191,W191)=1,IF(COUNT(X$1:X190)&gt;0,MAX(X$1:X190)+1,1),"")</f>
        <v/>
      </c>
      <c r="Z191" s="51" t="str">
        <f>IF($U191="","",IFERROR(SUMIF(Данные2!$A:$A,Техлист!$U191,Данные2!D:D),""))</f>
        <v/>
      </c>
      <c r="AA191" s="51" t="str">
        <f>IF($U191="","",IFERROR(SUMIF(Данные2!$A:$A,Техлист!$U191,Данные2!E:E),""))</f>
        <v/>
      </c>
      <c r="AB191" s="45" t="str">
        <f>IF($U191="","",IFERROR(ROUND(SUMIF(Данные2!$A:$A,Техлист!$U191,Данные2!F:F)*100,0)&amp;"%",""))</f>
        <v/>
      </c>
    </row>
    <row r="192" spans="1:28" x14ac:dyDescent="0.25">
      <c r="A192" s="45" t="str">
        <f>IF(Данные2!$A192&lt;&gt;"",Данные2!$A192,"")</f>
        <v/>
      </c>
      <c r="G192" s="45" t="str">
        <f t="shared" si="6"/>
        <v/>
      </c>
      <c r="H192" s="45" t="str">
        <f>IF(COUNTIF(G$1:G192,G192)=1,IF(COUNT(H$1:H191)&gt;0,MAX(H$1:H191)+1,1),"")</f>
        <v/>
      </c>
      <c r="J192" s="45" t="str">
        <f>IFERROR(IF(AND(Данные3!A192&lt;&gt;"",Данные3!A192=D$2),Данные3!B192,""),"")</f>
        <v/>
      </c>
      <c r="K192" s="45" t="str">
        <f>IF(COUNTIF(J$1:J192,J192)=1,IF(COUNT(K$1:K191)&gt;0,MAX(K$1:K191)+1,1),"")</f>
        <v/>
      </c>
      <c r="M192" s="51" t="str">
        <f>IF(G192="","",IFERROR(SUMIFS(Данные3!$E:$E,Данные3!$A:$A,D$2,Данные3!$B:$B,G192),""))</f>
        <v/>
      </c>
      <c r="N192" s="51" t="str">
        <f>IF(G192="","",IFERROR(SUMIFS(Данные3!$F:$F,Данные3!$A:$A,D$2,Данные3!$B:$B,G192),""))</f>
        <v/>
      </c>
      <c r="O192" s="51" t="str">
        <f>IF(G192="","",IFERROR(ROUND(SUMIFS(Данные3!$G:$G,Данные3!$A:$A,D$2,Данные3!$B:$B,G192)*100,0)&amp;"%",""))</f>
        <v/>
      </c>
      <c r="U192" s="51" t="str">
        <f t="shared" si="7"/>
        <v/>
      </c>
      <c r="V192" s="53" t="str">
        <f t="shared" si="8"/>
        <v/>
      </c>
      <c r="W192" s="51" t="str">
        <f>IFERROR(IF(Данные2!$A192&lt;&gt;"",Данные2!$A192,""),"")</f>
        <v/>
      </c>
      <c r="X192" s="53" t="str">
        <f>IF(COUNTIF(W$1:W192,W192)=1,IF(COUNT(X$1:X191)&gt;0,MAX(X$1:X191)+1,1),"")</f>
        <v/>
      </c>
      <c r="Z192" s="51" t="str">
        <f>IF($U192="","",IFERROR(SUMIF(Данные2!$A:$A,Техлист!$U192,Данные2!D:D),""))</f>
        <v/>
      </c>
      <c r="AA192" s="51" t="str">
        <f>IF($U192="","",IFERROR(SUMIF(Данные2!$A:$A,Техлист!$U192,Данные2!E:E),""))</f>
        <v/>
      </c>
      <c r="AB192" s="45" t="str">
        <f>IF($U192="","",IFERROR(ROUND(SUMIF(Данные2!$A:$A,Техлист!$U192,Данные2!F:F)*100,0)&amp;"%",""))</f>
        <v/>
      </c>
    </row>
    <row r="193" spans="1:28" x14ac:dyDescent="0.25">
      <c r="A193" s="45" t="str">
        <f>IF(Данные2!$A193&lt;&gt;"",Данные2!$A193,"")</f>
        <v/>
      </c>
      <c r="G193" s="45" t="str">
        <f t="shared" si="6"/>
        <v/>
      </c>
      <c r="H193" s="45" t="str">
        <f>IF(COUNTIF(G$1:G193,G193)=1,IF(COUNT(H$1:H192)&gt;0,MAX(H$1:H192)+1,1),"")</f>
        <v/>
      </c>
      <c r="J193" s="45" t="str">
        <f>IFERROR(IF(AND(Данные3!A193&lt;&gt;"",Данные3!A193=D$2),Данные3!B193,""),"")</f>
        <v/>
      </c>
      <c r="K193" s="45" t="str">
        <f>IF(COUNTIF(J$1:J193,J193)=1,IF(COUNT(K$1:K192)&gt;0,MAX(K$1:K192)+1,1),"")</f>
        <v/>
      </c>
      <c r="M193" s="51" t="str">
        <f>IF(G193="","",IFERROR(SUMIFS(Данные3!$E:$E,Данные3!$A:$A,D$2,Данные3!$B:$B,G193),""))</f>
        <v/>
      </c>
      <c r="N193" s="51" t="str">
        <f>IF(G193="","",IFERROR(SUMIFS(Данные3!$F:$F,Данные3!$A:$A,D$2,Данные3!$B:$B,G193),""))</f>
        <v/>
      </c>
      <c r="O193" s="51" t="str">
        <f>IF(G193="","",IFERROR(ROUND(SUMIFS(Данные3!$G:$G,Данные3!$A:$A,D$2,Данные3!$B:$B,G193)*100,0)&amp;"%",""))</f>
        <v/>
      </c>
      <c r="U193" s="51" t="str">
        <f t="shared" si="7"/>
        <v/>
      </c>
      <c r="V193" s="53" t="str">
        <f t="shared" si="8"/>
        <v/>
      </c>
      <c r="W193" s="51" t="str">
        <f>IFERROR(IF(Данные2!$A193&lt;&gt;"",Данные2!$A193,""),"")</f>
        <v/>
      </c>
      <c r="X193" s="53" t="str">
        <f>IF(COUNTIF(W$1:W193,W193)=1,IF(COUNT(X$1:X192)&gt;0,MAX(X$1:X192)+1,1),"")</f>
        <v/>
      </c>
      <c r="Z193" s="51" t="str">
        <f>IF($U193="","",IFERROR(SUMIF(Данные2!$A:$A,Техлист!$U193,Данные2!D:D),""))</f>
        <v/>
      </c>
      <c r="AA193" s="51" t="str">
        <f>IF($U193="","",IFERROR(SUMIF(Данные2!$A:$A,Техлист!$U193,Данные2!E:E),""))</f>
        <v/>
      </c>
      <c r="AB193" s="45" t="str">
        <f>IF($U193="","",IFERROR(ROUND(SUMIF(Данные2!$A:$A,Техлист!$U193,Данные2!F:F)*100,0)&amp;"%",""))</f>
        <v/>
      </c>
    </row>
    <row r="194" spans="1:28" x14ac:dyDescent="0.25">
      <c r="A194" s="45" t="str">
        <f>IF(Данные2!$A194&lt;&gt;"",Данные2!$A194,"")</f>
        <v/>
      </c>
      <c r="G194" s="45" t="str">
        <f t="shared" ref="G194:G257" si="9">IFERROR(INDEX(J$2:J$2000,MATCH(ROW()-1,K$2:K$2000,0)),"")</f>
        <v/>
      </c>
      <c r="H194" s="45" t="str">
        <f>IF(COUNTIF(G$1:G194,G194)=1,IF(COUNT(H$1:H193)&gt;0,MAX(H$1:H193)+1,1),"")</f>
        <v/>
      </c>
      <c r="J194" s="45" t="str">
        <f>IFERROR(IF(AND(Данные3!A194&lt;&gt;"",Данные3!A194=D$2),Данные3!B194,""),"")</f>
        <v/>
      </c>
      <c r="K194" s="45" t="str">
        <f>IF(COUNTIF(J$1:J194,J194)=1,IF(COUNT(K$1:K193)&gt;0,MAX(K$1:K193)+1,1),"")</f>
        <v/>
      </c>
      <c r="M194" s="51" t="str">
        <f>IF(G194="","",IFERROR(SUMIFS(Данные3!$E:$E,Данные3!$A:$A,D$2,Данные3!$B:$B,G194),""))</f>
        <v/>
      </c>
      <c r="N194" s="51" t="str">
        <f>IF(G194="","",IFERROR(SUMIFS(Данные3!$F:$F,Данные3!$A:$A,D$2,Данные3!$B:$B,G194),""))</f>
        <v/>
      </c>
      <c r="O194" s="51" t="str">
        <f>IF(G194="","",IFERROR(ROUND(SUMIFS(Данные3!$G:$G,Данные3!$A:$A,D$2,Данные3!$B:$B,G194)*100,0)&amp;"%",""))</f>
        <v/>
      </c>
      <c r="U194" s="51" t="str">
        <f t="shared" ref="U194:U257" si="10">IFERROR(INDEX(W$2:W$2000,MATCH(ROW()-1,X$2:X$2000,0)),"")</f>
        <v/>
      </c>
      <c r="V194" s="53" t="str">
        <f t="shared" ref="V194:V257" si="11">IFERROR(INDEX(X$2:X$2000,MATCH(ROW()-1,X$2:X$2000,0)),"")</f>
        <v/>
      </c>
      <c r="W194" s="51" t="str">
        <f>IFERROR(IF(Данные2!$A194&lt;&gt;"",Данные2!$A194,""),"")</f>
        <v/>
      </c>
      <c r="X194" s="53" t="str">
        <f>IF(COUNTIF(W$1:W194,W194)=1,IF(COUNT(X$1:X193)&gt;0,MAX(X$1:X193)+1,1),"")</f>
        <v/>
      </c>
      <c r="Z194" s="51" t="str">
        <f>IF($U194="","",IFERROR(SUMIF(Данные2!$A:$A,Техлист!$U194,Данные2!D:D),""))</f>
        <v/>
      </c>
      <c r="AA194" s="51" t="str">
        <f>IF($U194="","",IFERROR(SUMIF(Данные2!$A:$A,Техлист!$U194,Данные2!E:E),""))</f>
        <v/>
      </c>
      <c r="AB194" s="45" t="str">
        <f>IF($U194="","",IFERROR(ROUND(SUMIF(Данные2!$A:$A,Техлист!$U194,Данные2!F:F)*100,0)&amp;"%",""))</f>
        <v/>
      </c>
    </row>
    <row r="195" spans="1:28" x14ac:dyDescent="0.25">
      <c r="A195" s="45" t="str">
        <f>IF(Данные2!$A195&lt;&gt;"",Данные2!$A195,"")</f>
        <v/>
      </c>
      <c r="G195" s="45" t="str">
        <f t="shared" si="9"/>
        <v/>
      </c>
      <c r="H195" s="45" t="str">
        <f>IF(COUNTIF(G$1:G195,G195)=1,IF(COUNT(H$1:H194)&gt;0,MAX(H$1:H194)+1,1),"")</f>
        <v/>
      </c>
      <c r="J195" s="45" t="str">
        <f>IFERROR(IF(AND(Данные3!A195&lt;&gt;"",Данные3!A195=D$2),Данные3!B195,""),"")</f>
        <v/>
      </c>
      <c r="K195" s="45" t="str">
        <f>IF(COUNTIF(J$1:J195,J195)=1,IF(COUNT(K$1:K194)&gt;0,MAX(K$1:K194)+1,1),"")</f>
        <v/>
      </c>
      <c r="M195" s="51" t="str">
        <f>IF(G195="","",IFERROR(SUMIFS(Данные3!$E:$E,Данные3!$A:$A,D$2,Данные3!$B:$B,G195),""))</f>
        <v/>
      </c>
      <c r="N195" s="51" t="str">
        <f>IF(G195="","",IFERROR(SUMIFS(Данные3!$F:$F,Данные3!$A:$A,D$2,Данные3!$B:$B,G195),""))</f>
        <v/>
      </c>
      <c r="O195" s="51" t="str">
        <f>IF(G195="","",IFERROR(ROUND(SUMIFS(Данные3!$G:$G,Данные3!$A:$A,D$2,Данные3!$B:$B,G195)*100,0)&amp;"%",""))</f>
        <v/>
      </c>
      <c r="U195" s="51" t="str">
        <f t="shared" si="10"/>
        <v/>
      </c>
      <c r="V195" s="53" t="str">
        <f t="shared" si="11"/>
        <v/>
      </c>
      <c r="W195" s="51" t="str">
        <f>IFERROR(IF(Данные2!$A195&lt;&gt;"",Данные2!$A195,""),"")</f>
        <v/>
      </c>
      <c r="X195" s="53" t="str">
        <f>IF(COUNTIF(W$1:W195,W195)=1,IF(COUNT(X$1:X194)&gt;0,MAX(X$1:X194)+1,1),"")</f>
        <v/>
      </c>
      <c r="Z195" s="51" t="str">
        <f>IF($U195="","",IFERROR(SUMIF(Данные2!$A:$A,Техлист!$U195,Данные2!D:D),""))</f>
        <v/>
      </c>
      <c r="AA195" s="51" t="str">
        <f>IF($U195="","",IFERROR(SUMIF(Данные2!$A:$A,Техлист!$U195,Данные2!E:E),""))</f>
        <v/>
      </c>
      <c r="AB195" s="45" t="str">
        <f>IF($U195="","",IFERROR(ROUND(SUMIF(Данные2!$A:$A,Техлист!$U195,Данные2!F:F)*100,0)&amp;"%",""))</f>
        <v/>
      </c>
    </row>
    <row r="196" spans="1:28" x14ac:dyDescent="0.25">
      <c r="A196" s="45" t="str">
        <f>IF(Данные2!$A196&lt;&gt;"",Данные2!$A196,"")</f>
        <v/>
      </c>
      <c r="G196" s="45" t="str">
        <f t="shared" si="9"/>
        <v/>
      </c>
      <c r="H196" s="45" t="str">
        <f>IF(COUNTIF(G$1:G196,G196)=1,IF(COUNT(H$1:H195)&gt;0,MAX(H$1:H195)+1,1),"")</f>
        <v/>
      </c>
      <c r="J196" s="45" t="str">
        <f>IFERROR(IF(AND(Данные3!A196&lt;&gt;"",Данные3!A196=D$2),Данные3!B196,""),"")</f>
        <v/>
      </c>
      <c r="K196" s="45" t="str">
        <f>IF(COUNTIF(J$1:J196,J196)=1,IF(COUNT(K$1:K195)&gt;0,MAX(K$1:K195)+1,1),"")</f>
        <v/>
      </c>
      <c r="M196" s="51" t="str">
        <f>IF(G196="","",IFERROR(SUMIFS(Данные3!$E:$E,Данные3!$A:$A,D$2,Данные3!$B:$B,G196),""))</f>
        <v/>
      </c>
      <c r="N196" s="51" t="str">
        <f>IF(G196="","",IFERROR(SUMIFS(Данные3!$F:$F,Данные3!$A:$A,D$2,Данные3!$B:$B,G196),""))</f>
        <v/>
      </c>
      <c r="O196" s="51" t="str">
        <f>IF(G196="","",IFERROR(ROUND(SUMIFS(Данные3!$G:$G,Данные3!$A:$A,D$2,Данные3!$B:$B,G196)*100,0)&amp;"%",""))</f>
        <v/>
      </c>
      <c r="U196" s="51" t="str">
        <f t="shared" si="10"/>
        <v/>
      </c>
      <c r="V196" s="53" t="str">
        <f t="shared" si="11"/>
        <v/>
      </c>
      <c r="W196" s="51" t="str">
        <f>IFERROR(IF(Данные2!$A196&lt;&gt;"",Данные2!$A196,""),"")</f>
        <v/>
      </c>
      <c r="X196" s="53" t="str">
        <f>IF(COUNTIF(W$1:W196,W196)=1,IF(COUNT(X$1:X195)&gt;0,MAX(X$1:X195)+1,1),"")</f>
        <v/>
      </c>
      <c r="Z196" s="51" t="str">
        <f>IF($U196="","",IFERROR(SUMIF(Данные2!$A:$A,Техлист!$U196,Данные2!D:D),""))</f>
        <v/>
      </c>
      <c r="AA196" s="51" t="str">
        <f>IF($U196="","",IFERROR(SUMIF(Данные2!$A:$A,Техлист!$U196,Данные2!E:E),""))</f>
        <v/>
      </c>
      <c r="AB196" s="45" t="str">
        <f>IF($U196="","",IFERROR(ROUND(SUMIF(Данные2!$A:$A,Техлист!$U196,Данные2!F:F)*100,0)&amp;"%",""))</f>
        <v/>
      </c>
    </row>
    <row r="197" spans="1:28" x14ac:dyDescent="0.25">
      <c r="A197" s="45" t="str">
        <f>IF(Данные2!$A197&lt;&gt;"",Данные2!$A197,"")</f>
        <v/>
      </c>
      <c r="G197" s="45" t="str">
        <f t="shared" si="9"/>
        <v/>
      </c>
      <c r="H197" s="45" t="str">
        <f>IF(COUNTIF(G$1:G197,G197)=1,IF(COUNT(H$1:H196)&gt;0,MAX(H$1:H196)+1,1),"")</f>
        <v/>
      </c>
      <c r="J197" s="45" t="str">
        <f>IFERROR(IF(AND(Данные3!A197&lt;&gt;"",Данные3!A197=D$2),Данные3!B197,""),"")</f>
        <v/>
      </c>
      <c r="K197" s="45" t="str">
        <f>IF(COUNTIF(J$1:J197,J197)=1,IF(COUNT(K$1:K196)&gt;0,MAX(K$1:K196)+1,1),"")</f>
        <v/>
      </c>
      <c r="M197" s="51" t="str">
        <f>IF(G197="","",IFERROR(SUMIFS(Данные3!$E:$E,Данные3!$A:$A,D$2,Данные3!$B:$B,G197),""))</f>
        <v/>
      </c>
      <c r="N197" s="51" t="str">
        <f>IF(G197="","",IFERROR(SUMIFS(Данные3!$F:$F,Данные3!$A:$A,D$2,Данные3!$B:$B,G197),""))</f>
        <v/>
      </c>
      <c r="O197" s="51" t="str">
        <f>IF(G197="","",IFERROR(ROUND(SUMIFS(Данные3!$G:$G,Данные3!$A:$A,D$2,Данные3!$B:$B,G197)*100,0)&amp;"%",""))</f>
        <v/>
      </c>
      <c r="U197" s="51" t="str">
        <f t="shared" si="10"/>
        <v/>
      </c>
      <c r="V197" s="53" t="str">
        <f t="shared" si="11"/>
        <v/>
      </c>
      <c r="W197" s="51" t="str">
        <f>IFERROR(IF(Данные2!$A197&lt;&gt;"",Данные2!$A197,""),"")</f>
        <v/>
      </c>
      <c r="X197" s="53" t="str">
        <f>IF(COUNTIF(W$1:W197,W197)=1,IF(COUNT(X$1:X196)&gt;0,MAX(X$1:X196)+1,1),"")</f>
        <v/>
      </c>
      <c r="Z197" s="51" t="str">
        <f>IF($U197="","",IFERROR(SUMIF(Данные2!$A:$A,Техлист!$U197,Данные2!D:D),""))</f>
        <v/>
      </c>
      <c r="AA197" s="51" t="str">
        <f>IF($U197="","",IFERROR(SUMIF(Данные2!$A:$A,Техлист!$U197,Данные2!E:E),""))</f>
        <v/>
      </c>
      <c r="AB197" s="45" t="str">
        <f>IF($U197="","",IFERROR(ROUND(SUMIF(Данные2!$A:$A,Техлист!$U197,Данные2!F:F)*100,0)&amp;"%",""))</f>
        <v/>
      </c>
    </row>
    <row r="198" spans="1:28" x14ac:dyDescent="0.25">
      <c r="A198" s="45" t="str">
        <f>IF(Данные2!$A198&lt;&gt;"",Данные2!$A198,"")</f>
        <v/>
      </c>
      <c r="G198" s="45" t="str">
        <f t="shared" si="9"/>
        <v/>
      </c>
      <c r="H198" s="45" t="str">
        <f>IF(COUNTIF(G$1:G198,G198)=1,IF(COUNT(H$1:H197)&gt;0,MAX(H$1:H197)+1,1),"")</f>
        <v/>
      </c>
      <c r="J198" s="45" t="str">
        <f>IFERROR(IF(AND(Данные3!A198&lt;&gt;"",Данные3!A198=D$2),Данные3!B198,""),"")</f>
        <v/>
      </c>
      <c r="K198" s="45" t="str">
        <f>IF(COUNTIF(J$1:J198,J198)=1,IF(COUNT(K$1:K197)&gt;0,MAX(K$1:K197)+1,1),"")</f>
        <v/>
      </c>
      <c r="M198" s="51" t="str">
        <f>IF(G198="","",IFERROR(SUMIFS(Данные3!$E:$E,Данные3!$A:$A,D$2,Данные3!$B:$B,G198),""))</f>
        <v/>
      </c>
      <c r="N198" s="51" t="str">
        <f>IF(G198="","",IFERROR(SUMIFS(Данные3!$F:$F,Данные3!$A:$A,D$2,Данные3!$B:$B,G198),""))</f>
        <v/>
      </c>
      <c r="O198" s="51" t="str">
        <f>IF(G198="","",IFERROR(ROUND(SUMIFS(Данные3!$G:$G,Данные3!$A:$A,D$2,Данные3!$B:$B,G198)*100,0)&amp;"%",""))</f>
        <v/>
      </c>
      <c r="U198" s="51" t="str">
        <f t="shared" si="10"/>
        <v/>
      </c>
      <c r="V198" s="53" t="str">
        <f t="shared" si="11"/>
        <v/>
      </c>
      <c r="W198" s="51" t="str">
        <f>IFERROR(IF(Данные2!$A198&lt;&gt;"",Данные2!$A198,""),"")</f>
        <v/>
      </c>
      <c r="X198" s="53" t="str">
        <f>IF(COUNTIF(W$1:W198,W198)=1,IF(COUNT(X$1:X197)&gt;0,MAX(X$1:X197)+1,1),"")</f>
        <v/>
      </c>
      <c r="Z198" s="51" t="str">
        <f>IF($U198="","",IFERROR(SUMIF(Данные2!$A:$A,Техлист!$U198,Данные2!D:D),""))</f>
        <v/>
      </c>
      <c r="AA198" s="51" t="str">
        <f>IF($U198="","",IFERROR(SUMIF(Данные2!$A:$A,Техлист!$U198,Данные2!E:E),""))</f>
        <v/>
      </c>
      <c r="AB198" s="45" t="str">
        <f>IF($U198="","",IFERROR(ROUND(SUMIF(Данные2!$A:$A,Техлист!$U198,Данные2!F:F)*100,0)&amp;"%",""))</f>
        <v/>
      </c>
    </row>
    <row r="199" spans="1:28" x14ac:dyDescent="0.25">
      <c r="A199" s="45" t="str">
        <f>IF(Данные2!$A199&lt;&gt;"",Данные2!$A199,"")</f>
        <v/>
      </c>
      <c r="G199" s="45" t="str">
        <f t="shared" si="9"/>
        <v/>
      </c>
      <c r="H199" s="45" t="str">
        <f>IF(COUNTIF(G$1:G199,G199)=1,IF(COUNT(H$1:H198)&gt;0,MAX(H$1:H198)+1,1),"")</f>
        <v/>
      </c>
      <c r="J199" s="45" t="str">
        <f>IFERROR(IF(AND(Данные3!A199&lt;&gt;"",Данные3!A199=D$2),Данные3!B199,""),"")</f>
        <v/>
      </c>
      <c r="K199" s="45" t="str">
        <f>IF(COUNTIF(J$1:J199,J199)=1,IF(COUNT(K$1:K198)&gt;0,MAX(K$1:K198)+1,1),"")</f>
        <v/>
      </c>
      <c r="M199" s="51" t="str">
        <f>IF(G199="","",IFERROR(SUMIFS(Данные3!$E:$E,Данные3!$A:$A,D$2,Данные3!$B:$B,G199),""))</f>
        <v/>
      </c>
      <c r="N199" s="51" t="str">
        <f>IF(G199="","",IFERROR(SUMIFS(Данные3!$F:$F,Данные3!$A:$A,D$2,Данные3!$B:$B,G199),""))</f>
        <v/>
      </c>
      <c r="O199" s="51" t="str">
        <f>IF(G199="","",IFERROR(ROUND(SUMIFS(Данные3!$G:$G,Данные3!$A:$A,D$2,Данные3!$B:$B,G199)*100,0)&amp;"%",""))</f>
        <v/>
      </c>
      <c r="U199" s="51" t="str">
        <f t="shared" si="10"/>
        <v/>
      </c>
      <c r="V199" s="53" t="str">
        <f t="shared" si="11"/>
        <v/>
      </c>
      <c r="W199" s="51" t="str">
        <f>IFERROR(IF(Данные2!$A199&lt;&gt;"",Данные2!$A199,""),"")</f>
        <v/>
      </c>
      <c r="X199" s="53" t="str">
        <f>IF(COUNTIF(W$1:W199,W199)=1,IF(COUNT(X$1:X198)&gt;0,MAX(X$1:X198)+1,1),"")</f>
        <v/>
      </c>
      <c r="Z199" s="51" t="str">
        <f>IF($U199="","",IFERROR(SUMIF(Данные2!$A:$A,Техлист!$U199,Данные2!D:D),""))</f>
        <v/>
      </c>
      <c r="AA199" s="51" t="str">
        <f>IF($U199="","",IFERROR(SUMIF(Данные2!$A:$A,Техлист!$U199,Данные2!E:E),""))</f>
        <v/>
      </c>
      <c r="AB199" s="45" t="str">
        <f>IF($U199="","",IFERROR(ROUND(SUMIF(Данные2!$A:$A,Техлист!$U199,Данные2!F:F)*100,0)&amp;"%",""))</f>
        <v/>
      </c>
    </row>
    <row r="200" spans="1:28" x14ac:dyDescent="0.25">
      <c r="A200" s="45" t="str">
        <f>IF(Данные2!$A200&lt;&gt;"",Данные2!$A200,"")</f>
        <v/>
      </c>
      <c r="G200" s="45" t="str">
        <f t="shared" si="9"/>
        <v/>
      </c>
      <c r="H200" s="45" t="str">
        <f>IF(COUNTIF(G$1:G200,G200)=1,IF(COUNT(H$1:H199)&gt;0,MAX(H$1:H199)+1,1),"")</f>
        <v/>
      </c>
      <c r="J200" s="45" t="str">
        <f>IFERROR(IF(AND(Данные3!A200&lt;&gt;"",Данные3!A200=D$2),Данные3!B200,""),"")</f>
        <v/>
      </c>
      <c r="K200" s="45" t="str">
        <f>IF(COUNTIF(J$1:J200,J200)=1,IF(COUNT(K$1:K199)&gt;0,MAX(K$1:K199)+1,1),"")</f>
        <v/>
      </c>
      <c r="M200" s="51" t="str">
        <f>IF(G200="","",IFERROR(SUMIFS(Данные3!$E:$E,Данные3!$A:$A,D$2,Данные3!$B:$B,G200),""))</f>
        <v/>
      </c>
      <c r="N200" s="51" t="str">
        <f>IF(G200="","",IFERROR(SUMIFS(Данные3!$F:$F,Данные3!$A:$A,D$2,Данные3!$B:$B,G200),""))</f>
        <v/>
      </c>
      <c r="O200" s="51" t="str">
        <f>IF(G200="","",IFERROR(ROUND(SUMIFS(Данные3!$G:$G,Данные3!$A:$A,D$2,Данные3!$B:$B,G200)*100,0)&amp;"%",""))</f>
        <v/>
      </c>
      <c r="U200" s="51" t="str">
        <f t="shared" si="10"/>
        <v/>
      </c>
      <c r="V200" s="53" t="str">
        <f t="shared" si="11"/>
        <v/>
      </c>
      <c r="W200" s="51" t="str">
        <f>IFERROR(IF(Данные2!$A200&lt;&gt;"",Данные2!$A200,""),"")</f>
        <v/>
      </c>
      <c r="X200" s="53" t="str">
        <f>IF(COUNTIF(W$1:W200,W200)=1,IF(COUNT(X$1:X199)&gt;0,MAX(X$1:X199)+1,1),"")</f>
        <v/>
      </c>
      <c r="Z200" s="51" t="str">
        <f>IF($U200="","",IFERROR(SUMIF(Данные2!$A:$A,Техлист!$U200,Данные2!D:D),""))</f>
        <v/>
      </c>
      <c r="AA200" s="51" t="str">
        <f>IF($U200="","",IFERROR(SUMIF(Данные2!$A:$A,Техлист!$U200,Данные2!E:E),""))</f>
        <v/>
      </c>
      <c r="AB200" s="45" t="str">
        <f>IF($U200="","",IFERROR(ROUND(SUMIF(Данные2!$A:$A,Техлист!$U200,Данные2!F:F)*100,0)&amp;"%",""))</f>
        <v/>
      </c>
    </row>
    <row r="201" spans="1:28" x14ac:dyDescent="0.25">
      <c r="A201" s="45" t="str">
        <f>IF(Данные2!$A201&lt;&gt;"",Данные2!$A201,"")</f>
        <v/>
      </c>
      <c r="G201" s="45" t="str">
        <f t="shared" si="9"/>
        <v/>
      </c>
      <c r="H201" s="45" t="str">
        <f>IF(COUNTIF(G$1:G201,G201)=1,IF(COUNT(H$1:H200)&gt;0,MAX(H$1:H200)+1,1),"")</f>
        <v/>
      </c>
      <c r="J201" s="45" t="str">
        <f>IFERROR(IF(AND(Данные3!A201&lt;&gt;"",Данные3!A201=D$2),Данные3!B201,""),"")</f>
        <v/>
      </c>
      <c r="K201" s="45" t="str">
        <f>IF(COUNTIF(J$1:J201,J201)=1,IF(COUNT(K$1:K200)&gt;0,MAX(K$1:K200)+1,1),"")</f>
        <v/>
      </c>
      <c r="M201" s="51" t="str">
        <f>IF(G201="","",IFERROR(SUMIFS(Данные3!$E:$E,Данные3!$A:$A,D$2,Данные3!$B:$B,G201),""))</f>
        <v/>
      </c>
      <c r="N201" s="51" t="str">
        <f>IF(G201="","",IFERROR(SUMIFS(Данные3!$F:$F,Данные3!$A:$A,D$2,Данные3!$B:$B,G201),""))</f>
        <v/>
      </c>
      <c r="O201" s="51" t="str">
        <f>IF(G201="","",IFERROR(ROUND(SUMIFS(Данные3!$G:$G,Данные3!$A:$A,D$2,Данные3!$B:$B,G201)*100,0)&amp;"%",""))</f>
        <v/>
      </c>
      <c r="U201" s="51" t="str">
        <f t="shared" si="10"/>
        <v/>
      </c>
      <c r="V201" s="53" t="str">
        <f t="shared" si="11"/>
        <v/>
      </c>
      <c r="W201" s="51" t="str">
        <f>IFERROR(IF(Данные2!$A201&lt;&gt;"",Данные2!$A201,""),"")</f>
        <v/>
      </c>
      <c r="X201" s="53" t="str">
        <f>IF(COUNTIF(W$1:W201,W201)=1,IF(COUNT(X$1:X200)&gt;0,MAX(X$1:X200)+1,1),"")</f>
        <v/>
      </c>
      <c r="Z201" s="51" t="str">
        <f>IF($U201="","",IFERROR(SUMIF(Данные2!$A:$A,Техлист!$U201,Данные2!D:D),""))</f>
        <v/>
      </c>
      <c r="AA201" s="51" t="str">
        <f>IF($U201="","",IFERROR(SUMIF(Данные2!$A:$A,Техлист!$U201,Данные2!E:E),""))</f>
        <v/>
      </c>
      <c r="AB201" s="45" t="str">
        <f>IF($U201="","",IFERROR(ROUND(SUMIF(Данные2!$A:$A,Техлист!$U201,Данные2!F:F)*100,0)&amp;"%",""))</f>
        <v/>
      </c>
    </row>
    <row r="202" spans="1:28" x14ac:dyDescent="0.25">
      <c r="A202" s="45" t="str">
        <f>IF(Данные2!$A202&lt;&gt;"",Данные2!$A202,"")</f>
        <v/>
      </c>
      <c r="G202" s="45" t="str">
        <f t="shared" si="9"/>
        <v/>
      </c>
      <c r="H202" s="45" t="str">
        <f>IF(COUNTIF(G$1:G202,G202)=1,IF(COUNT(H$1:H201)&gt;0,MAX(H$1:H201)+1,1),"")</f>
        <v/>
      </c>
      <c r="J202" s="45" t="str">
        <f>IFERROR(IF(AND(Данные3!A202&lt;&gt;"",Данные3!A202=D$2),Данные3!B202,""),"")</f>
        <v/>
      </c>
      <c r="K202" s="45" t="str">
        <f>IF(COUNTIF(J$1:J202,J202)=1,IF(COUNT(K$1:K201)&gt;0,MAX(K$1:K201)+1,1),"")</f>
        <v/>
      </c>
      <c r="M202" s="51" t="str">
        <f>IF(G202="","",IFERROR(SUMIFS(Данные3!$E:$E,Данные3!$A:$A,D$2,Данные3!$B:$B,G202),""))</f>
        <v/>
      </c>
      <c r="N202" s="51" t="str">
        <f>IF(G202="","",IFERROR(SUMIFS(Данные3!$F:$F,Данные3!$A:$A,D$2,Данные3!$B:$B,G202),""))</f>
        <v/>
      </c>
      <c r="O202" s="51" t="str">
        <f>IF(G202="","",IFERROR(ROUND(SUMIFS(Данные3!$G:$G,Данные3!$A:$A,D$2,Данные3!$B:$B,G202)*100,0)&amp;"%",""))</f>
        <v/>
      </c>
      <c r="U202" s="51" t="str">
        <f t="shared" si="10"/>
        <v/>
      </c>
      <c r="V202" s="53" t="str">
        <f t="shared" si="11"/>
        <v/>
      </c>
      <c r="W202" s="51" t="str">
        <f>IFERROR(IF(Данные2!$A202&lt;&gt;"",Данные2!$A202,""),"")</f>
        <v/>
      </c>
      <c r="X202" s="53" t="str">
        <f>IF(COUNTIF(W$1:W202,W202)=1,IF(COUNT(X$1:X201)&gt;0,MAX(X$1:X201)+1,1),"")</f>
        <v/>
      </c>
      <c r="Z202" s="51" t="str">
        <f>IF($U202="","",IFERROR(SUMIF(Данные2!$A:$A,Техлист!$U202,Данные2!D:D),""))</f>
        <v/>
      </c>
      <c r="AA202" s="51" t="str">
        <f>IF($U202="","",IFERROR(SUMIF(Данные2!$A:$A,Техлист!$U202,Данные2!E:E),""))</f>
        <v/>
      </c>
      <c r="AB202" s="45" t="str">
        <f>IF($U202="","",IFERROR(ROUND(SUMIF(Данные2!$A:$A,Техлист!$U202,Данные2!F:F)*100,0)&amp;"%",""))</f>
        <v/>
      </c>
    </row>
    <row r="203" spans="1:28" x14ac:dyDescent="0.25">
      <c r="A203" s="45" t="str">
        <f>IF(Данные2!$A203&lt;&gt;"",Данные2!$A203,"")</f>
        <v/>
      </c>
      <c r="G203" s="45" t="str">
        <f t="shared" si="9"/>
        <v/>
      </c>
      <c r="H203" s="45" t="str">
        <f>IF(COUNTIF(G$1:G203,G203)=1,IF(COUNT(H$1:H202)&gt;0,MAX(H$1:H202)+1,1),"")</f>
        <v/>
      </c>
      <c r="J203" s="45" t="str">
        <f>IFERROR(IF(AND(Данные3!A203&lt;&gt;"",Данные3!A203=D$2),Данные3!B203,""),"")</f>
        <v/>
      </c>
      <c r="K203" s="45" t="str">
        <f>IF(COUNTIF(J$1:J203,J203)=1,IF(COUNT(K$1:K202)&gt;0,MAX(K$1:K202)+1,1),"")</f>
        <v/>
      </c>
      <c r="M203" s="51" t="str">
        <f>IF(G203="","",IFERROR(SUMIFS(Данные3!$E:$E,Данные3!$A:$A,D$2,Данные3!$B:$B,G203),""))</f>
        <v/>
      </c>
      <c r="N203" s="51" t="str">
        <f>IF(G203="","",IFERROR(SUMIFS(Данные3!$F:$F,Данные3!$A:$A,D$2,Данные3!$B:$B,G203),""))</f>
        <v/>
      </c>
      <c r="O203" s="51" t="str">
        <f>IF(G203="","",IFERROR(ROUND(SUMIFS(Данные3!$G:$G,Данные3!$A:$A,D$2,Данные3!$B:$B,G203)*100,0)&amp;"%",""))</f>
        <v/>
      </c>
      <c r="U203" s="51" t="str">
        <f t="shared" si="10"/>
        <v/>
      </c>
      <c r="V203" s="53" t="str">
        <f t="shared" si="11"/>
        <v/>
      </c>
      <c r="W203" s="51" t="str">
        <f>IFERROR(IF(Данные2!$A203&lt;&gt;"",Данные2!$A203,""),"")</f>
        <v/>
      </c>
      <c r="X203" s="53" t="str">
        <f>IF(COUNTIF(W$1:W203,W203)=1,IF(COUNT(X$1:X202)&gt;0,MAX(X$1:X202)+1,1),"")</f>
        <v/>
      </c>
      <c r="Z203" s="51" t="str">
        <f>IF($U203="","",IFERROR(SUMIF(Данные2!$A:$A,Техлист!$U203,Данные2!D:D),""))</f>
        <v/>
      </c>
      <c r="AA203" s="51" t="str">
        <f>IF($U203="","",IFERROR(SUMIF(Данные2!$A:$A,Техлист!$U203,Данные2!E:E),""))</f>
        <v/>
      </c>
      <c r="AB203" s="45" t="str">
        <f>IF($U203="","",IFERROR(ROUND(SUMIF(Данные2!$A:$A,Техлист!$U203,Данные2!F:F)*100,0)&amp;"%",""))</f>
        <v/>
      </c>
    </row>
    <row r="204" spans="1:28" x14ac:dyDescent="0.25">
      <c r="A204" s="45" t="str">
        <f>IF(Данные2!$A204&lt;&gt;"",Данные2!$A204,"")</f>
        <v/>
      </c>
      <c r="G204" s="45" t="str">
        <f t="shared" si="9"/>
        <v/>
      </c>
      <c r="H204" s="45" t="str">
        <f>IF(COUNTIF(G$1:G204,G204)=1,IF(COUNT(H$1:H203)&gt;0,MAX(H$1:H203)+1,1),"")</f>
        <v/>
      </c>
      <c r="J204" s="45" t="str">
        <f>IFERROR(IF(AND(Данные3!A204&lt;&gt;"",Данные3!A204=D$2),Данные3!B204,""),"")</f>
        <v/>
      </c>
      <c r="K204" s="45" t="str">
        <f>IF(COUNTIF(J$1:J204,J204)=1,IF(COUNT(K$1:K203)&gt;0,MAX(K$1:K203)+1,1),"")</f>
        <v/>
      </c>
      <c r="M204" s="51" t="str">
        <f>IF(G204="","",IFERROR(SUMIFS(Данные3!$E:$E,Данные3!$A:$A,D$2,Данные3!$B:$B,G204),""))</f>
        <v/>
      </c>
      <c r="N204" s="51" t="str">
        <f>IF(G204="","",IFERROR(SUMIFS(Данные3!$F:$F,Данные3!$A:$A,D$2,Данные3!$B:$B,G204),""))</f>
        <v/>
      </c>
      <c r="O204" s="51" t="str">
        <f>IF(G204="","",IFERROR(ROUND(SUMIFS(Данные3!$G:$G,Данные3!$A:$A,D$2,Данные3!$B:$B,G204)*100,0)&amp;"%",""))</f>
        <v/>
      </c>
      <c r="U204" s="51" t="str">
        <f t="shared" si="10"/>
        <v/>
      </c>
      <c r="V204" s="53" t="str">
        <f t="shared" si="11"/>
        <v/>
      </c>
      <c r="W204" s="51" t="str">
        <f>IFERROR(IF(Данные2!$A204&lt;&gt;"",Данные2!$A204,""),"")</f>
        <v/>
      </c>
      <c r="X204" s="53" t="str">
        <f>IF(COUNTIF(W$1:W204,W204)=1,IF(COUNT(X$1:X203)&gt;0,MAX(X$1:X203)+1,1),"")</f>
        <v/>
      </c>
      <c r="Z204" s="51" t="str">
        <f>IF($U204="","",IFERROR(SUMIF(Данные2!$A:$A,Техлист!$U204,Данные2!D:D),""))</f>
        <v/>
      </c>
      <c r="AA204" s="51" t="str">
        <f>IF($U204="","",IFERROR(SUMIF(Данные2!$A:$A,Техлист!$U204,Данные2!E:E),""))</f>
        <v/>
      </c>
      <c r="AB204" s="45" t="str">
        <f>IF($U204="","",IFERROR(ROUND(SUMIF(Данные2!$A:$A,Техлист!$U204,Данные2!F:F)*100,0)&amp;"%",""))</f>
        <v/>
      </c>
    </row>
    <row r="205" spans="1:28" x14ac:dyDescent="0.25">
      <c r="A205" s="45" t="str">
        <f>IF(Данные2!$A205&lt;&gt;"",Данные2!$A205,"")</f>
        <v/>
      </c>
      <c r="G205" s="45" t="str">
        <f t="shared" si="9"/>
        <v/>
      </c>
      <c r="H205" s="45" t="str">
        <f>IF(COUNTIF(G$1:G205,G205)=1,IF(COUNT(H$1:H204)&gt;0,MAX(H$1:H204)+1,1),"")</f>
        <v/>
      </c>
      <c r="J205" s="45" t="str">
        <f>IFERROR(IF(AND(Данные3!A205&lt;&gt;"",Данные3!A205=D$2),Данные3!B205,""),"")</f>
        <v/>
      </c>
      <c r="K205" s="45" t="str">
        <f>IF(COUNTIF(J$1:J205,J205)=1,IF(COUNT(K$1:K204)&gt;0,MAX(K$1:K204)+1,1),"")</f>
        <v/>
      </c>
      <c r="M205" s="51" t="str">
        <f>IF(G205="","",IFERROR(SUMIFS(Данные3!$E:$E,Данные3!$A:$A,D$2,Данные3!$B:$B,G205),""))</f>
        <v/>
      </c>
      <c r="N205" s="51" t="str">
        <f>IF(G205="","",IFERROR(SUMIFS(Данные3!$F:$F,Данные3!$A:$A,D$2,Данные3!$B:$B,G205),""))</f>
        <v/>
      </c>
      <c r="O205" s="51" t="str">
        <f>IF(G205="","",IFERROR(ROUND(SUMIFS(Данные3!$G:$G,Данные3!$A:$A,D$2,Данные3!$B:$B,G205)*100,0)&amp;"%",""))</f>
        <v/>
      </c>
      <c r="U205" s="51" t="str">
        <f t="shared" si="10"/>
        <v/>
      </c>
      <c r="V205" s="53" t="str">
        <f t="shared" si="11"/>
        <v/>
      </c>
      <c r="W205" s="51" t="str">
        <f>IFERROR(IF(Данные2!$A205&lt;&gt;"",Данные2!$A205,""),"")</f>
        <v/>
      </c>
      <c r="X205" s="53" t="str">
        <f>IF(COUNTIF(W$1:W205,W205)=1,IF(COUNT(X$1:X204)&gt;0,MAX(X$1:X204)+1,1),"")</f>
        <v/>
      </c>
      <c r="Z205" s="51" t="str">
        <f>IF($U205="","",IFERROR(SUMIF(Данные2!$A:$A,Техлист!$U205,Данные2!D:D),""))</f>
        <v/>
      </c>
      <c r="AA205" s="51" t="str">
        <f>IF($U205="","",IFERROR(SUMIF(Данные2!$A:$A,Техлист!$U205,Данные2!E:E),""))</f>
        <v/>
      </c>
      <c r="AB205" s="45" t="str">
        <f>IF($U205="","",IFERROR(ROUND(SUMIF(Данные2!$A:$A,Техлист!$U205,Данные2!F:F)*100,0)&amp;"%",""))</f>
        <v/>
      </c>
    </row>
    <row r="206" spans="1:28" x14ac:dyDescent="0.25">
      <c r="A206" s="45" t="str">
        <f>IF(Данные2!$A206&lt;&gt;"",Данные2!$A206,"")</f>
        <v/>
      </c>
      <c r="G206" s="45" t="str">
        <f t="shared" si="9"/>
        <v/>
      </c>
      <c r="H206" s="45" t="str">
        <f>IF(COUNTIF(G$1:G206,G206)=1,IF(COUNT(H$1:H205)&gt;0,MAX(H$1:H205)+1,1),"")</f>
        <v/>
      </c>
      <c r="J206" s="45" t="str">
        <f>IFERROR(IF(AND(Данные3!A206&lt;&gt;"",Данные3!A206=D$2),Данные3!B206,""),"")</f>
        <v/>
      </c>
      <c r="K206" s="45" t="str">
        <f>IF(COUNTIF(J$1:J206,J206)=1,IF(COUNT(K$1:K205)&gt;0,MAX(K$1:K205)+1,1),"")</f>
        <v/>
      </c>
      <c r="M206" s="51" t="str">
        <f>IF(G206="","",IFERROR(SUMIFS(Данные3!$E:$E,Данные3!$A:$A,D$2,Данные3!$B:$B,G206),""))</f>
        <v/>
      </c>
      <c r="N206" s="51" t="str">
        <f>IF(G206="","",IFERROR(SUMIFS(Данные3!$F:$F,Данные3!$A:$A,D$2,Данные3!$B:$B,G206),""))</f>
        <v/>
      </c>
      <c r="O206" s="51" t="str">
        <f>IF(G206="","",IFERROR(ROUND(SUMIFS(Данные3!$G:$G,Данные3!$A:$A,D$2,Данные3!$B:$B,G206)*100,0)&amp;"%",""))</f>
        <v/>
      </c>
      <c r="U206" s="51" t="str">
        <f t="shared" si="10"/>
        <v/>
      </c>
      <c r="V206" s="53" t="str">
        <f t="shared" si="11"/>
        <v/>
      </c>
      <c r="W206" s="51" t="str">
        <f>IFERROR(IF(Данные2!$A206&lt;&gt;"",Данные2!$A206,""),"")</f>
        <v/>
      </c>
      <c r="X206" s="53" t="str">
        <f>IF(COUNTIF(W$1:W206,W206)=1,IF(COUNT(X$1:X205)&gt;0,MAX(X$1:X205)+1,1),"")</f>
        <v/>
      </c>
      <c r="Z206" s="51" t="str">
        <f>IF($U206="","",IFERROR(SUMIF(Данные2!$A:$A,Техлист!$U206,Данные2!D:D),""))</f>
        <v/>
      </c>
      <c r="AA206" s="51" t="str">
        <f>IF($U206="","",IFERROR(SUMIF(Данные2!$A:$A,Техлист!$U206,Данные2!E:E),""))</f>
        <v/>
      </c>
      <c r="AB206" s="45" t="str">
        <f>IF($U206="","",IFERROR(ROUND(SUMIF(Данные2!$A:$A,Техлист!$U206,Данные2!F:F)*100,0)&amp;"%",""))</f>
        <v/>
      </c>
    </row>
    <row r="207" spans="1:28" x14ac:dyDescent="0.25">
      <c r="A207" s="45" t="str">
        <f>IF(Данные2!$A207&lt;&gt;"",Данные2!$A207,"")</f>
        <v/>
      </c>
      <c r="G207" s="45" t="str">
        <f t="shared" si="9"/>
        <v/>
      </c>
      <c r="H207" s="45" t="str">
        <f>IF(COUNTIF(G$1:G207,G207)=1,IF(COUNT(H$1:H206)&gt;0,MAX(H$1:H206)+1,1),"")</f>
        <v/>
      </c>
      <c r="J207" s="45" t="str">
        <f>IFERROR(IF(AND(Данные3!A207&lt;&gt;"",Данные3!A207=D$2),Данные3!B207,""),"")</f>
        <v/>
      </c>
      <c r="K207" s="45" t="str">
        <f>IF(COUNTIF(J$1:J207,J207)=1,IF(COUNT(K$1:K206)&gt;0,MAX(K$1:K206)+1,1),"")</f>
        <v/>
      </c>
      <c r="M207" s="51" t="str">
        <f>IF(G207="","",IFERROR(SUMIFS(Данные3!$E:$E,Данные3!$A:$A,D$2,Данные3!$B:$B,G207),""))</f>
        <v/>
      </c>
      <c r="N207" s="51" t="str">
        <f>IF(G207="","",IFERROR(SUMIFS(Данные3!$F:$F,Данные3!$A:$A,D$2,Данные3!$B:$B,G207),""))</f>
        <v/>
      </c>
      <c r="O207" s="51" t="str">
        <f>IF(G207="","",IFERROR(ROUND(SUMIFS(Данные3!$G:$G,Данные3!$A:$A,D$2,Данные3!$B:$B,G207)*100,0)&amp;"%",""))</f>
        <v/>
      </c>
      <c r="U207" s="51" t="str">
        <f t="shared" si="10"/>
        <v/>
      </c>
      <c r="V207" s="53" t="str">
        <f t="shared" si="11"/>
        <v/>
      </c>
      <c r="W207" s="51" t="str">
        <f>IFERROR(IF(Данные2!$A207&lt;&gt;"",Данные2!$A207,""),"")</f>
        <v/>
      </c>
      <c r="X207" s="53" t="str">
        <f>IF(COUNTIF(W$1:W207,W207)=1,IF(COUNT(X$1:X206)&gt;0,MAX(X$1:X206)+1,1),"")</f>
        <v/>
      </c>
      <c r="Z207" s="51" t="str">
        <f>IF($U207="","",IFERROR(SUMIF(Данные2!$A:$A,Техлист!$U207,Данные2!D:D),""))</f>
        <v/>
      </c>
      <c r="AA207" s="51" t="str">
        <f>IF($U207="","",IFERROR(SUMIF(Данные2!$A:$A,Техлист!$U207,Данные2!E:E),""))</f>
        <v/>
      </c>
      <c r="AB207" s="45" t="str">
        <f>IF($U207="","",IFERROR(ROUND(SUMIF(Данные2!$A:$A,Техлист!$U207,Данные2!F:F)*100,0)&amp;"%",""))</f>
        <v/>
      </c>
    </row>
    <row r="208" spans="1:28" x14ac:dyDescent="0.25">
      <c r="A208" s="45" t="str">
        <f>IF(Данные2!$A208&lt;&gt;"",Данные2!$A208,"")</f>
        <v/>
      </c>
      <c r="G208" s="45" t="str">
        <f t="shared" si="9"/>
        <v/>
      </c>
      <c r="H208" s="45" t="str">
        <f>IF(COUNTIF(G$1:G208,G208)=1,IF(COUNT(H$1:H207)&gt;0,MAX(H$1:H207)+1,1),"")</f>
        <v/>
      </c>
      <c r="J208" s="45" t="str">
        <f>IFERROR(IF(AND(Данные3!A208&lt;&gt;"",Данные3!A208=D$2),Данные3!B208,""),"")</f>
        <v/>
      </c>
      <c r="K208" s="45" t="str">
        <f>IF(COUNTIF(J$1:J208,J208)=1,IF(COUNT(K$1:K207)&gt;0,MAX(K$1:K207)+1,1),"")</f>
        <v/>
      </c>
      <c r="M208" s="51" t="str">
        <f>IF(G208="","",IFERROR(SUMIFS(Данные3!$E:$E,Данные3!$A:$A,D$2,Данные3!$B:$B,G208),""))</f>
        <v/>
      </c>
      <c r="N208" s="51" t="str">
        <f>IF(G208="","",IFERROR(SUMIFS(Данные3!$F:$F,Данные3!$A:$A,D$2,Данные3!$B:$B,G208),""))</f>
        <v/>
      </c>
      <c r="O208" s="51" t="str">
        <f>IF(G208="","",IFERROR(ROUND(SUMIFS(Данные3!$G:$G,Данные3!$A:$A,D$2,Данные3!$B:$B,G208)*100,0)&amp;"%",""))</f>
        <v/>
      </c>
      <c r="U208" s="51" t="str">
        <f t="shared" si="10"/>
        <v/>
      </c>
      <c r="V208" s="53" t="str">
        <f t="shared" si="11"/>
        <v/>
      </c>
      <c r="W208" s="51" t="str">
        <f>IFERROR(IF(Данные2!$A208&lt;&gt;"",Данные2!$A208,""),"")</f>
        <v/>
      </c>
      <c r="X208" s="53" t="str">
        <f>IF(COUNTIF(W$1:W208,W208)=1,IF(COUNT(X$1:X207)&gt;0,MAX(X$1:X207)+1,1),"")</f>
        <v/>
      </c>
      <c r="Z208" s="51" t="str">
        <f>IF($U208="","",IFERROR(SUMIF(Данные2!$A:$A,Техлист!$U208,Данные2!D:D),""))</f>
        <v/>
      </c>
      <c r="AA208" s="51" t="str">
        <f>IF($U208="","",IFERROR(SUMIF(Данные2!$A:$A,Техлист!$U208,Данные2!E:E),""))</f>
        <v/>
      </c>
      <c r="AB208" s="45" t="str">
        <f>IF($U208="","",IFERROR(ROUND(SUMIF(Данные2!$A:$A,Техлист!$U208,Данные2!F:F)*100,0)&amp;"%",""))</f>
        <v/>
      </c>
    </row>
    <row r="209" spans="1:28" x14ac:dyDescent="0.25">
      <c r="A209" s="45" t="str">
        <f>IF(Данные2!$A209&lt;&gt;"",Данные2!$A209,"")</f>
        <v/>
      </c>
      <c r="G209" s="45" t="str">
        <f t="shared" si="9"/>
        <v/>
      </c>
      <c r="H209" s="45" t="str">
        <f>IF(COUNTIF(G$1:G209,G209)=1,IF(COUNT(H$1:H208)&gt;0,MAX(H$1:H208)+1,1),"")</f>
        <v/>
      </c>
      <c r="J209" s="45" t="str">
        <f>IFERROR(IF(AND(Данные3!A209&lt;&gt;"",Данные3!A209=D$2),Данные3!B209,""),"")</f>
        <v/>
      </c>
      <c r="K209" s="45" t="str">
        <f>IF(COUNTIF(J$1:J209,J209)=1,IF(COUNT(K$1:K208)&gt;0,MAX(K$1:K208)+1,1),"")</f>
        <v/>
      </c>
      <c r="M209" s="51" t="str">
        <f>IF(G209="","",IFERROR(SUMIFS(Данные3!$E:$E,Данные3!$A:$A,D$2,Данные3!$B:$B,G209),""))</f>
        <v/>
      </c>
      <c r="N209" s="51" t="str">
        <f>IF(G209="","",IFERROR(SUMIFS(Данные3!$F:$F,Данные3!$A:$A,D$2,Данные3!$B:$B,G209),""))</f>
        <v/>
      </c>
      <c r="O209" s="51" t="str">
        <f>IF(G209="","",IFERROR(ROUND(SUMIFS(Данные3!$G:$G,Данные3!$A:$A,D$2,Данные3!$B:$B,G209)*100,0)&amp;"%",""))</f>
        <v/>
      </c>
      <c r="U209" s="51" t="str">
        <f t="shared" si="10"/>
        <v/>
      </c>
      <c r="V209" s="53" t="str">
        <f t="shared" si="11"/>
        <v/>
      </c>
      <c r="W209" s="51" t="str">
        <f>IFERROR(IF(Данные2!$A209&lt;&gt;"",Данные2!$A209,""),"")</f>
        <v/>
      </c>
      <c r="X209" s="53" t="str">
        <f>IF(COUNTIF(W$1:W209,W209)=1,IF(COUNT(X$1:X208)&gt;0,MAX(X$1:X208)+1,1),"")</f>
        <v/>
      </c>
      <c r="Z209" s="51" t="str">
        <f>IF($U209="","",IFERROR(SUMIF(Данные2!$A:$A,Техлист!$U209,Данные2!D:D),""))</f>
        <v/>
      </c>
      <c r="AA209" s="51" t="str">
        <f>IF($U209="","",IFERROR(SUMIF(Данные2!$A:$A,Техлист!$U209,Данные2!E:E),""))</f>
        <v/>
      </c>
      <c r="AB209" s="45" t="str">
        <f>IF($U209="","",IFERROR(ROUND(SUMIF(Данные2!$A:$A,Техлист!$U209,Данные2!F:F)*100,0)&amp;"%",""))</f>
        <v/>
      </c>
    </row>
    <row r="210" spans="1:28" x14ac:dyDescent="0.25">
      <c r="A210" s="45" t="str">
        <f>IF(Данные2!$A210&lt;&gt;"",Данные2!$A210,"")</f>
        <v/>
      </c>
      <c r="G210" s="45" t="str">
        <f t="shared" si="9"/>
        <v/>
      </c>
      <c r="H210" s="45" t="str">
        <f>IF(COUNTIF(G$1:G210,G210)=1,IF(COUNT(H$1:H209)&gt;0,MAX(H$1:H209)+1,1),"")</f>
        <v/>
      </c>
      <c r="J210" s="45" t="str">
        <f>IFERROR(IF(AND(Данные3!A210&lt;&gt;"",Данные3!A210=D$2),Данные3!B210,""),"")</f>
        <v/>
      </c>
      <c r="K210" s="45" t="str">
        <f>IF(COUNTIF(J$1:J210,J210)=1,IF(COUNT(K$1:K209)&gt;0,MAX(K$1:K209)+1,1),"")</f>
        <v/>
      </c>
      <c r="M210" s="51" t="str">
        <f>IF(G210="","",IFERROR(SUMIFS(Данные3!$E:$E,Данные3!$A:$A,D$2,Данные3!$B:$B,G210),""))</f>
        <v/>
      </c>
      <c r="N210" s="51" t="str">
        <f>IF(G210="","",IFERROR(SUMIFS(Данные3!$F:$F,Данные3!$A:$A,D$2,Данные3!$B:$B,G210),""))</f>
        <v/>
      </c>
      <c r="O210" s="51" t="str">
        <f>IF(G210="","",IFERROR(ROUND(SUMIFS(Данные3!$G:$G,Данные3!$A:$A,D$2,Данные3!$B:$B,G210)*100,0)&amp;"%",""))</f>
        <v/>
      </c>
      <c r="U210" s="51" t="str">
        <f t="shared" si="10"/>
        <v/>
      </c>
      <c r="V210" s="53" t="str">
        <f t="shared" si="11"/>
        <v/>
      </c>
      <c r="W210" s="51" t="str">
        <f>IFERROR(IF(Данные2!$A210&lt;&gt;"",Данные2!$A210,""),"")</f>
        <v/>
      </c>
      <c r="X210" s="53" t="str">
        <f>IF(COUNTIF(W$1:W210,W210)=1,IF(COUNT(X$1:X209)&gt;0,MAX(X$1:X209)+1,1),"")</f>
        <v/>
      </c>
      <c r="Z210" s="51" t="str">
        <f>IF($U210="","",IFERROR(SUMIF(Данные2!$A:$A,Техлист!$U210,Данные2!D:D),""))</f>
        <v/>
      </c>
      <c r="AA210" s="51" t="str">
        <f>IF($U210="","",IFERROR(SUMIF(Данные2!$A:$A,Техлист!$U210,Данные2!E:E),""))</f>
        <v/>
      </c>
      <c r="AB210" s="45" t="str">
        <f>IF($U210="","",IFERROR(ROUND(SUMIF(Данные2!$A:$A,Техлист!$U210,Данные2!F:F)*100,0)&amp;"%",""))</f>
        <v/>
      </c>
    </row>
    <row r="211" spans="1:28" x14ac:dyDescent="0.25">
      <c r="A211" s="45" t="str">
        <f>IF(Данные2!$A211&lt;&gt;"",Данные2!$A211,"")</f>
        <v/>
      </c>
      <c r="G211" s="45" t="str">
        <f t="shared" si="9"/>
        <v/>
      </c>
      <c r="H211" s="45" t="str">
        <f>IF(COUNTIF(G$1:G211,G211)=1,IF(COUNT(H$1:H210)&gt;0,MAX(H$1:H210)+1,1),"")</f>
        <v/>
      </c>
      <c r="J211" s="45" t="str">
        <f>IFERROR(IF(AND(Данные3!A211&lt;&gt;"",Данные3!A211=D$2),Данные3!B211,""),"")</f>
        <v/>
      </c>
      <c r="K211" s="45" t="str">
        <f>IF(COUNTIF(J$1:J211,J211)=1,IF(COUNT(K$1:K210)&gt;0,MAX(K$1:K210)+1,1),"")</f>
        <v/>
      </c>
      <c r="M211" s="51" t="str">
        <f>IF(G211="","",IFERROR(SUMIFS(Данные3!$E:$E,Данные3!$A:$A,D$2,Данные3!$B:$B,G211),""))</f>
        <v/>
      </c>
      <c r="N211" s="51" t="str">
        <f>IF(G211="","",IFERROR(SUMIFS(Данные3!$F:$F,Данные3!$A:$A,D$2,Данные3!$B:$B,G211),""))</f>
        <v/>
      </c>
      <c r="O211" s="51" t="str">
        <f>IF(G211="","",IFERROR(ROUND(SUMIFS(Данные3!$G:$G,Данные3!$A:$A,D$2,Данные3!$B:$B,G211)*100,0)&amp;"%",""))</f>
        <v/>
      </c>
      <c r="U211" s="51" t="str">
        <f t="shared" si="10"/>
        <v/>
      </c>
      <c r="V211" s="53" t="str">
        <f t="shared" si="11"/>
        <v/>
      </c>
      <c r="W211" s="51" t="str">
        <f>IFERROR(IF(Данные2!$A211&lt;&gt;"",Данные2!$A211,""),"")</f>
        <v/>
      </c>
      <c r="X211" s="53" t="str">
        <f>IF(COUNTIF(W$1:W211,W211)=1,IF(COUNT(X$1:X210)&gt;0,MAX(X$1:X210)+1,1),"")</f>
        <v/>
      </c>
      <c r="Z211" s="51" t="str">
        <f>IF($U211="","",IFERROR(SUMIF(Данные2!$A:$A,Техлист!$U211,Данные2!D:D),""))</f>
        <v/>
      </c>
      <c r="AA211" s="51" t="str">
        <f>IF($U211="","",IFERROR(SUMIF(Данные2!$A:$A,Техлист!$U211,Данные2!E:E),""))</f>
        <v/>
      </c>
      <c r="AB211" s="45" t="str">
        <f>IF($U211="","",IFERROR(ROUND(SUMIF(Данные2!$A:$A,Техлист!$U211,Данные2!F:F)*100,0)&amp;"%",""))</f>
        <v/>
      </c>
    </row>
    <row r="212" spans="1:28" x14ac:dyDescent="0.25">
      <c r="A212" s="45" t="str">
        <f>IF(Данные2!$A212&lt;&gt;"",Данные2!$A212,"")</f>
        <v/>
      </c>
      <c r="G212" s="45" t="str">
        <f t="shared" si="9"/>
        <v/>
      </c>
      <c r="H212" s="45" t="str">
        <f>IF(COUNTIF(G$1:G212,G212)=1,IF(COUNT(H$1:H211)&gt;0,MAX(H$1:H211)+1,1),"")</f>
        <v/>
      </c>
      <c r="J212" s="45" t="str">
        <f>IFERROR(IF(AND(Данные3!A212&lt;&gt;"",Данные3!A212=D$2),Данные3!B212,""),"")</f>
        <v/>
      </c>
      <c r="K212" s="45" t="str">
        <f>IF(COUNTIF(J$1:J212,J212)=1,IF(COUNT(K$1:K211)&gt;0,MAX(K$1:K211)+1,1),"")</f>
        <v/>
      </c>
      <c r="M212" s="51" t="str">
        <f>IF(G212="","",IFERROR(SUMIFS(Данные3!$E:$E,Данные3!$A:$A,D$2,Данные3!$B:$B,G212),""))</f>
        <v/>
      </c>
      <c r="N212" s="51" t="str">
        <f>IF(G212="","",IFERROR(SUMIFS(Данные3!$F:$F,Данные3!$A:$A,D$2,Данные3!$B:$B,G212),""))</f>
        <v/>
      </c>
      <c r="O212" s="51" t="str">
        <f>IF(G212="","",IFERROR(ROUND(SUMIFS(Данные3!$G:$G,Данные3!$A:$A,D$2,Данные3!$B:$B,G212)*100,0)&amp;"%",""))</f>
        <v/>
      </c>
      <c r="U212" s="51" t="str">
        <f t="shared" si="10"/>
        <v/>
      </c>
      <c r="V212" s="53" t="str">
        <f t="shared" si="11"/>
        <v/>
      </c>
      <c r="W212" s="51" t="str">
        <f>IFERROR(IF(Данные2!$A212&lt;&gt;"",Данные2!$A212,""),"")</f>
        <v/>
      </c>
      <c r="X212" s="53" t="str">
        <f>IF(COUNTIF(W$1:W212,W212)=1,IF(COUNT(X$1:X211)&gt;0,MAX(X$1:X211)+1,1),"")</f>
        <v/>
      </c>
      <c r="Z212" s="51" t="str">
        <f>IF($U212="","",IFERROR(SUMIF(Данные2!$A:$A,Техлист!$U212,Данные2!D:D),""))</f>
        <v/>
      </c>
      <c r="AA212" s="51" t="str">
        <f>IF($U212="","",IFERROR(SUMIF(Данные2!$A:$A,Техлист!$U212,Данные2!E:E),""))</f>
        <v/>
      </c>
      <c r="AB212" s="45" t="str">
        <f>IF($U212="","",IFERROR(ROUND(SUMIF(Данные2!$A:$A,Техлист!$U212,Данные2!F:F)*100,0)&amp;"%",""))</f>
        <v/>
      </c>
    </row>
    <row r="213" spans="1:28" x14ac:dyDescent="0.25">
      <c r="A213" s="45" t="str">
        <f>IF(Данные2!$A213&lt;&gt;"",Данные2!$A213,"")</f>
        <v/>
      </c>
      <c r="G213" s="45" t="str">
        <f t="shared" si="9"/>
        <v/>
      </c>
      <c r="H213" s="45" t="str">
        <f>IF(COUNTIF(G$1:G213,G213)=1,IF(COUNT(H$1:H212)&gt;0,MAX(H$1:H212)+1,1),"")</f>
        <v/>
      </c>
      <c r="J213" s="45" t="str">
        <f>IFERROR(IF(AND(Данные3!A213&lt;&gt;"",Данные3!A213=D$2),Данные3!B213,""),"")</f>
        <v/>
      </c>
      <c r="K213" s="45" t="str">
        <f>IF(COUNTIF(J$1:J213,J213)=1,IF(COUNT(K$1:K212)&gt;0,MAX(K$1:K212)+1,1),"")</f>
        <v/>
      </c>
      <c r="M213" s="51" t="str">
        <f>IF(G213="","",IFERROR(SUMIFS(Данные3!$E:$E,Данные3!$A:$A,D$2,Данные3!$B:$B,G213),""))</f>
        <v/>
      </c>
      <c r="N213" s="51" t="str">
        <f>IF(G213="","",IFERROR(SUMIFS(Данные3!$F:$F,Данные3!$A:$A,D$2,Данные3!$B:$B,G213),""))</f>
        <v/>
      </c>
      <c r="O213" s="51" t="str">
        <f>IF(G213="","",IFERROR(ROUND(SUMIFS(Данные3!$G:$G,Данные3!$A:$A,D$2,Данные3!$B:$B,G213)*100,0)&amp;"%",""))</f>
        <v/>
      </c>
      <c r="U213" s="51" t="str">
        <f t="shared" si="10"/>
        <v/>
      </c>
      <c r="V213" s="53" t="str">
        <f t="shared" si="11"/>
        <v/>
      </c>
      <c r="W213" s="51" t="str">
        <f>IFERROR(IF(Данные2!$A213&lt;&gt;"",Данные2!$A213,""),"")</f>
        <v/>
      </c>
      <c r="X213" s="53" t="str">
        <f>IF(COUNTIF(W$1:W213,W213)=1,IF(COUNT(X$1:X212)&gt;0,MAX(X$1:X212)+1,1),"")</f>
        <v/>
      </c>
      <c r="Z213" s="51" t="str">
        <f>IF($U213="","",IFERROR(SUMIF(Данные2!$A:$A,Техлист!$U213,Данные2!D:D),""))</f>
        <v/>
      </c>
      <c r="AA213" s="51" t="str">
        <f>IF($U213="","",IFERROR(SUMIF(Данные2!$A:$A,Техлист!$U213,Данные2!E:E),""))</f>
        <v/>
      </c>
      <c r="AB213" s="45" t="str">
        <f>IF($U213="","",IFERROR(ROUND(SUMIF(Данные2!$A:$A,Техлист!$U213,Данные2!F:F)*100,0)&amp;"%",""))</f>
        <v/>
      </c>
    </row>
    <row r="214" spans="1:28" x14ac:dyDescent="0.25">
      <c r="A214" s="45" t="str">
        <f>IF(Данные2!$A214&lt;&gt;"",Данные2!$A214,"")</f>
        <v/>
      </c>
      <c r="G214" s="45" t="str">
        <f t="shared" si="9"/>
        <v/>
      </c>
      <c r="H214" s="45" t="str">
        <f>IF(COUNTIF(G$1:G214,G214)=1,IF(COUNT(H$1:H213)&gt;0,MAX(H$1:H213)+1,1),"")</f>
        <v/>
      </c>
      <c r="J214" s="45" t="str">
        <f>IFERROR(IF(AND(Данные3!A214&lt;&gt;"",Данные3!A214=D$2),Данные3!B214,""),"")</f>
        <v/>
      </c>
      <c r="K214" s="45" t="str">
        <f>IF(COUNTIF(J$1:J214,J214)=1,IF(COUNT(K$1:K213)&gt;0,MAX(K$1:K213)+1,1),"")</f>
        <v/>
      </c>
      <c r="M214" s="51" t="str">
        <f>IF(G214="","",IFERROR(SUMIFS(Данные3!$E:$E,Данные3!$A:$A,D$2,Данные3!$B:$B,G214),""))</f>
        <v/>
      </c>
      <c r="N214" s="51" t="str">
        <f>IF(G214="","",IFERROR(SUMIFS(Данные3!$F:$F,Данные3!$A:$A,D$2,Данные3!$B:$B,G214),""))</f>
        <v/>
      </c>
      <c r="O214" s="51" t="str">
        <f>IF(G214="","",IFERROR(ROUND(SUMIFS(Данные3!$G:$G,Данные3!$A:$A,D$2,Данные3!$B:$B,G214)*100,0)&amp;"%",""))</f>
        <v/>
      </c>
      <c r="U214" s="51" t="str">
        <f t="shared" si="10"/>
        <v/>
      </c>
      <c r="V214" s="53" t="str">
        <f t="shared" si="11"/>
        <v/>
      </c>
      <c r="W214" s="51" t="str">
        <f>IFERROR(IF(Данные2!$A214&lt;&gt;"",Данные2!$A214,""),"")</f>
        <v/>
      </c>
      <c r="X214" s="53" t="str">
        <f>IF(COUNTIF(W$1:W214,W214)=1,IF(COUNT(X$1:X213)&gt;0,MAX(X$1:X213)+1,1),"")</f>
        <v/>
      </c>
      <c r="Z214" s="51" t="str">
        <f>IF($U214="","",IFERROR(SUMIF(Данные2!$A:$A,Техлист!$U214,Данные2!D:D),""))</f>
        <v/>
      </c>
      <c r="AA214" s="51" t="str">
        <f>IF($U214="","",IFERROR(SUMIF(Данные2!$A:$A,Техлист!$U214,Данные2!E:E),""))</f>
        <v/>
      </c>
      <c r="AB214" s="45" t="str">
        <f>IF($U214="","",IFERROR(ROUND(SUMIF(Данные2!$A:$A,Техлист!$U214,Данные2!F:F)*100,0)&amp;"%",""))</f>
        <v/>
      </c>
    </row>
    <row r="215" spans="1:28" x14ac:dyDescent="0.25">
      <c r="A215" s="45" t="str">
        <f>IF(Данные2!$A215&lt;&gt;"",Данные2!$A215,"")</f>
        <v/>
      </c>
      <c r="G215" s="45" t="str">
        <f t="shared" si="9"/>
        <v/>
      </c>
      <c r="H215" s="45" t="str">
        <f>IF(COUNTIF(G$1:G215,G215)=1,IF(COUNT(H$1:H214)&gt;0,MAX(H$1:H214)+1,1),"")</f>
        <v/>
      </c>
      <c r="J215" s="45" t="str">
        <f>IFERROR(IF(AND(Данные3!A215&lt;&gt;"",Данные3!A215=D$2),Данные3!B215,""),"")</f>
        <v/>
      </c>
      <c r="K215" s="45" t="str">
        <f>IF(COUNTIF(J$1:J215,J215)=1,IF(COUNT(K$1:K214)&gt;0,MAX(K$1:K214)+1,1),"")</f>
        <v/>
      </c>
      <c r="M215" s="51" t="str">
        <f>IF(G215="","",IFERROR(SUMIFS(Данные3!$E:$E,Данные3!$A:$A,D$2,Данные3!$B:$B,G215),""))</f>
        <v/>
      </c>
      <c r="N215" s="51" t="str">
        <f>IF(G215="","",IFERROR(SUMIFS(Данные3!$F:$F,Данные3!$A:$A,D$2,Данные3!$B:$B,G215),""))</f>
        <v/>
      </c>
      <c r="O215" s="51" t="str">
        <f>IF(G215="","",IFERROR(ROUND(SUMIFS(Данные3!$G:$G,Данные3!$A:$A,D$2,Данные3!$B:$B,G215)*100,0)&amp;"%",""))</f>
        <v/>
      </c>
      <c r="U215" s="51" t="str">
        <f t="shared" si="10"/>
        <v/>
      </c>
      <c r="V215" s="53" t="str">
        <f t="shared" si="11"/>
        <v/>
      </c>
      <c r="W215" s="51" t="str">
        <f>IFERROR(IF(Данные2!$A215&lt;&gt;"",Данные2!$A215,""),"")</f>
        <v/>
      </c>
      <c r="X215" s="53" t="str">
        <f>IF(COUNTIF(W$1:W215,W215)=1,IF(COUNT(X$1:X214)&gt;0,MAX(X$1:X214)+1,1),"")</f>
        <v/>
      </c>
      <c r="Z215" s="51" t="str">
        <f>IF($U215="","",IFERROR(SUMIF(Данные2!$A:$A,Техлист!$U215,Данные2!D:D),""))</f>
        <v/>
      </c>
      <c r="AA215" s="51" t="str">
        <f>IF($U215="","",IFERROR(SUMIF(Данные2!$A:$A,Техлист!$U215,Данные2!E:E),""))</f>
        <v/>
      </c>
      <c r="AB215" s="45" t="str">
        <f>IF($U215="","",IFERROR(ROUND(SUMIF(Данные2!$A:$A,Техлист!$U215,Данные2!F:F)*100,0)&amp;"%",""))</f>
        <v/>
      </c>
    </row>
    <row r="216" spans="1:28" x14ac:dyDescent="0.25">
      <c r="A216" s="45" t="str">
        <f>IF(Данные2!$A216&lt;&gt;"",Данные2!$A216,"")</f>
        <v/>
      </c>
      <c r="G216" s="45" t="str">
        <f t="shared" si="9"/>
        <v/>
      </c>
      <c r="H216" s="45" t="str">
        <f>IF(COUNTIF(G$1:G216,G216)=1,IF(COUNT(H$1:H215)&gt;0,MAX(H$1:H215)+1,1),"")</f>
        <v/>
      </c>
      <c r="J216" s="45" t="str">
        <f>IFERROR(IF(AND(Данные3!A216&lt;&gt;"",Данные3!A216=D$2),Данные3!B216,""),"")</f>
        <v/>
      </c>
      <c r="K216" s="45" t="str">
        <f>IF(COUNTIF(J$1:J216,J216)=1,IF(COUNT(K$1:K215)&gt;0,MAX(K$1:K215)+1,1),"")</f>
        <v/>
      </c>
      <c r="M216" s="51" t="str">
        <f>IF(G216="","",IFERROR(SUMIFS(Данные3!$E:$E,Данные3!$A:$A,D$2,Данные3!$B:$B,G216),""))</f>
        <v/>
      </c>
      <c r="N216" s="51" t="str">
        <f>IF(G216="","",IFERROR(SUMIFS(Данные3!$F:$F,Данные3!$A:$A,D$2,Данные3!$B:$B,G216),""))</f>
        <v/>
      </c>
      <c r="O216" s="51" t="str">
        <f>IF(G216="","",IFERROR(ROUND(SUMIFS(Данные3!$G:$G,Данные3!$A:$A,D$2,Данные3!$B:$B,G216)*100,0)&amp;"%",""))</f>
        <v/>
      </c>
      <c r="U216" s="51" t="str">
        <f t="shared" si="10"/>
        <v/>
      </c>
      <c r="V216" s="53" t="str">
        <f t="shared" si="11"/>
        <v/>
      </c>
      <c r="W216" s="51" t="str">
        <f>IFERROR(IF(Данные2!$A216&lt;&gt;"",Данные2!$A216,""),"")</f>
        <v/>
      </c>
      <c r="X216" s="53" t="str">
        <f>IF(COUNTIF(W$1:W216,W216)=1,IF(COUNT(X$1:X215)&gt;0,MAX(X$1:X215)+1,1),"")</f>
        <v/>
      </c>
      <c r="Z216" s="51" t="str">
        <f>IF($U216="","",IFERROR(SUMIF(Данные2!$A:$A,Техлист!$U216,Данные2!D:D),""))</f>
        <v/>
      </c>
      <c r="AA216" s="51" t="str">
        <f>IF($U216="","",IFERROR(SUMIF(Данные2!$A:$A,Техлист!$U216,Данные2!E:E),""))</f>
        <v/>
      </c>
      <c r="AB216" s="45" t="str">
        <f>IF($U216="","",IFERROR(ROUND(SUMIF(Данные2!$A:$A,Техлист!$U216,Данные2!F:F)*100,0)&amp;"%",""))</f>
        <v/>
      </c>
    </row>
    <row r="217" spans="1:28" x14ac:dyDescent="0.25">
      <c r="A217" s="45" t="str">
        <f>IF(Данные2!$A217&lt;&gt;"",Данные2!$A217,"")</f>
        <v/>
      </c>
      <c r="G217" s="45" t="str">
        <f t="shared" si="9"/>
        <v/>
      </c>
      <c r="H217" s="45" t="str">
        <f>IF(COUNTIF(G$1:G217,G217)=1,IF(COUNT(H$1:H216)&gt;0,MAX(H$1:H216)+1,1),"")</f>
        <v/>
      </c>
      <c r="J217" s="45" t="str">
        <f>IFERROR(IF(AND(Данные3!A217&lt;&gt;"",Данные3!A217=D$2),Данные3!B217,""),"")</f>
        <v/>
      </c>
      <c r="K217" s="45" t="str">
        <f>IF(COUNTIF(J$1:J217,J217)=1,IF(COUNT(K$1:K216)&gt;0,MAX(K$1:K216)+1,1),"")</f>
        <v/>
      </c>
      <c r="M217" s="51" t="str">
        <f>IF(G217="","",IFERROR(SUMIFS(Данные3!$E:$E,Данные3!$A:$A,D$2,Данные3!$B:$B,G217),""))</f>
        <v/>
      </c>
      <c r="N217" s="51" t="str">
        <f>IF(G217="","",IFERROR(SUMIFS(Данные3!$F:$F,Данные3!$A:$A,D$2,Данные3!$B:$B,G217),""))</f>
        <v/>
      </c>
      <c r="O217" s="51" t="str">
        <f>IF(G217="","",IFERROR(ROUND(SUMIFS(Данные3!$G:$G,Данные3!$A:$A,D$2,Данные3!$B:$B,G217)*100,0)&amp;"%",""))</f>
        <v/>
      </c>
      <c r="U217" s="51" t="str">
        <f t="shared" si="10"/>
        <v/>
      </c>
      <c r="V217" s="53" t="str">
        <f t="shared" si="11"/>
        <v/>
      </c>
      <c r="W217" s="51" t="str">
        <f>IFERROR(IF(Данные2!$A217&lt;&gt;"",Данные2!$A217,""),"")</f>
        <v/>
      </c>
      <c r="X217" s="53" t="str">
        <f>IF(COUNTIF(W$1:W217,W217)=1,IF(COUNT(X$1:X216)&gt;0,MAX(X$1:X216)+1,1),"")</f>
        <v/>
      </c>
      <c r="Z217" s="51" t="str">
        <f>IF($U217="","",IFERROR(SUMIF(Данные2!$A:$A,Техлист!$U217,Данные2!D:D),""))</f>
        <v/>
      </c>
      <c r="AA217" s="51" t="str">
        <f>IF($U217="","",IFERROR(SUMIF(Данные2!$A:$A,Техлист!$U217,Данные2!E:E),""))</f>
        <v/>
      </c>
      <c r="AB217" s="45" t="str">
        <f>IF($U217="","",IFERROR(ROUND(SUMIF(Данные2!$A:$A,Техлист!$U217,Данные2!F:F)*100,0)&amp;"%",""))</f>
        <v/>
      </c>
    </row>
    <row r="218" spans="1:28" x14ac:dyDescent="0.25">
      <c r="A218" s="45" t="str">
        <f>IF(Данные2!$A218&lt;&gt;"",Данные2!$A218,"")</f>
        <v/>
      </c>
      <c r="G218" s="45" t="str">
        <f t="shared" si="9"/>
        <v/>
      </c>
      <c r="H218" s="45" t="str">
        <f>IF(COUNTIF(G$1:G218,G218)=1,IF(COUNT(H$1:H217)&gt;0,MAX(H$1:H217)+1,1),"")</f>
        <v/>
      </c>
      <c r="J218" s="45" t="str">
        <f>IFERROR(IF(AND(Данные3!A218&lt;&gt;"",Данные3!A218=D$2),Данные3!B218,""),"")</f>
        <v/>
      </c>
      <c r="K218" s="45" t="str">
        <f>IF(COUNTIF(J$1:J218,J218)=1,IF(COUNT(K$1:K217)&gt;0,MAX(K$1:K217)+1,1),"")</f>
        <v/>
      </c>
      <c r="M218" s="51" t="str">
        <f>IF(G218="","",IFERROR(SUMIFS(Данные3!$E:$E,Данные3!$A:$A,D$2,Данные3!$B:$B,G218),""))</f>
        <v/>
      </c>
      <c r="N218" s="51" t="str">
        <f>IF(G218="","",IFERROR(SUMIFS(Данные3!$F:$F,Данные3!$A:$A,D$2,Данные3!$B:$B,G218),""))</f>
        <v/>
      </c>
      <c r="O218" s="51" t="str">
        <f>IF(G218="","",IFERROR(ROUND(SUMIFS(Данные3!$G:$G,Данные3!$A:$A,D$2,Данные3!$B:$B,G218)*100,0)&amp;"%",""))</f>
        <v/>
      </c>
      <c r="U218" s="51" t="str">
        <f t="shared" si="10"/>
        <v/>
      </c>
      <c r="V218" s="53" t="str">
        <f t="shared" si="11"/>
        <v/>
      </c>
      <c r="W218" s="51" t="str">
        <f>IFERROR(IF(Данные2!$A218&lt;&gt;"",Данные2!$A218,""),"")</f>
        <v/>
      </c>
      <c r="X218" s="53" t="str">
        <f>IF(COUNTIF(W$1:W218,W218)=1,IF(COUNT(X$1:X217)&gt;0,MAX(X$1:X217)+1,1),"")</f>
        <v/>
      </c>
      <c r="Z218" s="51" t="str">
        <f>IF($U218="","",IFERROR(SUMIF(Данные2!$A:$A,Техлист!$U218,Данные2!D:D),""))</f>
        <v/>
      </c>
      <c r="AA218" s="51" t="str">
        <f>IF($U218="","",IFERROR(SUMIF(Данные2!$A:$A,Техлист!$U218,Данные2!E:E),""))</f>
        <v/>
      </c>
      <c r="AB218" s="45" t="str">
        <f>IF($U218="","",IFERROR(ROUND(SUMIF(Данные2!$A:$A,Техлист!$U218,Данные2!F:F)*100,0)&amp;"%",""))</f>
        <v/>
      </c>
    </row>
    <row r="219" spans="1:28" x14ac:dyDescent="0.25">
      <c r="A219" s="45" t="str">
        <f>IF(Данные2!$A219&lt;&gt;"",Данные2!$A219,"")</f>
        <v/>
      </c>
      <c r="G219" s="45" t="str">
        <f t="shared" si="9"/>
        <v/>
      </c>
      <c r="H219" s="45" t="str">
        <f>IF(COUNTIF(G$1:G219,G219)=1,IF(COUNT(H$1:H218)&gt;0,MAX(H$1:H218)+1,1),"")</f>
        <v/>
      </c>
      <c r="J219" s="45" t="str">
        <f>IFERROR(IF(AND(Данные3!A219&lt;&gt;"",Данные3!A219=D$2),Данные3!B219,""),"")</f>
        <v/>
      </c>
      <c r="K219" s="45" t="str">
        <f>IF(COUNTIF(J$1:J219,J219)=1,IF(COUNT(K$1:K218)&gt;0,MAX(K$1:K218)+1,1),"")</f>
        <v/>
      </c>
      <c r="M219" s="51" t="str">
        <f>IF(G219="","",IFERROR(SUMIFS(Данные3!$E:$E,Данные3!$A:$A,D$2,Данные3!$B:$B,G219),""))</f>
        <v/>
      </c>
      <c r="N219" s="51" t="str">
        <f>IF(G219="","",IFERROR(SUMIFS(Данные3!$F:$F,Данные3!$A:$A,D$2,Данные3!$B:$B,G219),""))</f>
        <v/>
      </c>
      <c r="O219" s="51" t="str">
        <f>IF(G219="","",IFERROR(ROUND(SUMIFS(Данные3!$G:$G,Данные3!$A:$A,D$2,Данные3!$B:$B,G219)*100,0)&amp;"%",""))</f>
        <v/>
      </c>
      <c r="U219" s="51" t="str">
        <f t="shared" si="10"/>
        <v/>
      </c>
      <c r="V219" s="53" t="str">
        <f t="shared" si="11"/>
        <v/>
      </c>
      <c r="W219" s="51" t="str">
        <f>IFERROR(IF(Данные2!$A219&lt;&gt;"",Данные2!$A219,""),"")</f>
        <v/>
      </c>
      <c r="X219" s="53" t="str">
        <f>IF(COUNTIF(W$1:W219,W219)=1,IF(COUNT(X$1:X218)&gt;0,MAX(X$1:X218)+1,1),"")</f>
        <v/>
      </c>
      <c r="Z219" s="51" t="str">
        <f>IF($U219="","",IFERROR(SUMIF(Данные2!$A:$A,Техлист!$U219,Данные2!D:D),""))</f>
        <v/>
      </c>
      <c r="AA219" s="51" t="str">
        <f>IF($U219="","",IFERROR(SUMIF(Данные2!$A:$A,Техлист!$U219,Данные2!E:E),""))</f>
        <v/>
      </c>
      <c r="AB219" s="45" t="str">
        <f>IF($U219="","",IFERROR(ROUND(SUMIF(Данные2!$A:$A,Техлист!$U219,Данные2!F:F)*100,0)&amp;"%",""))</f>
        <v/>
      </c>
    </row>
    <row r="220" spans="1:28" x14ac:dyDescent="0.25">
      <c r="A220" s="45" t="str">
        <f>IF(Данные2!$A220&lt;&gt;"",Данные2!$A220,"")</f>
        <v/>
      </c>
      <c r="G220" s="45" t="str">
        <f t="shared" si="9"/>
        <v/>
      </c>
      <c r="H220" s="45" t="str">
        <f>IF(COUNTIF(G$1:G220,G220)=1,IF(COUNT(H$1:H219)&gt;0,MAX(H$1:H219)+1,1),"")</f>
        <v/>
      </c>
      <c r="J220" s="45" t="str">
        <f>IFERROR(IF(AND(Данные3!A220&lt;&gt;"",Данные3!A220=D$2),Данные3!B220,""),"")</f>
        <v/>
      </c>
      <c r="K220" s="45" t="str">
        <f>IF(COUNTIF(J$1:J220,J220)=1,IF(COUNT(K$1:K219)&gt;0,MAX(K$1:K219)+1,1),"")</f>
        <v/>
      </c>
      <c r="M220" s="51" t="str">
        <f>IF(G220="","",IFERROR(SUMIFS(Данные3!$E:$E,Данные3!$A:$A,D$2,Данные3!$B:$B,G220),""))</f>
        <v/>
      </c>
      <c r="N220" s="51" t="str">
        <f>IF(G220="","",IFERROR(SUMIFS(Данные3!$F:$F,Данные3!$A:$A,D$2,Данные3!$B:$B,G220),""))</f>
        <v/>
      </c>
      <c r="O220" s="51" t="str">
        <f>IF(G220="","",IFERROR(ROUND(SUMIFS(Данные3!$G:$G,Данные3!$A:$A,D$2,Данные3!$B:$B,G220)*100,0)&amp;"%",""))</f>
        <v/>
      </c>
      <c r="U220" s="51" t="str">
        <f t="shared" si="10"/>
        <v/>
      </c>
      <c r="V220" s="53" t="str">
        <f t="shared" si="11"/>
        <v/>
      </c>
      <c r="W220" s="51" t="str">
        <f>IFERROR(IF(Данные2!$A220&lt;&gt;"",Данные2!$A220,""),"")</f>
        <v/>
      </c>
      <c r="X220" s="53" t="str">
        <f>IF(COUNTIF(W$1:W220,W220)=1,IF(COUNT(X$1:X219)&gt;0,MAX(X$1:X219)+1,1),"")</f>
        <v/>
      </c>
      <c r="Z220" s="51" t="str">
        <f>IF($U220="","",IFERROR(SUMIF(Данные2!$A:$A,Техлист!$U220,Данные2!D:D),""))</f>
        <v/>
      </c>
      <c r="AA220" s="51" t="str">
        <f>IF($U220="","",IFERROR(SUMIF(Данные2!$A:$A,Техлист!$U220,Данные2!E:E),""))</f>
        <v/>
      </c>
      <c r="AB220" s="45" t="str">
        <f>IF($U220="","",IFERROR(ROUND(SUMIF(Данные2!$A:$A,Техлист!$U220,Данные2!F:F)*100,0)&amp;"%",""))</f>
        <v/>
      </c>
    </row>
    <row r="221" spans="1:28" x14ac:dyDescent="0.25">
      <c r="A221" s="45" t="str">
        <f>IF(Данные2!$A221&lt;&gt;"",Данные2!$A221,"")</f>
        <v/>
      </c>
      <c r="G221" s="45" t="str">
        <f t="shared" si="9"/>
        <v/>
      </c>
      <c r="H221" s="45" t="str">
        <f>IF(COUNTIF(G$1:G221,G221)=1,IF(COUNT(H$1:H220)&gt;0,MAX(H$1:H220)+1,1),"")</f>
        <v/>
      </c>
      <c r="J221" s="45" t="str">
        <f>IFERROR(IF(AND(Данные3!A221&lt;&gt;"",Данные3!A221=D$2),Данные3!B221,""),"")</f>
        <v/>
      </c>
      <c r="K221" s="45" t="str">
        <f>IF(COUNTIF(J$1:J221,J221)=1,IF(COUNT(K$1:K220)&gt;0,MAX(K$1:K220)+1,1),"")</f>
        <v/>
      </c>
      <c r="M221" s="51" t="str">
        <f>IF(G221="","",IFERROR(SUMIFS(Данные3!$E:$E,Данные3!$A:$A,D$2,Данные3!$B:$B,G221),""))</f>
        <v/>
      </c>
      <c r="N221" s="51" t="str">
        <f>IF(G221="","",IFERROR(SUMIFS(Данные3!$F:$F,Данные3!$A:$A,D$2,Данные3!$B:$B,G221),""))</f>
        <v/>
      </c>
      <c r="O221" s="51" t="str">
        <f>IF(G221="","",IFERROR(ROUND(SUMIFS(Данные3!$G:$G,Данные3!$A:$A,D$2,Данные3!$B:$B,G221)*100,0)&amp;"%",""))</f>
        <v/>
      </c>
      <c r="U221" s="51" t="str">
        <f t="shared" si="10"/>
        <v/>
      </c>
      <c r="V221" s="53" t="str">
        <f t="shared" si="11"/>
        <v/>
      </c>
      <c r="W221" s="51" t="str">
        <f>IFERROR(IF(Данные2!$A221&lt;&gt;"",Данные2!$A221,""),"")</f>
        <v/>
      </c>
      <c r="X221" s="53" t="str">
        <f>IF(COUNTIF(W$1:W221,W221)=1,IF(COUNT(X$1:X220)&gt;0,MAX(X$1:X220)+1,1),"")</f>
        <v/>
      </c>
      <c r="Z221" s="51" t="str">
        <f>IF($U221="","",IFERROR(SUMIF(Данные2!$A:$A,Техлист!$U221,Данные2!D:D),""))</f>
        <v/>
      </c>
      <c r="AA221" s="51" t="str">
        <f>IF($U221="","",IFERROR(SUMIF(Данные2!$A:$A,Техлист!$U221,Данные2!E:E),""))</f>
        <v/>
      </c>
      <c r="AB221" s="45" t="str">
        <f>IF($U221="","",IFERROR(ROUND(SUMIF(Данные2!$A:$A,Техлист!$U221,Данные2!F:F)*100,0)&amp;"%",""))</f>
        <v/>
      </c>
    </row>
    <row r="222" spans="1:28" x14ac:dyDescent="0.25">
      <c r="A222" s="45" t="str">
        <f>IF(Данные2!$A222&lt;&gt;"",Данные2!$A222,"")</f>
        <v/>
      </c>
      <c r="G222" s="45" t="str">
        <f t="shared" si="9"/>
        <v/>
      </c>
      <c r="H222" s="45" t="str">
        <f>IF(COUNTIF(G$1:G222,G222)=1,IF(COUNT(H$1:H221)&gt;0,MAX(H$1:H221)+1,1),"")</f>
        <v/>
      </c>
      <c r="J222" s="45" t="str">
        <f>IFERROR(IF(AND(Данные3!A222&lt;&gt;"",Данные3!A222=D$2),Данные3!B222,""),"")</f>
        <v/>
      </c>
      <c r="K222" s="45" t="str">
        <f>IF(COUNTIF(J$1:J222,J222)=1,IF(COUNT(K$1:K221)&gt;0,MAX(K$1:K221)+1,1),"")</f>
        <v/>
      </c>
      <c r="M222" s="51" t="str">
        <f>IF(G222="","",IFERROR(SUMIFS(Данные3!$E:$E,Данные3!$A:$A,D$2,Данные3!$B:$B,G222),""))</f>
        <v/>
      </c>
      <c r="N222" s="51" t="str">
        <f>IF(G222="","",IFERROR(SUMIFS(Данные3!$F:$F,Данные3!$A:$A,D$2,Данные3!$B:$B,G222),""))</f>
        <v/>
      </c>
      <c r="O222" s="51" t="str">
        <f>IF(G222="","",IFERROR(ROUND(SUMIFS(Данные3!$G:$G,Данные3!$A:$A,D$2,Данные3!$B:$B,G222)*100,0)&amp;"%",""))</f>
        <v/>
      </c>
      <c r="U222" s="51" t="str">
        <f t="shared" si="10"/>
        <v/>
      </c>
      <c r="V222" s="53" t="str">
        <f t="shared" si="11"/>
        <v/>
      </c>
      <c r="W222" s="51" t="str">
        <f>IFERROR(IF(Данные2!$A222&lt;&gt;"",Данные2!$A222,""),"")</f>
        <v/>
      </c>
      <c r="X222" s="53" t="str">
        <f>IF(COUNTIF(W$1:W222,W222)=1,IF(COUNT(X$1:X221)&gt;0,MAX(X$1:X221)+1,1),"")</f>
        <v/>
      </c>
      <c r="Z222" s="51" t="str">
        <f>IF($U222="","",IFERROR(SUMIF(Данные2!$A:$A,Техлист!$U222,Данные2!D:D),""))</f>
        <v/>
      </c>
      <c r="AA222" s="51" t="str">
        <f>IF($U222="","",IFERROR(SUMIF(Данные2!$A:$A,Техлист!$U222,Данные2!E:E),""))</f>
        <v/>
      </c>
      <c r="AB222" s="45" t="str">
        <f>IF($U222="","",IFERROR(ROUND(SUMIF(Данные2!$A:$A,Техлист!$U222,Данные2!F:F)*100,0)&amp;"%",""))</f>
        <v/>
      </c>
    </row>
    <row r="223" spans="1:28" x14ac:dyDescent="0.25">
      <c r="A223" s="45" t="str">
        <f>IF(Данные2!$A223&lt;&gt;"",Данные2!$A223,"")</f>
        <v/>
      </c>
      <c r="G223" s="45" t="str">
        <f t="shared" si="9"/>
        <v/>
      </c>
      <c r="H223" s="45" t="str">
        <f>IF(COUNTIF(G$1:G223,G223)=1,IF(COUNT(H$1:H222)&gt;0,MAX(H$1:H222)+1,1),"")</f>
        <v/>
      </c>
      <c r="J223" s="45" t="str">
        <f>IFERROR(IF(AND(Данные3!A223&lt;&gt;"",Данные3!A223=D$2),Данные3!B223,""),"")</f>
        <v/>
      </c>
      <c r="K223" s="45" t="str">
        <f>IF(COUNTIF(J$1:J223,J223)=1,IF(COUNT(K$1:K222)&gt;0,MAX(K$1:K222)+1,1),"")</f>
        <v/>
      </c>
      <c r="M223" s="51" t="str">
        <f>IF(G223="","",IFERROR(SUMIFS(Данные3!$E:$E,Данные3!$A:$A,D$2,Данные3!$B:$B,G223),""))</f>
        <v/>
      </c>
      <c r="N223" s="51" t="str">
        <f>IF(G223="","",IFERROR(SUMIFS(Данные3!$F:$F,Данные3!$A:$A,D$2,Данные3!$B:$B,G223),""))</f>
        <v/>
      </c>
      <c r="O223" s="51" t="str">
        <f>IF(G223="","",IFERROR(ROUND(SUMIFS(Данные3!$G:$G,Данные3!$A:$A,D$2,Данные3!$B:$B,G223)*100,0)&amp;"%",""))</f>
        <v/>
      </c>
      <c r="U223" s="51" t="str">
        <f t="shared" si="10"/>
        <v/>
      </c>
      <c r="V223" s="53" t="str">
        <f t="shared" si="11"/>
        <v/>
      </c>
      <c r="W223" s="51" t="str">
        <f>IFERROR(IF(Данные2!$A223&lt;&gt;"",Данные2!$A223,""),"")</f>
        <v/>
      </c>
      <c r="X223" s="53" t="str">
        <f>IF(COUNTIF(W$1:W223,W223)=1,IF(COUNT(X$1:X222)&gt;0,MAX(X$1:X222)+1,1),"")</f>
        <v/>
      </c>
      <c r="Z223" s="51" t="str">
        <f>IF($U223="","",IFERROR(SUMIF(Данные2!$A:$A,Техлист!$U223,Данные2!D:D),""))</f>
        <v/>
      </c>
      <c r="AA223" s="51" t="str">
        <f>IF($U223="","",IFERROR(SUMIF(Данные2!$A:$A,Техлист!$U223,Данные2!E:E),""))</f>
        <v/>
      </c>
      <c r="AB223" s="45" t="str">
        <f>IF($U223="","",IFERROR(ROUND(SUMIF(Данные2!$A:$A,Техлист!$U223,Данные2!F:F)*100,0)&amp;"%",""))</f>
        <v/>
      </c>
    </row>
    <row r="224" spans="1:28" x14ac:dyDescent="0.25">
      <c r="A224" s="45" t="str">
        <f>IF(Данные2!$A224&lt;&gt;"",Данные2!$A224,"")</f>
        <v/>
      </c>
      <c r="G224" s="45" t="str">
        <f t="shared" si="9"/>
        <v/>
      </c>
      <c r="H224" s="45" t="str">
        <f>IF(COUNTIF(G$1:G224,G224)=1,IF(COUNT(H$1:H223)&gt;0,MAX(H$1:H223)+1,1),"")</f>
        <v/>
      </c>
      <c r="J224" s="45" t="str">
        <f>IFERROR(IF(AND(Данные3!A224&lt;&gt;"",Данные3!A224=D$2),Данные3!B224,""),"")</f>
        <v/>
      </c>
      <c r="K224" s="45" t="str">
        <f>IF(COUNTIF(J$1:J224,J224)=1,IF(COUNT(K$1:K223)&gt;0,MAX(K$1:K223)+1,1),"")</f>
        <v/>
      </c>
      <c r="M224" s="51" t="str">
        <f>IF(G224="","",IFERROR(SUMIFS(Данные3!$E:$E,Данные3!$A:$A,D$2,Данные3!$B:$B,G224),""))</f>
        <v/>
      </c>
      <c r="N224" s="51" t="str">
        <f>IF(G224="","",IFERROR(SUMIFS(Данные3!$F:$F,Данные3!$A:$A,D$2,Данные3!$B:$B,G224),""))</f>
        <v/>
      </c>
      <c r="O224" s="51" t="str">
        <f>IF(G224="","",IFERROR(ROUND(SUMIFS(Данные3!$G:$G,Данные3!$A:$A,D$2,Данные3!$B:$B,G224)*100,0)&amp;"%",""))</f>
        <v/>
      </c>
      <c r="U224" s="51" t="str">
        <f t="shared" si="10"/>
        <v/>
      </c>
      <c r="V224" s="53" t="str">
        <f t="shared" si="11"/>
        <v/>
      </c>
      <c r="W224" s="51" t="str">
        <f>IFERROR(IF(Данные2!$A224&lt;&gt;"",Данные2!$A224,""),"")</f>
        <v/>
      </c>
      <c r="X224" s="53" t="str">
        <f>IF(COUNTIF(W$1:W224,W224)=1,IF(COUNT(X$1:X223)&gt;0,MAX(X$1:X223)+1,1),"")</f>
        <v/>
      </c>
      <c r="Z224" s="51" t="str">
        <f>IF($U224="","",IFERROR(SUMIF(Данные2!$A:$A,Техлист!$U224,Данные2!D:D),""))</f>
        <v/>
      </c>
      <c r="AA224" s="51" t="str">
        <f>IF($U224="","",IFERROR(SUMIF(Данные2!$A:$A,Техлист!$U224,Данные2!E:E),""))</f>
        <v/>
      </c>
      <c r="AB224" s="45" t="str">
        <f>IF($U224="","",IFERROR(ROUND(SUMIF(Данные2!$A:$A,Техлист!$U224,Данные2!F:F)*100,0)&amp;"%",""))</f>
        <v/>
      </c>
    </row>
    <row r="225" spans="1:28" x14ac:dyDescent="0.25">
      <c r="A225" s="45" t="str">
        <f>IF(Данные2!$A225&lt;&gt;"",Данные2!$A225,"")</f>
        <v/>
      </c>
      <c r="G225" s="45" t="str">
        <f t="shared" si="9"/>
        <v/>
      </c>
      <c r="H225" s="45" t="str">
        <f>IF(COUNTIF(G$1:G225,G225)=1,IF(COUNT(H$1:H224)&gt;0,MAX(H$1:H224)+1,1),"")</f>
        <v/>
      </c>
      <c r="J225" s="45" t="str">
        <f>IFERROR(IF(AND(Данные3!A225&lt;&gt;"",Данные3!A225=D$2),Данные3!B225,""),"")</f>
        <v/>
      </c>
      <c r="K225" s="45" t="str">
        <f>IF(COUNTIF(J$1:J225,J225)=1,IF(COUNT(K$1:K224)&gt;0,MAX(K$1:K224)+1,1),"")</f>
        <v/>
      </c>
      <c r="M225" s="51" t="str">
        <f>IF(G225="","",IFERROR(SUMIFS(Данные3!$E:$E,Данные3!$A:$A,D$2,Данные3!$B:$B,G225),""))</f>
        <v/>
      </c>
      <c r="N225" s="51" t="str">
        <f>IF(G225="","",IFERROR(SUMIFS(Данные3!$F:$F,Данные3!$A:$A,D$2,Данные3!$B:$B,G225),""))</f>
        <v/>
      </c>
      <c r="O225" s="51" t="str">
        <f>IF(G225="","",IFERROR(ROUND(SUMIFS(Данные3!$G:$G,Данные3!$A:$A,D$2,Данные3!$B:$B,G225)*100,0)&amp;"%",""))</f>
        <v/>
      </c>
      <c r="U225" s="51" t="str">
        <f t="shared" si="10"/>
        <v/>
      </c>
      <c r="V225" s="53" t="str">
        <f t="shared" si="11"/>
        <v/>
      </c>
      <c r="W225" s="51" t="str">
        <f>IFERROR(IF(Данные2!$A225&lt;&gt;"",Данные2!$A225,""),"")</f>
        <v/>
      </c>
      <c r="X225" s="53" t="str">
        <f>IF(COUNTIF(W$1:W225,W225)=1,IF(COUNT(X$1:X224)&gt;0,MAX(X$1:X224)+1,1),"")</f>
        <v/>
      </c>
      <c r="Z225" s="51" t="str">
        <f>IF($U225="","",IFERROR(SUMIF(Данные2!$A:$A,Техлист!$U225,Данные2!D:D),""))</f>
        <v/>
      </c>
      <c r="AA225" s="51" t="str">
        <f>IF($U225="","",IFERROR(SUMIF(Данные2!$A:$A,Техлист!$U225,Данные2!E:E),""))</f>
        <v/>
      </c>
      <c r="AB225" s="45" t="str">
        <f>IF($U225="","",IFERROR(ROUND(SUMIF(Данные2!$A:$A,Техлист!$U225,Данные2!F:F)*100,0)&amp;"%",""))</f>
        <v/>
      </c>
    </row>
    <row r="226" spans="1:28" x14ac:dyDescent="0.25">
      <c r="A226" s="45" t="str">
        <f>IF(Данные2!$A226&lt;&gt;"",Данные2!$A226,"")</f>
        <v/>
      </c>
      <c r="G226" s="45" t="str">
        <f t="shared" si="9"/>
        <v/>
      </c>
      <c r="H226" s="45" t="str">
        <f>IF(COUNTIF(G$1:G226,G226)=1,IF(COUNT(H$1:H225)&gt;0,MAX(H$1:H225)+1,1),"")</f>
        <v/>
      </c>
      <c r="J226" s="45" t="str">
        <f>IFERROR(IF(AND(Данные3!A226&lt;&gt;"",Данные3!A226=D$2),Данные3!B226,""),"")</f>
        <v/>
      </c>
      <c r="K226" s="45" t="str">
        <f>IF(COUNTIF(J$1:J226,J226)=1,IF(COUNT(K$1:K225)&gt;0,MAX(K$1:K225)+1,1),"")</f>
        <v/>
      </c>
      <c r="M226" s="51" t="str">
        <f>IF(G226="","",IFERROR(SUMIFS(Данные3!$E:$E,Данные3!$A:$A,D$2,Данные3!$B:$B,G226),""))</f>
        <v/>
      </c>
      <c r="N226" s="51" t="str">
        <f>IF(G226="","",IFERROR(SUMIFS(Данные3!$F:$F,Данные3!$A:$A,D$2,Данные3!$B:$B,G226),""))</f>
        <v/>
      </c>
      <c r="O226" s="51" t="str">
        <f>IF(G226="","",IFERROR(ROUND(SUMIFS(Данные3!$G:$G,Данные3!$A:$A,D$2,Данные3!$B:$B,G226)*100,0)&amp;"%",""))</f>
        <v/>
      </c>
      <c r="U226" s="51" t="str">
        <f t="shared" si="10"/>
        <v/>
      </c>
      <c r="V226" s="53" t="str">
        <f t="shared" si="11"/>
        <v/>
      </c>
      <c r="W226" s="51" t="str">
        <f>IFERROR(IF(Данные2!$A226&lt;&gt;"",Данные2!$A226,""),"")</f>
        <v/>
      </c>
      <c r="X226" s="53" t="str">
        <f>IF(COUNTIF(W$1:W226,W226)=1,IF(COUNT(X$1:X225)&gt;0,MAX(X$1:X225)+1,1),"")</f>
        <v/>
      </c>
      <c r="Z226" s="51" t="str">
        <f>IF($U226="","",IFERROR(SUMIF(Данные2!$A:$A,Техлист!$U226,Данные2!D:D),""))</f>
        <v/>
      </c>
      <c r="AA226" s="51" t="str">
        <f>IF($U226="","",IFERROR(SUMIF(Данные2!$A:$A,Техлист!$U226,Данные2!E:E),""))</f>
        <v/>
      </c>
      <c r="AB226" s="45" t="str">
        <f>IF($U226="","",IFERROR(ROUND(SUMIF(Данные2!$A:$A,Техлист!$U226,Данные2!F:F)*100,0)&amp;"%",""))</f>
        <v/>
      </c>
    </row>
    <row r="227" spans="1:28" x14ac:dyDescent="0.25">
      <c r="A227" s="45" t="str">
        <f>IF(Данные2!$A227&lt;&gt;"",Данные2!$A227,"")</f>
        <v/>
      </c>
      <c r="G227" s="45" t="str">
        <f t="shared" si="9"/>
        <v/>
      </c>
      <c r="H227" s="45" t="str">
        <f>IF(COUNTIF(G$1:G227,G227)=1,IF(COUNT(H$1:H226)&gt;0,MAX(H$1:H226)+1,1),"")</f>
        <v/>
      </c>
      <c r="J227" s="45" t="str">
        <f>IFERROR(IF(AND(Данные3!A227&lt;&gt;"",Данные3!A227=D$2),Данные3!B227,""),"")</f>
        <v/>
      </c>
      <c r="K227" s="45" t="str">
        <f>IF(COUNTIF(J$1:J227,J227)=1,IF(COUNT(K$1:K226)&gt;0,MAX(K$1:K226)+1,1),"")</f>
        <v/>
      </c>
      <c r="M227" s="51" t="str">
        <f>IF(G227="","",IFERROR(SUMIFS(Данные3!$E:$E,Данные3!$A:$A,D$2,Данные3!$B:$B,G227),""))</f>
        <v/>
      </c>
      <c r="N227" s="51" t="str">
        <f>IF(G227="","",IFERROR(SUMIFS(Данные3!$F:$F,Данные3!$A:$A,D$2,Данные3!$B:$B,G227),""))</f>
        <v/>
      </c>
      <c r="O227" s="51" t="str">
        <f>IF(G227="","",IFERROR(ROUND(SUMIFS(Данные3!$G:$G,Данные3!$A:$A,D$2,Данные3!$B:$B,G227)*100,0)&amp;"%",""))</f>
        <v/>
      </c>
      <c r="U227" s="51" t="str">
        <f t="shared" si="10"/>
        <v/>
      </c>
      <c r="V227" s="53" t="str">
        <f t="shared" si="11"/>
        <v/>
      </c>
      <c r="W227" s="51" t="str">
        <f>IFERROR(IF(Данные2!$A227&lt;&gt;"",Данные2!$A227,""),"")</f>
        <v/>
      </c>
      <c r="X227" s="53" t="str">
        <f>IF(COUNTIF(W$1:W227,W227)=1,IF(COUNT(X$1:X226)&gt;0,MAX(X$1:X226)+1,1),"")</f>
        <v/>
      </c>
      <c r="Z227" s="51" t="str">
        <f>IF($U227="","",IFERROR(SUMIF(Данные2!$A:$A,Техлист!$U227,Данные2!D:D),""))</f>
        <v/>
      </c>
      <c r="AA227" s="51" t="str">
        <f>IF($U227="","",IFERROR(SUMIF(Данные2!$A:$A,Техлист!$U227,Данные2!E:E),""))</f>
        <v/>
      </c>
      <c r="AB227" s="45" t="str">
        <f>IF($U227="","",IFERROR(ROUND(SUMIF(Данные2!$A:$A,Техлист!$U227,Данные2!F:F)*100,0)&amp;"%",""))</f>
        <v/>
      </c>
    </row>
    <row r="228" spans="1:28" x14ac:dyDescent="0.25">
      <c r="A228" s="45" t="str">
        <f>IF(Данные2!$A228&lt;&gt;"",Данные2!$A228,"")</f>
        <v/>
      </c>
      <c r="G228" s="45" t="str">
        <f t="shared" si="9"/>
        <v/>
      </c>
      <c r="H228" s="45" t="str">
        <f>IF(COUNTIF(G$1:G228,G228)=1,IF(COUNT(H$1:H227)&gt;0,MAX(H$1:H227)+1,1),"")</f>
        <v/>
      </c>
      <c r="J228" s="45" t="str">
        <f>IFERROR(IF(AND(Данные3!A228&lt;&gt;"",Данные3!A228=D$2),Данные3!B228,""),"")</f>
        <v/>
      </c>
      <c r="K228" s="45" t="str">
        <f>IF(COUNTIF(J$1:J228,J228)=1,IF(COUNT(K$1:K227)&gt;0,MAX(K$1:K227)+1,1),"")</f>
        <v/>
      </c>
      <c r="M228" s="51" t="str">
        <f>IF(G228="","",IFERROR(SUMIFS(Данные3!$E:$E,Данные3!$A:$A,D$2,Данные3!$B:$B,G228),""))</f>
        <v/>
      </c>
      <c r="N228" s="51" t="str">
        <f>IF(G228="","",IFERROR(SUMIFS(Данные3!$F:$F,Данные3!$A:$A,D$2,Данные3!$B:$B,G228),""))</f>
        <v/>
      </c>
      <c r="O228" s="51" t="str">
        <f>IF(G228="","",IFERROR(ROUND(SUMIFS(Данные3!$G:$G,Данные3!$A:$A,D$2,Данные3!$B:$B,G228)*100,0)&amp;"%",""))</f>
        <v/>
      </c>
      <c r="U228" s="51" t="str">
        <f t="shared" si="10"/>
        <v/>
      </c>
      <c r="V228" s="53" t="str">
        <f t="shared" si="11"/>
        <v/>
      </c>
      <c r="W228" s="51" t="str">
        <f>IFERROR(IF(Данные2!$A228&lt;&gt;"",Данные2!$A228,""),"")</f>
        <v/>
      </c>
      <c r="X228" s="53" t="str">
        <f>IF(COUNTIF(W$1:W228,W228)=1,IF(COUNT(X$1:X227)&gt;0,MAX(X$1:X227)+1,1),"")</f>
        <v/>
      </c>
      <c r="Z228" s="51" t="str">
        <f>IF($U228="","",IFERROR(SUMIF(Данные2!$A:$A,Техлист!$U228,Данные2!D:D),""))</f>
        <v/>
      </c>
      <c r="AA228" s="51" t="str">
        <f>IF($U228="","",IFERROR(SUMIF(Данные2!$A:$A,Техлист!$U228,Данные2!E:E),""))</f>
        <v/>
      </c>
      <c r="AB228" s="45" t="str">
        <f>IF($U228="","",IFERROR(ROUND(SUMIF(Данные2!$A:$A,Техлист!$U228,Данные2!F:F)*100,0)&amp;"%",""))</f>
        <v/>
      </c>
    </row>
    <row r="229" spans="1:28" x14ac:dyDescent="0.25">
      <c r="A229" s="45" t="str">
        <f>IF(Данные2!$A229&lt;&gt;"",Данные2!$A229,"")</f>
        <v/>
      </c>
      <c r="G229" s="45" t="str">
        <f t="shared" si="9"/>
        <v/>
      </c>
      <c r="H229" s="45" t="str">
        <f>IF(COUNTIF(G$1:G229,G229)=1,IF(COUNT(H$1:H228)&gt;0,MAX(H$1:H228)+1,1),"")</f>
        <v/>
      </c>
      <c r="J229" s="45" t="str">
        <f>IFERROR(IF(AND(Данные3!A229&lt;&gt;"",Данные3!A229=D$2),Данные3!B229,""),"")</f>
        <v/>
      </c>
      <c r="K229" s="45" t="str">
        <f>IF(COUNTIF(J$1:J229,J229)=1,IF(COUNT(K$1:K228)&gt;0,MAX(K$1:K228)+1,1),"")</f>
        <v/>
      </c>
      <c r="M229" s="51" t="str">
        <f>IF(G229="","",IFERROR(SUMIFS(Данные3!$E:$E,Данные3!$A:$A,D$2,Данные3!$B:$B,G229),""))</f>
        <v/>
      </c>
      <c r="N229" s="51" t="str">
        <f>IF(G229="","",IFERROR(SUMIFS(Данные3!$F:$F,Данные3!$A:$A,D$2,Данные3!$B:$B,G229),""))</f>
        <v/>
      </c>
      <c r="O229" s="51" t="str">
        <f>IF(G229="","",IFERROR(ROUND(SUMIFS(Данные3!$G:$G,Данные3!$A:$A,D$2,Данные3!$B:$B,G229)*100,0)&amp;"%",""))</f>
        <v/>
      </c>
      <c r="U229" s="51" t="str">
        <f t="shared" si="10"/>
        <v/>
      </c>
      <c r="V229" s="53" t="str">
        <f t="shared" si="11"/>
        <v/>
      </c>
      <c r="W229" s="51" t="str">
        <f>IFERROR(IF(Данные2!$A229&lt;&gt;"",Данные2!$A229,""),"")</f>
        <v/>
      </c>
      <c r="X229" s="53" t="str">
        <f>IF(COUNTIF(W$1:W229,W229)=1,IF(COUNT(X$1:X228)&gt;0,MAX(X$1:X228)+1,1),"")</f>
        <v/>
      </c>
      <c r="Z229" s="51" t="str">
        <f>IF($U229="","",IFERROR(SUMIF(Данные2!$A:$A,Техлист!$U229,Данные2!D:D),""))</f>
        <v/>
      </c>
      <c r="AA229" s="51" t="str">
        <f>IF($U229="","",IFERROR(SUMIF(Данные2!$A:$A,Техлист!$U229,Данные2!E:E),""))</f>
        <v/>
      </c>
      <c r="AB229" s="45" t="str">
        <f>IF($U229="","",IFERROR(ROUND(SUMIF(Данные2!$A:$A,Техлист!$U229,Данные2!F:F)*100,0)&amp;"%",""))</f>
        <v/>
      </c>
    </row>
    <row r="230" spans="1:28" x14ac:dyDescent="0.25">
      <c r="A230" s="45" t="str">
        <f>IF(Данные2!$A230&lt;&gt;"",Данные2!$A230,"")</f>
        <v/>
      </c>
      <c r="G230" s="45" t="str">
        <f t="shared" si="9"/>
        <v/>
      </c>
      <c r="H230" s="45" t="str">
        <f>IF(COUNTIF(G$1:G230,G230)=1,IF(COUNT(H$1:H229)&gt;0,MAX(H$1:H229)+1,1),"")</f>
        <v/>
      </c>
      <c r="J230" s="45" t="str">
        <f>IFERROR(IF(AND(Данные3!A230&lt;&gt;"",Данные3!A230=D$2),Данные3!B230,""),"")</f>
        <v/>
      </c>
      <c r="K230" s="45" t="str">
        <f>IF(COUNTIF(J$1:J230,J230)=1,IF(COUNT(K$1:K229)&gt;0,MAX(K$1:K229)+1,1),"")</f>
        <v/>
      </c>
      <c r="M230" s="51" t="str">
        <f>IF(G230="","",IFERROR(SUMIFS(Данные3!$E:$E,Данные3!$A:$A,D$2,Данные3!$B:$B,G230),""))</f>
        <v/>
      </c>
      <c r="N230" s="51" t="str">
        <f>IF(G230="","",IFERROR(SUMIFS(Данные3!$F:$F,Данные3!$A:$A,D$2,Данные3!$B:$B,G230),""))</f>
        <v/>
      </c>
      <c r="O230" s="51" t="str">
        <f>IF(G230="","",IFERROR(ROUND(SUMIFS(Данные3!$G:$G,Данные3!$A:$A,D$2,Данные3!$B:$B,G230)*100,0)&amp;"%",""))</f>
        <v/>
      </c>
      <c r="U230" s="51" t="str">
        <f t="shared" si="10"/>
        <v/>
      </c>
      <c r="V230" s="53" t="str">
        <f t="shared" si="11"/>
        <v/>
      </c>
      <c r="W230" s="51" t="str">
        <f>IFERROR(IF(Данные2!$A230&lt;&gt;"",Данные2!$A230,""),"")</f>
        <v/>
      </c>
      <c r="X230" s="53" t="str">
        <f>IF(COUNTIF(W$1:W230,W230)=1,IF(COUNT(X$1:X229)&gt;0,MAX(X$1:X229)+1,1),"")</f>
        <v/>
      </c>
      <c r="Z230" s="51" t="str">
        <f>IF($U230="","",IFERROR(SUMIF(Данные2!$A:$A,Техлист!$U230,Данные2!D:D),""))</f>
        <v/>
      </c>
      <c r="AA230" s="51" t="str">
        <f>IF($U230="","",IFERROR(SUMIF(Данные2!$A:$A,Техлист!$U230,Данные2!E:E),""))</f>
        <v/>
      </c>
      <c r="AB230" s="45" t="str">
        <f>IF($U230="","",IFERROR(ROUND(SUMIF(Данные2!$A:$A,Техлист!$U230,Данные2!F:F)*100,0)&amp;"%",""))</f>
        <v/>
      </c>
    </row>
    <row r="231" spans="1:28" x14ac:dyDescent="0.25">
      <c r="A231" s="45" t="str">
        <f>IF(Данные2!$A231&lt;&gt;"",Данные2!$A231,"")</f>
        <v/>
      </c>
      <c r="G231" s="45" t="str">
        <f t="shared" si="9"/>
        <v/>
      </c>
      <c r="H231" s="45" t="str">
        <f>IF(COUNTIF(G$1:G231,G231)=1,IF(COUNT(H$1:H230)&gt;0,MAX(H$1:H230)+1,1),"")</f>
        <v/>
      </c>
      <c r="J231" s="45" t="str">
        <f>IFERROR(IF(AND(Данные3!A231&lt;&gt;"",Данные3!A231=D$2),Данные3!B231,""),"")</f>
        <v/>
      </c>
      <c r="K231" s="45" t="str">
        <f>IF(COUNTIF(J$1:J231,J231)=1,IF(COUNT(K$1:K230)&gt;0,MAX(K$1:K230)+1,1),"")</f>
        <v/>
      </c>
      <c r="M231" s="51" t="str">
        <f>IF(G231="","",IFERROR(SUMIFS(Данные3!$E:$E,Данные3!$A:$A,D$2,Данные3!$B:$B,G231),""))</f>
        <v/>
      </c>
      <c r="N231" s="51" t="str">
        <f>IF(G231="","",IFERROR(SUMIFS(Данные3!$F:$F,Данные3!$A:$A,D$2,Данные3!$B:$B,G231),""))</f>
        <v/>
      </c>
      <c r="O231" s="51" t="str">
        <f>IF(G231="","",IFERROR(ROUND(SUMIFS(Данные3!$G:$G,Данные3!$A:$A,D$2,Данные3!$B:$B,G231)*100,0)&amp;"%",""))</f>
        <v/>
      </c>
      <c r="U231" s="51" t="str">
        <f t="shared" si="10"/>
        <v/>
      </c>
      <c r="V231" s="53" t="str">
        <f t="shared" si="11"/>
        <v/>
      </c>
      <c r="W231" s="51" t="str">
        <f>IFERROR(IF(Данные2!$A231&lt;&gt;"",Данные2!$A231,""),"")</f>
        <v/>
      </c>
      <c r="X231" s="53" t="str">
        <f>IF(COUNTIF(W$1:W231,W231)=1,IF(COUNT(X$1:X230)&gt;0,MAX(X$1:X230)+1,1),"")</f>
        <v/>
      </c>
      <c r="Z231" s="51" t="str">
        <f>IF($U231="","",IFERROR(SUMIF(Данные2!$A:$A,Техлист!$U231,Данные2!D:D),""))</f>
        <v/>
      </c>
      <c r="AA231" s="51" t="str">
        <f>IF($U231="","",IFERROR(SUMIF(Данные2!$A:$A,Техлист!$U231,Данные2!E:E),""))</f>
        <v/>
      </c>
      <c r="AB231" s="45" t="str">
        <f>IF($U231="","",IFERROR(ROUND(SUMIF(Данные2!$A:$A,Техлист!$U231,Данные2!F:F)*100,0)&amp;"%",""))</f>
        <v/>
      </c>
    </row>
    <row r="232" spans="1:28" x14ac:dyDescent="0.25">
      <c r="A232" s="45" t="str">
        <f>IF(Данные2!$A232&lt;&gt;"",Данные2!$A232,"")</f>
        <v/>
      </c>
      <c r="G232" s="45" t="str">
        <f t="shared" si="9"/>
        <v/>
      </c>
      <c r="H232" s="45" t="str">
        <f>IF(COUNTIF(G$1:G232,G232)=1,IF(COUNT(H$1:H231)&gt;0,MAX(H$1:H231)+1,1),"")</f>
        <v/>
      </c>
      <c r="J232" s="45" t="str">
        <f>IFERROR(IF(AND(Данные3!A232&lt;&gt;"",Данные3!A232=D$2),Данные3!B232,""),"")</f>
        <v/>
      </c>
      <c r="K232" s="45" t="str">
        <f>IF(COUNTIF(J$1:J232,J232)=1,IF(COUNT(K$1:K231)&gt;0,MAX(K$1:K231)+1,1),"")</f>
        <v/>
      </c>
      <c r="M232" s="51" t="str">
        <f>IF(G232="","",IFERROR(SUMIFS(Данные3!$E:$E,Данные3!$A:$A,D$2,Данные3!$B:$B,G232),""))</f>
        <v/>
      </c>
      <c r="N232" s="51" t="str">
        <f>IF(G232="","",IFERROR(SUMIFS(Данные3!$F:$F,Данные3!$A:$A,D$2,Данные3!$B:$B,G232),""))</f>
        <v/>
      </c>
      <c r="O232" s="51" t="str">
        <f>IF(G232="","",IFERROR(ROUND(SUMIFS(Данные3!$G:$G,Данные3!$A:$A,D$2,Данные3!$B:$B,G232)*100,0)&amp;"%",""))</f>
        <v/>
      </c>
      <c r="U232" s="51" t="str">
        <f t="shared" si="10"/>
        <v/>
      </c>
      <c r="V232" s="53" t="str">
        <f t="shared" si="11"/>
        <v/>
      </c>
      <c r="W232" s="51" t="str">
        <f>IFERROR(IF(Данные2!$A232&lt;&gt;"",Данные2!$A232,""),"")</f>
        <v/>
      </c>
      <c r="X232" s="53" t="str">
        <f>IF(COUNTIF(W$1:W232,W232)=1,IF(COUNT(X$1:X231)&gt;0,MAX(X$1:X231)+1,1),"")</f>
        <v/>
      </c>
      <c r="Z232" s="51" t="str">
        <f>IF($U232="","",IFERROR(SUMIF(Данные2!$A:$A,Техлист!$U232,Данные2!D:D),""))</f>
        <v/>
      </c>
      <c r="AA232" s="51" t="str">
        <f>IF($U232="","",IFERROR(SUMIF(Данные2!$A:$A,Техлист!$U232,Данные2!E:E),""))</f>
        <v/>
      </c>
      <c r="AB232" s="45" t="str">
        <f>IF($U232="","",IFERROR(ROUND(SUMIF(Данные2!$A:$A,Техлист!$U232,Данные2!F:F)*100,0)&amp;"%",""))</f>
        <v/>
      </c>
    </row>
    <row r="233" spans="1:28" x14ac:dyDescent="0.25">
      <c r="A233" s="45" t="str">
        <f>IF(Данные2!$A233&lt;&gt;"",Данные2!$A233,"")</f>
        <v/>
      </c>
      <c r="G233" s="45" t="str">
        <f t="shared" si="9"/>
        <v/>
      </c>
      <c r="H233" s="45" t="str">
        <f>IF(COUNTIF(G$1:G233,G233)=1,IF(COUNT(H$1:H232)&gt;0,MAX(H$1:H232)+1,1),"")</f>
        <v/>
      </c>
      <c r="J233" s="45" t="str">
        <f>IFERROR(IF(AND(Данные3!A233&lt;&gt;"",Данные3!A233=D$2),Данные3!B233,""),"")</f>
        <v/>
      </c>
      <c r="K233" s="45" t="str">
        <f>IF(COUNTIF(J$1:J233,J233)=1,IF(COUNT(K$1:K232)&gt;0,MAX(K$1:K232)+1,1),"")</f>
        <v/>
      </c>
      <c r="M233" s="51" t="str">
        <f>IF(G233="","",IFERROR(SUMIFS(Данные3!$E:$E,Данные3!$A:$A,D$2,Данные3!$B:$B,G233),""))</f>
        <v/>
      </c>
      <c r="N233" s="51" t="str">
        <f>IF(G233="","",IFERROR(SUMIFS(Данные3!$F:$F,Данные3!$A:$A,D$2,Данные3!$B:$B,G233),""))</f>
        <v/>
      </c>
      <c r="O233" s="51" t="str">
        <f>IF(G233="","",IFERROR(ROUND(SUMIFS(Данные3!$G:$G,Данные3!$A:$A,D$2,Данные3!$B:$B,G233)*100,0)&amp;"%",""))</f>
        <v/>
      </c>
      <c r="U233" s="51" t="str">
        <f t="shared" si="10"/>
        <v/>
      </c>
      <c r="V233" s="53" t="str">
        <f t="shared" si="11"/>
        <v/>
      </c>
      <c r="W233" s="51" t="str">
        <f>IFERROR(IF(Данные2!$A233&lt;&gt;"",Данные2!$A233,""),"")</f>
        <v/>
      </c>
      <c r="X233" s="53" t="str">
        <f>IF(COUNTIF(W$1:W233,W233)=1,IF(COUNT(X$1:X232)&gt;0,MAX(X$1:X232)+1,1),"")</f>
        <v/>
      </c>
      <c r="Z233" s="51" t="str">
        <f>IF($U233="","",IFERROR(SUMIF(Данные2!$A:$A,Техлист!$U233,Данные2!D:D),""))</f>
        <v/>
      </c>
      <c r="AA233" s="51" t="str">
        <f>IF($U233="","",IFERROR(SUMIF(Данные2!$A:$A,Техлист!$U233,Данные2!E:E),""))</f>
        <v/>
      </c>
      <c r="AB233" s="45" t="str">
        <f>IF($U233="","",IFERROR(ROUND(SUMIF(Данные2!$A:$A,Техлист!$U233,Данные2!F:F)*100,0)&amp;"%",""))</f>
        <v/>
      </c>
    </row>
    <row r="234" spans="1:28" x14ac:dyDescent="0.25">
      <c r="A234" s="45" t="str">
        <f>IF(Данные2!$A234&lt;&gt;"",Данные2!$A234,"")</f>
        <v/>
      </c>
      <c r="G234" s="45" t="str">
        <f t="shared" si="9"/>
        <v/>
      </c>
      <c r="H234" s="45" t="str">
        <f>IF(COUNTIF(G$1:G234,G234)=1,IF(COUNT(H$1:H233)&gt;0,MAX(H$1:H233)+1,1),"")</f>
        <v/>
      </c>
      <c r="J234" s="45" t="str">
        <f>IFERROR(IF(AND(Данные3!A234&lt;&gt;"",Данные3!A234=D$2),Данные3!B234,""),"")</f>
        <v/>
      </c>
      <c r="K234" s="45" t="str">
        <f>IF(COUNTIF(J$1:J234,J234)=1,IF(COUNT(K$1:K233)&gt;0,MAX(K$1:K233)+1,1),"")</f>
        <v/>
      </c>
      <c r="M234" s="51" t="str">
        <f>IF(G234="","",IFERROR(SUMIFS(Данные3!$E:$E,Данные3!$A:$A,D$2,Данные3!$B:$B,G234),""))</f>
        <v/>
      </c>
      <c r="N234" s="51" t="str">
        <f>IF(G234="","",IFERROR(SUMIFS(Данные3!$F:$F,Данные3!$A:$A,D$2,Данные3!$B:$B,G234),""))</f>
        <v/>
      </c>
      <c r="O234" s="51" t="str">
        <f>IF(G234="","",IFERROR(ROUND(SUMIFS(Данные3!$G:$G,Данные3!$A:$A,D$2,Данные3!$B:$B,G234)*100,0)&amp;"%",""))</f>
        <v/>
      </c>
      <c r="U234" s="51" t="str">
        <f t="shared" si="10"/>
        <v/>
      </c>
      <c r="V234" s="53" t="str">
        <f t="shared" si="11"/>
        <v/>
      </c>
      <c r="W234" s="51" t="str">
        <f>IFERROR(IF(Данные2!$A234&lt;&gt;"",Данные2!$A234,""),"")</f>
        <v/>
      </c>
      <c r="X234" s="53" t="str">
        <f>IF(COUNTIF(W$1:W234,W234)=1,IF(COUNT(X$1:X233)&gt;0,MAX(X$1:X233)+1,1),"")</f>
        <v/>
      </c>
      <c r="Z234" s="51" t="str">
        <f>IF($U234="","",IFERROR(SUMIF(Данные2!$A:$A,Техлист!$U234,Данные2!D:D),""))</f>
        <v/>
      </c>
      <c r="AA234" s="51" t="str">
        <f>IF($U234="","",IFERROR(SUMIF(Данные2!$A:$A,Техлист!$U234,Данные2!E:E),""))</f>
        <v/>
      </c>
      <c r="AB234" s="45" t="str">
        <f>IF($U234="","",IFERROR(ROUND(SUMIF(Данные2!$A:$A,Техлист!$U234,Данные2!F:F)*100,0)&amp;"%",""))</f>
        <v/>
      </c>
    </row>
    <row r="235" spans="1:28" x14ac:dyDescent="0.25">
      <c r="A235" s="45" t="str">
        <f>IF(Данные2!$A235&lt;&gt;"",Данные2!$A235,"")</f>
        <v/>
      </c>
      <c r="G235" s="45" t="str">
        <f t="shared" si="9"/>
        <v/>
      </c>
      <c r="H235" s="45" t="str">
        <f>IF(COUNTIF(G$1:G235,G235)=1,IF(COUNT(H$1:H234)&gt;0,MAX(H$1:H234)+1,1),"")</f>
        <v/>
      </c>
      <c r="J235" s="45" t="str">
        <f>IFERROR(IF(AND(Данные3!A235&lt;&gt;"",Данные3!A235=D$2),Данные3!B235,""),"")</f>
        <v/>
      </c>
      <c r="K235" s="45" t="str">
        <f>IF(COUNTIF(J$1:J235,J235)=1,IF(COUNT(K$1:K234)&gt;0,MAX(K$1:K234)+1,1),"")</f>
        <v/>
      </c>
      <c r="M235" s="51" t="str">
        <f>IF(G235="","",IFERROR(SUMIFS(Данные3!$E:$E,Данные3!$A:$A,D$2,Данные3!$B:$B,G235),""))</f>
        <v/>
      </c>
      <c r="N235" s="51" t="str">
        <f>IF(G235="","",IFERROR(SUMIFS(Данные3!$F:$F,Данные3!$A:$A,D$2,Данные3!$B:$B,G235),""))</f>
        <v/>
      </c>
      <c r="O235" s="51" t="str">
        <f>IF(G235="","",IFERROR(ROUND(SUMIFS(Данные3!$G:$G,Данные3!$A:$A,D$2,Данные3!$B:$B,G235)*100,0)&amp;"%",""))</f>
        <v/>
      </c>
      <c r="U235" s="51" t="str">
        <f t="shared" si="10"/>
        <v/>
      </c>
      <c r="V235" s="53" t="str">
        <f t="shared" si="11"/>
        <v/>
      </c>
      <c r="W235" s="51" t="str">
        <f>IFERROR(IF(Данные2!$A235&lt;&gt;"",Данные2!$A235,""),"")</f>
        <v/>
      </c>
      <c r="X235" s="53" t="str">
        <f>IF(COUNTIF(W$1:W235,W235)=1,IF(COUNT(X$1:X234)&gt;0,MAX(X$1:X234)+1,1),"")</f>
        <v/>
      </c>
      <c r="Z235" s="51" t="str">
        <f>IF($U235="","",IFERROR(SUMIF(Данные2!$A:$A,Техлист!$U235,Данные2!D:D),""))</f>
        <v/>
      </c>
      <c r="AA235" s="51" t="str">
        <f>IF($U235="","",IFERROR(SUMIF(Данные2!$A:$A,Техлист!$U235,Данные2!E:E),""))</f>
        <v/>
      </c>
      <c r="AB235" s="45" t="str">
        <f>IF($U235="","",IFERROR(ROUND(SUMIF(Данные2!$A:$A,Техлист!$U235,Данные2!F:F)*100,0)&amp;"%",""))</f>
        <v/>
      </c>
    </row>
    <row r="236" spans="1:28" x14ac:dyDescent="0.25">
      <c r="A236" s="45" t="str">
        <f>IF(Данные2!$A236&lt;&gt;"",Данные2!$A236,"")</f>
        <v/>
      </c>
      <c r="G236" s="45" t="str">
        <f t="shared" si="9"/>
        <v/>
      </c>
      <c r="H236" s="45" t="str">
        <f>IF(COUNTIF(G$1:G236,G236)=1,IF(COUNT(H$1:H235)&gt;0,MAX(H$1:H235)+1,1),"")</f>
        <v/>
      </c>
      <c r="J236" s="45" t="str">
        <f>IFERROR(IF(AND(Данные3!A236&lt;&gt;"",Данные3!A236=D$2),Данные3!B236,""),"")</f>
        <v/>
      </c>
      <c r="K236" s="45" t="str">
        <f>IF(COUNTIF(J$1:J236,J236)=1,IF(COUNT(K$1:K235)&gt;0,MAX(K$1:K235)+1,1),"")</f>
        <v/>
      </c>
      <c r="M236" s="51" t="str">
        <f>IF(G236="","",IFERROR(SUMIFS(Данные3!$E:$E,Данные3!$A:$A,D$2,Данные3!$B:$B,G236),""))</f>
        <v/>
      </c>
      <c r="N236" s="51" t="str">
        <f>IF(G236="","",IFERROR(SUMIFS(Данные3!$F:$F,Данные3!$A:$A,D$2,Данные3!$B:$B,G236),""))</f>
        <v/>
      </c>
      <c r="O236" s="51" t="str">
        <f>IF(G236="","",IFERROR(ROUND(SUMIFS(Данные3!$G:$G,Данные3!$A:$A,D$2,Данные3!$B:$B,G236)*100,0)&amp;"%",""))</f>
        <v/>
      </c>
      <c r="U236" s="51" t="str">
        <f t="shared" si="10"/>
        <v/>
      </c>
      <c r="V236" s="53" t="str">
        <f t="shared" si="11"/>
        <v/>
      </c>
      <c r="W236" s="51" t="str">
        <f>IFERROR(IF(Данные2!$A236&lt;&gt;"",Данные2!$A236,""),"")</f>
        <v/>
      </c>
      <c r="X236" s="53" t="str">
        <f>IF(COUNTIF(W$1:W236,W236)=1,IF(COUNT(X$1:X235)&gt;0,MAX(X$1:X235)+1,1),"")</f>
        <v/>
      </c>
      <c r="Z236" s="51" t="str">
        <f>IF($U236="","",IFERROR(SUMIF(Данные2!$A:$A,Техлист!$U236,Данные2!D:D),""))</f>
        <v/>
      </c>
      <c r="AA236" s="51" t="str">
        <f>IF($U236="","",IFERROR(SUMIF(Данные2!$A:$A,Техлист!$U236,Данные2!E:E),""))</f>
        <v/>
      </c>
      <c r="AB236" s="45" t="str">
        <f>IF($U236="","",IFERROR(ROUND(SUMIF(Данные2!$A:$A,Техлист!$U236,Данные2!F:F)*100,0)&amp;"%",""))</f>
        <v/>
      </c>
    </row>
    <row r="237" spans="1:28" x14ac:dyDescent="0.25">
      <c r="A237" s="45" t="str">
        <f>IF(Данные2!$A237&lt;&gt;"",Данные2!$A237,"")</f>
        <v/>
      </c>
      <c r="G237" s="45" t="str">
        <f t="shared" si="9"/>
        <v/>
      </c>
      <c r="H237" s="45" t="str">
        <f>IF(COUNTIF(G$1:G237,G237)=1,IF(COUNT(H$1:H236)&gt;0,MAX(H$1:H236)+1,1),"")</f>
        <v/>
      </c>
      <c r="J237" s="45" t="str">
        <f>IFERROR(IF(AND(Данные3!A237&lt;&gt;"",Данные3!A237=D$2),Данные3!B237,""),"")</f>
        <v/>
      </c>
      <c r="K237" s="45" t="str">
        <f>IF(COUNTIF(J$1:J237,J237)=1,IF(COUNT(K$1:K236)&gt;0,MAX(K$1:K236)+1,1),"")</f>
        <v/>
      </c>
      <c r="M237" s="51" t="str">
        <f>IF(G237="","",IFERROR(SUMIFS(Данные3!$E:$E,Данные3!$A:$A,D$2,Данные3!$B:$B,G237),""))</f>
        <v/>
      </c>
      <c r="N237" s="51" t="str">
        <f>IF(G237="","",IFERROR(SUMIFS(Данные3!$F:$F,Данные3!$A:$A,D$2,Данные3!$B:$B,G237),""))</f>
        <v/>
      </c>
      <c r="O237" s="51" t="str">
        <f>IF(G237="","",IFERROR(ROUND(SUMIFS(Данные3!$G:$G,Данные3!$A:$A,D$2,Данные3!$B:$B,G237)*100,0)&amp;"%",""))</f>
        <v/>
      </c>
      <c r="U237" s="51" t="str">
        <f t="shared" si="10"/>
        <v/>
      </c>
      <c r="V237" s="53" t="str">
        <f t="shared" si="11"/>
        <v/>
      </c>
      <c r="W237" s="51" t="str">
        <f>IFERROR(IF(Данные2!$A237&lt;&gt;"",Данные2!$A237,""),"")</f>
        <v/>
      </c>
      <c r="X237" s="53" t="str">
        <f>IF(COUNTIF(W$1:W237,W237)=1,IF(COUNT(X$1:X236)&gt;0,MAX(X$1:X236)+1,1),"")</f>
        <v/>
      </c>
      <c r="Z237" s="51" t="str">
        <f>IF($U237="","",IFERROR(SUMIF(Данные2!$A:$A,Техлист!$U237,Данные2!D:D),""))</f>
        <v/>
      </c>
      <c r="AA237" s="51" t="str">
        <f>IF($U237="","",IFERROR(SUMIF(Данные2!$A:$A,Техлист!$U237,Данные2!E:E),""))</f>
        <v/>
      </c>
      <c r="AB237" s="45" t="str">
        <f>IF($U237="","",IFERROR(ROUND(SUMIF(Данные2!$A:$A,Техлист!$U237,Данные2!F:F)*100,0)&amp;"%",""))</f>
        <v/>
      </c>
    </row>
    <row r="238" spans="1:28" x14ac:dyDescent="0.25">
      <c r="A238" s="45" t="str">
        <f>IF(Данные2!$A238&lt;&gt;"",Данные2!$A238,"")</f>
        <v/>
      </c>
      <c r="G238" s="45" t="str">
        <f t="shared" si="9"/>
        <v/>
      </c>
      <c r="H238" s="45" t="str">
        <f>IF(COUNTIF(G$1:G238,G238)=1,IF(COUNT(H$1:H237)&gt;0,MAX(H$1:H237)+1,1),"")</f>
        <v/>
      </c>
      <c r="J238" s="45" t="str">
        <f>IFERROR(IF(AND(Данные3!A238&lt;&gt;"",Данные3!A238=D$2),Данные3!B238,""),"")</f>
        <v/>
      </c>
      <c r="K238" s="45" t="str">
        <f>IF(COUNTIF(J$1:J238,J238)=1,IF(COUNT(K$1:K237)&gt;0,MAX(K$1:K237)+1,1),"")</f>
        <v/>
      </c>
      <c r="M238" s="51" t="str">
        <f>IF(G238="","",IFERROR(SUMIFS(Данные3!$E:$E,Данные3!$A:$A,D$2,Данные3!$B:$B,G238),""))</f>
        <v/>
      </c>
      <c r="N238" s="51" t="str">
        <f>IF(G238="","",IFERROR(SUMIFS(Данные3!$F:$F,Данные3!$A:$A,D$2,Данные3!$B:$B,G238),""))</f>
        <v/>
      </c>
      <c r="O238" s="51" t="str">
        <f>IF(G238="","",IFERROR(ROUND(SUMIFS(Данные3!$G:$G,Данные3!$A:$A,D$2,Данные3!$B:$B,G238)*100,0)&amp;"%",""))</f>
        <v/>
      </c>
      <c r="U238" s="51" t="str">
        <f t="shared" si="10"/>
        <v/>
      </c>
      <c r="V238" s="53" t="str">
        <f t="shared" si="11"/>
        <v/>
      </c>
      <c r="W238" s="51" t="str">
        <f>IFERROR(IF(Данные2!$A238&lt;&gt;"",Данные2!$A238,""),"")</f>
        <v/>
      </c>
      <c r="X238" s="53" t="str">
        <f>IF(COUNTIF(W$1:W238,W238)=1,IF(COUNT(X$1:X237)&gt;0,MAX(X$1:X237)+1,1),"")</f>
        <v/>
      </c>
      <c r="Z238" s="51" t="str">
        <f>IF($U238="","",IFERROR(SUMIF(Данные2!$A:$A,Техлист!$U238,Данные2!D:D),""))</f>
        <v/>
      </c>
      <c r="AA238" s="51" t="str">
        <f>IF($U238="","",IFERROR(SUMIF(Данные2!$A:$A,Техлист!$U238,Данные2!E:E),""))</f>
        <v/>
      </c>
      <c r="AB238" s="45" t="str">
        <f>IF($U238="","",IFERROR(ROUND(SUMIF(Данные2!$A:$A,Техлист!$U238,Данные2!F:F)*100,0)&amp;"%",""))</f>
        <v/>
      </c>
    </row>
    <row r="239" spans="1:28" x14ac:dyDescent="0.25">
      <c r="A239" s="45" t="str">
        <f>IF(Данные2!$A239&lt;&gt;"",Данные2!$A239,"")</f>
        <v/>
      </c>
      <c r="G239" s="45" t="str">
        <f t="shared" si="9"/>
        <v/>
      </c>
      <c r="H239" s="45" t="str">
        <f>IF(COUNTIF(G$1:G239,G239)=1,IF(COUNT(H$1:H238)&gt;0,MAX(H$1:H238)+1,1),"")</f>
        <v/>
      </c>
      <c r="J239" s="45" t="str">
        <f>IFERROR(IF(AND(Данные3!A239&lt;&gt;"",Данные3!A239=D$2),Данные3!B239,""),"")</f>
        <v/>
      </c>
      <c r="K239" s="45" t="str">
        <f>IF(COUNTIF(J$1:J239,J239)=1,IF(COUNT(K$1:K238)&gt;0,MAX(K$1:K238)+1,1),"")</f>
        <v/>
      </c>
      <c r="M239" s="51" t="str">
        <f>IF(G239="","",IFERROR(SUMIFS(Данные3!$E:$E,Данные3!$A:$A,D$2,Данные3!$B:$B,G239),""))</f>
        <v/>
      </c>
      <c r="N239" s="51" t="str">
        <f>IF(G239="","",IFERROR(SUMIFS(Данные3!$F:$F,Данные3!$A:$A,D$2,Данные3!$B:$B,G239),""))</f>
        <v/>
      </c>
      <c r="O239" s="51" t="str">
        <f>IF(G239="","",IFERROR(ROUND(SUMIFS(Данные3!$G:$G,Данные3!$A:$A,D$2,Данные3!$B:$B,G239)*100,0)&amp;"%",""))</f>
        <v/>
      </c>
      <c r="U239" s="51" t="str">
        <f t="shared" si="10"/>
        <v/>
      </c>
      <c r="V239" s="53" t="str">
        <f t="shared" si="11"/>
        <v/>
      </c>
      <c r="W239" s="51" t="str">
        <f>IFERROR(IF(Данные2!$A239&lt;&gt;"",Данные2!$A239,""),"")</f>
        <v/>
      </c>
      <c r="X239" s="53" t="str">
        <f>IF(COUNTIF(W$1:W239,W239)=1,IF(COUNT(X$1:X238)&gt;0,MAX(X$1:X238)+1,1),"")</f>
        <v/>
      </c>
      <c r="Z239" s="51" t="str">
        <f>IF($U239="","",IFERROR(SUMIF(Данные2!$A:$A,Техлист!$U239,Данные2!D:D),""))</f>
        <v/>
      </c>
      <c r="AA239" s="51" t="str">
        <f>IF($U239="","",IFERROR(SUMIF(Данные2!$A:$A,Техлист!$U239,Данные2!E:E),""))</f>
        <v/>
      </c>
      <c r="AB239" s="45" t="str">
        <f>IF($U239="","",IFERROR(ROUND(SUMIF(Данные2!$A:$A,Техлист!$U239,Данные2!F:F)*100,0)&amp;"%",""))</f>
        <v/>
      </c>
    </row>
    <row r="240" spans="1:28" x14ac:dyDescent="0.25">
      <c r="A240" s="45" t="str">
        <f>IF(Данные2!$A240&lt;&gt;"",Данные2!$A240,"")</f>
        <v/>
      </c>
      <c r="G240" s="45" t="str">
        <f t="shared" si="9"/>
        <v/>
      </c>
      <c r="H240" s="45" t="str">
        <f>IF(COUNTIF(G$1:G240,G240)=1,IF(COUNT(H$1:H239)&gt;0,MAX(H$1:H239)+1,1),"")</f>
        <v/>
      </c>
      <c r="J240" s="45" t="str">
        <f>IFERROR(IF(AND(Данные3!A240&lt;&gt;"",Данные3!A240=D$2),Данные3!B240,""),"")</f>
        <v/>
      </c>
      <c r="K240" s="45" t="str">
        <f>IF(COUNTIF(J$1:J240,J240)=1,IF(COUNT(K$1:K239)&gt;0,MAX(K$1:K239)+1,1),"")</f>
        <v/>
      </c>
      <c r="M240" s="51" t="str">
        <f>IF(G240="","",IFERROR(SUMIFS(Данные3!$E:$E,Данные3!$A:$A,D$2,Данные3!$B:$B,G240),""))</f>
        <v/>
      </c>
      <c r="N240" s="51" t="str">
        <f>IF(G240="","",IFERROR(SUMIFS(Данные3!$F:$F,Данные3!$A:$A,D$2,Данные3!$B:$B,G240),""))</f>
        <v/>
      </c>
      <c r="O240" s="51" t="str">
        <f>IF(G240="","",IFERROR(ROUND(SUMIFS(Данные3!$G:$G,Данные3!$A:$A,D$2,Данные3!$B:$B,G240)*100,0)&amp;"%",""))</f>
        <v/>
      </c>
      <c r="U240" s="51" t="str">
        <f t="shared" si="10"/>
        <v/>
      </c>
      <c r="V240" s="53" t="str">
        <f t="shared" si="11"/>
        <v/>
      </c>
      <c r="W240" s="51" t="str">
        <f>IFERROR(IF(Данные2!$A240&lt;&gt;"",Данные2!$A240,""),"")</f>
        <v/>
      </c>
      <c r="X240" s="53" t="str">
        <f>IF(COUNTIF(W$1:W240,W240)=1,IF(COUNT(X$1:X239)&gt;0,MAX(X$1:X239)+1,1),"")</f>
        <v/>
      </c>
      <c r="Z240" s="51" t="str">
        <f>IF($U240="","",IFERROR(SUMIF(Данные2!$A:$A,Техлист!$U240,Данные2!D:D),""))</f>
        <v/>
      </c>
      <c r="AA240" s="51" t="str">
        <f>IF($U240="","",IFERROR(SUMIF(Данные2!$A:$A,Техлист!$U240,Данные2!E:E),""))</f>
        <v/>
      </c>
      <c r="AB240" s="45" t="str">
        <f>IF($U240="","",IFERROR(ROUND(SUMIF(Данные2!$A:$A,Техлист!$U240,Данные2!F:F)*100,0)&amp;"%",""))</f>
        <v/>
      </c>
    </row>
    <row r="241" spans="1:28" x14ac:dyDescent="0.25">
      <c r="A241" s="45" t="str">
        <f>IF(Данные2!$A241&lt;&gt;"",Данные2!$A241,"")</f>
        <v/>
      </c>
      <c r="G241" s="45" t="str">
        <f t="shared" si="9"/>
        <v/>
      </c>
      <c r="H241" s="45" t="str">
        <f>IF(COUNTIF(G$1:G241,G241)=1,IF(COUNT(H$1:H240)&gt;0,MAX(H$1:H240)+1,1),"")</f>
        <v/>
      </c>
      <c r="J241" s="45" t="str">
        <f>IFERROR(IF(AND(Данные3!A241&lt;&gt;"",Данные3!A241=D$2),Данные3!B241,""),"")</f>
        <v/>
      </c>
      <c r="K241" s="45" t="str">
        <f>IF(COUNTIF(J$1:J241,J241)=1,IF(COUNT(K$1:K240)&gt;0,MAX(K$1:K240)+1,1),"")</f>
        <v/>
      </c>
      <c r="M241" s="51" t="str">
        <f>IF(G241="","",IFERROR(SUMIFS(Данные3!$E:$E,Данные3!$A:$A,D$2,Данные3!$B:$B,G241),""))</f>
        <v/>
      </c>
      <c r="N241" s="51" t="str">
        <f>IF(G241="","",IFERROR(SUMIFS(Данные3!$F:$F,Данные3!$A:$A,D$2,Данные3!$B:$B,G241),""))</f>
        <v/>
      </c>
      <c r="O241" s="51" t="str">
        <f>IF(G241="","",IFERROR(ROUND(SUMIFS(Данные3!$G:$G,Данные3!$A:$A,D$2,Данные3!$B:$B,G241)*100,0)&amp;"%",""))</f>
        <v/>
      </c>
      <c r="U241" s="51" t="str">
        <f t="shared" si="10"/>
        <v/>
      </c>
      <c r="V241" s="53" t="str">
        <f t="shared" si="11"/>
        <v/>
      </c>
      <c r="W241" s="51" t="str">
        <f>IFERROR(IF(Данные2!$A241&lt;&gt;"",Данные2!$A241,""),"")</f>
        <v/>
      </c>
      <c r="X241" s="53" t="str">
        <f>IF(COUNTIF(W$1:W241,W241)=1,IF(COUNT(X$1:X240)&gt;0,MAX(X$1:X240)+1,1),"")</f>
        <v/>
      </c>
      <c r="Z241" s="51" t="str">
        <f>IF($U241="","",IFERROR(SUMIF(Данные2!$A:$A,Техлист!$U241,Данные2!D:D),""))</f>
        <v/>
      </c>
      <c r="AA241" s="51" t="str">
        <f>IF($U241="","",IFERROR(SUMIF(Данные2!$A:$A,Техлист!$U241,Данные2!E:E),""))</f>
        <v/>
      </c>
      <c r="AB241" s="45" t="str">
        <f>IF($U241="","",IFERROR(ROUND(SUMIF(Данные2!$A:$A,Техлист!$U241,Данные2!F:F)*100,0)&amp;"%",""))</f>
        <v/>
      </c>
    </row>
    <row r="242" spans="1:28" x14ac:dyDescent="0.25">
      <c r="A242" s="45" t="str">
        <f>IF(Данные2!$A242&lt;&gt;"",Данные2!$A242,"")</f>
        <v/>
      </c>
      <c r="G242" s="45" t="str">
        <f t="shared" si="9"/>
        <v/>
      </c>
      <c r="H242" s="45" t="str">
        <f>IF(COUNTIF(G$1:G242,G242)=1,IF(COUNT(H$1:H241)&gt;0,MAX(H$1:H241)+1,1),"")</f>
        <v/>
      </c>
      <c r="J242" s="45" t="str">
        <f>IFERROR(IF(AND(Данные3!A242&lt;&gt;"",Данные3!A242=D$2),Данные3!B242,""),"")</f>
        <v/>
      </c>
      <c r="K242" s="45" t="str">
        <f>IF(COUNTIF(J$1:J242,J242)=1,IF(COUNT(K$1:K241)&gt;0,MAX(K$1:K241)+1,1),"")</f>
        <v/>
      </c>
      <c r="M242" s="51" t="str">
        <f>IF(G242="","",IFERROR(SUMIFS(Данные3!$E:$E,Данные3!$A:$A,D$2,Данные3!$B:$B,G242),""))</f>
        <v/>
      </c>
      <c r="N242" s="51" t="str">
        <f>IF(G242="","",IFERROR(SUMIFS(Данные3!$F:$F,Данные3!$A:$A,D$2,Данные3!$B:$B,G242),""))</f>
        <v/>
      </c>
      <c r="O242" s="51" t="str">
        <f>IF(G242="","",IFERROR(ROUND(SUMIFS(Данные3!$G:$G,Данные3!$A:$A,D$2,Данные3!$B:$B,G242)*100,0)&amp;"%",""))</f>
        <v/>
      </c>
      <c r="U242" s="51" t="str">
        <f t="shared" si="10"/>
        <v/>
      </c>
      <c r="V242" s="53" t="str">
        <f t="shared" si="11"/>
        <v/>
      </c>
      <c r="W242" s="51" t="str">
        <f>IFERROR(IF(Данные2!$A242&lt;&gt;"",Данные2!$A242,""),"")</f>
        <v/>
      </c>
      <c r="X242" s="53" t="str">
        <f>IF(COUNTIF(W$1:W242,W242)=1,IF(COUNT(X$1:X241)&gt;0,MAX(X$1:X241)+1,1),"")</f>
        <v/>
      </c>
      <c r="Z242" s="51" t="str">
        <f>IF($U242="","",IFERROR(SUMIF(Данные2!$A:$A,Техлист!$U242,Данные2!D:D),""))</f>
        <v/>
      </c>
      <c r="AA242" s="51" t="str">
        <f>IF($U242="","",IFERROR(SUMIF(Данные2!$A:$A,Техлист!$U242,Данные2!E:E),""))</f>
        <v/>
      </c>
      <c r="AB242" s="45" t="str">
        <f>IF($U242="","",IFERROR(ROUND(SUMIF(Данные2!$A:$A,Техлист!$U242,Данные2!F:F)*100,0)&amp;"%",""))</f>
        <v/>
      </c>
    </row>
    <row r="243" spans="1:28" x14ac:dyDescent="0.25">
      <c r="A243" s="45" t="str">
        <f>IF(Данные2!$A243&lt;&gt;"",Данные2!$A243,"")</f>
        <v/>
      </c>
      <c r="G243" s="45" t="str">
        <f t="shared" si="9"/>
        <v/>
      </c>
      <c r="H243" s="45" t="str">
        <f>IF(COUNTIF(G$1:G243,G243)=1,IF(COUNT(H$1:H242)&gt;0,MAX(H$1:H242)+1,1),"")</f>
        <v/>
      </c>
      <c r="J243" s="45" t="str">
        <f>IFERROR(IF(AND(Данные3!A243&lt;&gt;"",Данные3!A243=D$2),Данные3!B243,""),"")</f>
        <v/>
      </c>
      <c r="K243" s="45" t="str">
        <f>IF(COUNTIF(J$1:J243,J243)=1,IF(COUNT(K$1:K242)&gt;0,MAX(K$1:K242)+1,1),"")</f>
        <v/>
      </c>
      <c r="M243" s="51" t="str">
        <f>IF(G243="","",IFERROR(SUMIFS(Данные3!$E:$E,Данные3!$A:$A,D$2,Данные3!$B:$B,G243),""))</f>
        <v/>
      </c>
      <c r="N243" s="51" t="str">
        <f>IF(G243="","",IFERROR(SUMIFS(Данные3!$F:$F,Данные3!$A:$A,D$2,Данные3!$B:$B,G243),""))</f>
        <v/>
      </c>
      <c r="O243" s="51" t="str">
        <f>IF(G243="","",IFERROR(ROUND(SUMIFS(Данные3!$G:$G,Данные3!$A:$A,D$2,Данные3!$B:$B,G243)*100,0)&amp;"%",""))</f>
        <v/>
      </c>
      <c r="U243" s="51" t="str">
        <f t="shared" si="10"/>
        <v/>
      </c>
      <c r="V243" s="53" t="str">
        <f t="shared" si="11"/>
        <v/>
      </c>
      <c r="W243" s="51" t="str">
        <f>IFERROR(IF(Данные2!$A243&lt;&gt;"",Данные2!$A243,""),"")</f>
        <v/>
      </c>
      <c r="X243" s="53" t="str">
        <f>IF(COUNTIF(W$1:W243,W243)=1,IF(COUNT(X$1:X242)&gt;0,MAX(X$1:X242)+1,1),"")</f>
        <v/>
      </c>
      <c r="Z243" s="51" t="str">
        <f>IF($U243="","",IFERROR(SUMIF(Данные2!$A:$A,Техлист!$U243,Данные2!D:D),""))</f>
        <v/>
      </c>
      <c r="AA243" s="51" t="str">
        <f>IF($U243="","",IFERROR(SUMIF(Данные2!$A:$A,Техлист!$U243,Данные2!E:E),""))</f>
        <v/>
      </c>
      <c r="AB243" s="45" t="str">
        <f>IF($U243="","",IFERROR(ROUND(SUMIF(Данные2!$A:$A,Техлист!$U243,Данные2!F:F)*100,0)&amp;"%",""))</f>
        <v/>
      </c>
    </row>
    <row r="244" spans="1:28" x14ac:dyDescent="0.25">
      <c r="A244" s="45" t="str">
        <f>IF(Данные2!$A244&lt;&gt;"",Данные2!$A244,"")</f>
        <v/>
      </c>
      <c r="G244" s="45" t="str">
        <f t="shared" si="9"/>
        <v/>
      </c>
      <c r="H244" s="45" t="str">
        <f>IF(COUNTIF(G$1:G244,G244)=1,IF(COUNT(H$1:H243)&gt;0,MAX(H$1:H243)+1,1),"")</f>
        <v/>
      </c>
      <c r="J244" s="45" t="str">
        <f>IFERROR(IF(AND(Данные3!A244&lt;&gt;"",Данные3!A244=D$2),Данные3!B244,""),"")</f>
        <v/>
      </c>
      <c r="K244" s="45" t="str">
        <f>IF(COUNTIF(J$1:J244,J244)=1,IF(COUNT(K$1:K243)&gt;0,MAX(K$1:K243)+1,1),"")</f>
        <v/>
      </c>
      <c r="M244" s="51" t="str">
        <f>IF(G244="","",IFERROR(SUMIFS(Данные3!$E:$E,Данные3!$A:$A,D$2,Данные3!$B:$B,G244),""))</f>
        <v/>
      </c>
      <c r="N244" s="51" t="str">
        <f>IF(G244="","",IFERROR(SUMIFS(Данные3!$F:$F,Данные3!$A:$A,D$2,Данные3!$B:$B,G244),""))</f>
        <v/>
      </c>
      <c r="O244" s="51" t="str">
        <f>IF(G244="","",IFERROR(ROUND(SUMIFS(Данные3!$G:$G,Данные3!$A:$A,D$2,Данные3!$B:$B,G244)*100,0)&amp;"%",""))</f>
        <v/>
      </c>
      <c r="U244" s="51" t="str">
        <f t="shared" si="10"/>
        <v/>
      </c>
      <c r="V244" s="53" t="str">
        <f t="shared" si="11"/>
        <v/>
      </c>
      <c r="W244" s="51" t="str">
        <f>IFERROR(IF(Данные2!$A244&lt;&gt;"",Данные2!$A244,""),"")</f>
        <v/>
      </c>
      <c r="X244" s="53" t="str">
        <f>IF(COUNTIF(W$1:W244,W244)=1,IF(COUNT(X$1:X243)&gt;0,MAX(X$1:X243)+1,1),"")</f>
        <v/>
      </c>
      <c r="Z244" s="51" t="str">
        <f>IF($U244="","",IFERROR(SUMIF(Данные2!$A:$A,Техлист!$U244,Данные2!D:D),""))</f>
        <v/>
      </c>
      <c r="AA244" s="51" t="str">
        <f>IF($U244="","",IFERROR(SUMIF(Данные2!$A:$A,Техлист!$U244,Данные2!E:E),""))</f>
        <v/>
      </c>
      <c r="AB244" s="45" t="str">
        <f>IF($U244="","",IFERROR(ROUND(SUMIF(Данные2!$A:$A,Техлист!$U244,Данные2!F:F)*100,0)&amp;"%",""))</f>
        <v/>
      </c>
    </row>
    <row r="245" spans="1:28" x14ac:dyDescent="0.25">
      <c r="A245" s="45" t="str">
        <f>IF(Данные2!$A245&lt;&gt;"",Данные2!$A245,"")</f>
        <v/>
      </c>
      <c r="G245" s="45" t="str">
        <f t="shared" si="9"/>
        <v/>
      </c>
      <c r="H245" s="45" t="str">
        <f>IF(COUNTIF(G$1:G245,G245)=1,IF(COUNT(H$1:H244)&gt;0,MAX(H$1:H244)+1,1),"")</f>
        <v/>
      </c>
      <c r="J245" s="45" t="str">
        <f>IFERROR(IF(AND(Данные3!A245&lt;&gt;"",Данные3!A245=D$2),Данные3!B245,""),"")</f>
        <v/>
      </c>
      <c r="K245" s="45" t="str">
        <f>IF(COUNTIF(J$1:J245,J245)=1,IF(COUNT(K$1:K244)&gt;0,MAX(K$1:K244)+1,1),"")</f>
        <v/>
      </c>
      <c r="M245" s="51" t="str">
        <f>IF(G245="","",IFERROR(SUMIFS(Данные3!$E:$E,Данные3!$A:$A,D$2,Данные3!$B:$B,G245),""))</f>
        <v/>
      </c>
      <c r="N245" s="51" t="str">
        <f>IF(G245="","",IFERROR(SUMIFS(Данные3!$F:$F,Данные3!$A:$A,D$2,Данные3!$B:$B,G245),""))</f>
        <v/>
      </c>
      <c r="O245" s="51" t="str">
        <f>IF(G245="","",IFERROR(ROUND(SUMIFS(Данные3!$G:$G,Данные3!$A:$A,D$2,Данные3!$B:$B,G245)*100,0)&amp;"%",""))</f>
        <v/>
      </c>
      <c r="U245" s="51" t="str">
        <f t="shared" si="10"/>
        <v/>
      </c>
      <c r="V245" s="53" t="str">
        <f t="shared" si="11"/>
        <v/>
      </c>
      <c r="W245" s="51" t="str">
        <f>IFERROR(IF(Данные2!$A245&lt;&gt;"",Данные2!$A245,""),"")</f>
        <v/>
      </c>
      <c r="X245" s="53" t="str">
        <f>IF(COUNTIF(W$1:W245,W245)=1,IF(COUNT(X$1:X244)&gt;0,MAX(X$1:X244)+1,1),"")</f>
        <v/>
      </c>
      <c r="Z245" s="51" t="str">
        <f>IF($U245="","",IFERROR(SUMIF(Данные2!$A:$A,Техлист!$U245,Данные2!D:D),""))</f>
        <v/>
      </c>
      <c r="AA245" s="51" t="str">
        <f>IF($U245="","",IFERROR(SUMIF(Данные2!$A:$A,Техлист!$U245,Данные2!E:E),""))</f>
        <v/>
      </c>
      <c r="AB245" s="45" t="str">
        <f>IF($U245="","",IFERROR(ROUND(SUMIF(Данные2!$A:$A,Техлист!$U245,Данные2!F:F)*100,0)&amp;"%",""))</f>
        <v/>
      </c>
    </row>
    <row r="246" spans="1:28" x14ac:dyDescent="0.25">
      <c r="A246" s="45" t="str">
        <f>IF(Данные2!$A246&lt;&gt;"",Данные2!$A246,"")</f>
        <v/>
      </c>
      <c r="G246" s="45" t="str">
        <f t="shared" si="9"/>
        <v/>
      </c>
      <c r="H246" s="45" t="str">
        <f>IF(COUNTIF(G$1:G246,G246)=1,IF(COUNT(H$1:H245)&gt;0,MAX(H$1:H245)+1,1),"")</f>
        <v/>
      </c>
      <c r="J246" s="45" t="str">
        <f>IFERROR(IF(AND(Данные3!A246&lt;&gt;"",Данные3!A246=D$2),Данные3!B246,""),"")</f>
        <v/>
      </c>
      <c r="K246" s="45" t="str">
        <f>IF(COUNTIF(J$1:J246,J246)=1,IF(COUNT(K$1:K245)&gt;0,MAX(K$1:K245)+1,1),"")</f>
        <v/>
      </c>
      <c r="M246" s="51" t="str">
        <f>IF(G246="","",IFERROR(SUMIFS(Данные3!$E:$E,Данные3!$A:$A,D$2,Данные3!$B:$B,G246),""))</f>
        <v/>
      </c>
      <c r="N246" s="51" t="str">
        <f>IF(G246="","",IFERROR(SUMIFS(Данные3!$F:$F,Данные3!$A:$A,D$2,Данные3!$B:$B,G246),""))</f>
        <v/>
      </c>
      <c r="O246" s="51" t="str">
        <f>IF(G246="","",IFERROR(ROUND(SUMIFS(Данные3!$G:$G,Данные3!$A:$A,D$2,Данные3!$B:$B,G246)*100,0)&amp;"%",""))</f>
        <v/>
      </c>
      <c r="U246" s="51" t="str">
        <f t="shared" si="10"/>
        <v/>
      </c>
      <c r="V246" s="53" t="str">
        <f t="shared" si="11"/>
        <v/>
      </c>
      <c r="W246" s="51" t="str">
        <f>IFERROR(IF(Данные2!$A246&lt;&gt;"",Данные2!$A246,""),"")</f>
        <v/>
      </c>
      <c r="X246" s="53" t="str">
        <f>IF(COUNTIF(W$1:W246,W246)=1,IF(COUNT(X$1:X245)&gt;0,MAX(X$1:X245)+1,1),"")</f>
        <v/>
      </c>
      <c r="Z246" s="51" t="str">
        <f>IF($U246="","",IFERROR(SUMIF(Данные2!$A:$A,Техлист!$U246,Данные2!D:D),""))</f>
        <v/>
      </c>
      <c r="AA246" s="51" t="str">
        <f>IF($U246="","",IFERROR(SUMIF(Данные2!$A:$A,Техлист!$U246,Данные2!E:E),""))</f>
        <v/>
      </c>
      <c r="AB246" s="45" t="str">
        <f>IF($U246="","",IFERROR(ROUND(SUMIF(Данные2!$A:$A,Техлист!$U246,Данные2!F:F)*100,0)&amp;"%",""))</f>
        <v/>
      </c>
    </row>
    <row r="247" spans="1:28" x14ac:dyDescent="0.25">
      <c r="A247" s="45" t="str">
        <f>IF(Данные2!$A247&lt;&gt;"",Данные2!$A247,"")</f>
        <v/>
      </c>
      <c r="G247" s="45" t="str">
        <f t="shared" si="9"/>
        <v/>
      </c>
      <c r="H247" s="45" t="str">
        <f>IF(COUNTIF(G$1:G247,G247)=1,IF(COUNT(H$1:H246)&gt;0,MAX(H$1:H246)+1,1),"")</f>
        <v/>
      </c>
      <c r="J247" s="45" t="str">
        <f>IFERROR(IF(AND(Данные3!A247&lt;&gt;"",Данные3!A247=D$2),Данные3!B247,""),"")</f>
        <v/>
      </c>
      <c r="K247" s="45" t="str">
        <f>IF(COUNTIF(J$1:J247,J247)=1,IF(COUNT(K$1:K246)&gt;0,MAX(K$1:K246)+1,1),"")</f>
        <v/>
      </c>
      <c r="M247" s="51" t="str">
        <f>IF(G247="","",IFERROR(SUMIFS(Данные3!$E:$E,Данные3!$A:$A,D$2,Данные3!$B:$B,G247),""))</f>
        <v/>
      </c>
      <c r="N247" s="51" t="str">
        <f>IF(G247="","",IFERROR(SUMIFS(Данные3!$F:$F,Данные3!$A:$A,D$2,Данные3!$B:$B,G247),""))</f>
        <v/>
      </c>
      <c r="O247" s="51" t="str">
        <f>IF(G247="","",IFERROR(ROUND(SUMIFS(Данные3!$G:$G,Данные3!$A:$A,D$2,Данные3!$B:$B,G247)*100,0)&amp;"%",""))</f>
        <v/>
      </c>
      <c r="U247" s="51" t="str">
        <f t="shared" si="10"/>
        <v/>
      </c>
      <c r="V247" s="53" t="str">
        <f t="shared" si="11"/>
        <v/>
      </c>
      <c r="W247" s="51" t="str">
        <f>IFERROR(IF(Данные2!$A247&lt;&gt;"",Данные2!$A247,""),"")</f>
        <v/>
      </c>
      <c r="X247" s="53" t="str">
        <f>IF(COUNTIF(W$1:W247,W247)=1,IF(COUNT(X$1:X246)&gt;0,MAX(X$1:X246)+1,1),"")</f>
        <v/>
      </c>
      <c r="Z247" s="51" t="str">
        <f>IF($U247="","",IFERROR(SUMIF(Данные2!$A:$A,Техлист!$U247,Данные2!D:D),""))</f>
        <v/>
      </c>
      <c r="AA247" s="51" t="str">
        <f>IF($U247="","",IFERROR(SUMIF(Данные2!$A:$A,Техлист!$U247,Данные2!E:E),""))</f>
        <v/>
      </c>
      <c r="AB247" s="45" t="str">
        <f>IF($U247="","",IFERROR(ROUND(SUMIF(Данные2!$A:$A,Техлист!$U247,Данные2!F:F)*100,0)&amp;"%",""))</f>
        <v/>
      </c>
    </row>
    <row r="248" spans="1:28" x14ac:dyDescent="0.25">
      <c r="A248" s="45" t="str">
        <f>IF(Данные2!$A248&lt;&gt;"",Данные2!$A248,"")</f>
        <v/>
      </c>
      <c r="G248" s="45" t="str">
        <f t="shared" si="9"/>
        <v/>
      </c>
      <c r="H248" s="45" t="str">
        <f>IF(COUNTIF(G$1:G248,G248)=1,IF(COUNT(H$1:H247)&gt;0,MAX(H$1:H247)+1,1),"")</f>
        <v/>
      </c>
      <c r="J248" s="45" t="str">
        <f>IFERROR(IF(AND(Данные3!A248&lt;&gt;"",Данные3!A248=D$2),Данные3!B248,""),"")</f>
        <v/>
      </c>
      <c r="K248" s="45" t="str">
        <f>IF(COUNTIF(J$1:J248,J248)=1,IF(COUNT(K$1:K247)&gt;0,MAX(K$1:K247)+1,1),"")</f>
        <v/>
      </c>
      <c r="M248" s="51" t="str">
        <f>IF(G248="","",IFERROR(SUMIFS(Данные3!$E:$E,Данные3!$A:$A,D$2,Данные3!$B:$B,G248),""))</f>
        <v/>
      </c>
      <c r="N248" s="51" t="str">
        <f>IF(G248="","",IFERROR(SUMIFS(Данные3!$F:$F,Данные3!$A:$A,D$2,Данные3!$B:$B,G248),""))</f>
        <v/>
      </c>
      <c r="O248" s="51" t="str">
        <f>IF(G248="","",IFERROR(ROUND(SUMIFS(Данные3!$G:$G,Данные3!$A:$A,D$2,Данные3!$B:$B,G248)*100,0)&amp;"%",""))</f>
        <v/>
      </c>
      <c r="U248" s="51" t="str">
        <f t="shared" si="10"/>
        <v/>
      </c>
      <c r="V248" s="53" t="str">
        <f t="shared" si="11"/>
        <v/>
      </c>
      <c r="W248" s="51" t="str">
        <f>IFERROR(IF(Данные2!$A248&lt;&gt;"",Данные2!$A248,""),"")</f>
        <v/>
      </c>
      <c r="X248" s="53" t="str">
        <f>IF(COUNTIF(W$1:W248,W248)=1,IF(COUNT(X$1:X247)&gt;0,MAX(X$1:X247)+1,1),"")</f>
        <v/>
      </c>
      <c r="Z248" s="51" t="str">
        <f>IF($U248="","",IFERROR(SUMIF(Данные2!$A:$A,Техлист!$U248,Данные2!D:D),""))</f>
        <v/>
      </c>
      <c r="AA248" s="51" t="str">
        <f>IF($U248="","",IFERROR(SUMIF(Данные2!$A:$A,Техлист!$U248,Данные2!E:E),""))</f>
        <v/>
      </c>
      <c r="AB248" s="45" t="str">
        <f>IF($U248="","",IFERROR(ROUND(SUMIF(Данные2!$A:$A,Техлист!$U248,Данные2!F:F)*100,0)&amp;"%",""))</f>
        <v/>
      </c>
    </row>
    <row r="249" spans="1:28" x14ac:dyDescent="0.25">
      <c r="A249" s="45" t="str">
        <f>IF(Данные2!$A249&lt;&gt;"",Данные2!$A249,"")</f>
        <v/>
      </c>
      <c r="G249" s="45" t="str">
        <f t="shared" si="9"/>
        <v/>
      </c>
      <c r="H249" s="45" t="str">
        <f>IF(COUNTIF(G$1:G249,G249)=1,IF(COUNT(H$1:H248)&gt;0,MAX(H$1:H248)+1,1),"")</f>
        <v/>
      </c>
      <c r="J249" s="45" t="str">
        <f>IFERROR(IF(AND(Данные3!A249&lt;&gt;"",Данные3!A249=D$2),Данные3!B249,""),"")</f>
        <v/>
      </c>
      <c r="K249" s="45" t="str">
        <f>IF(COUNTIF(J$1:J249,J249)=1,IF(COUNT(K$1:K248)&gt;0,MAX(K$1:K248)+1,1),"")</f>
        <v/>
      </c>
      <c r="M249" s="51" t="str">
        <f>IF(G249="","",IFERROR(SUMIFS(Данные3!$E:$E,Данные3!$A:$A,D$2,Данные3!$B:$B,G249),""))</f>
        <v/>
      </c>
      <c r="N249" s="51" t="str">
        <f>IF(G249="","",IFERROR(SUMIFS(Данные3!$F:$F,Данные3!$A:$A,D$2,Данные3!$B:$B,G249),""))</f>
        <v/>
      </c>
      <c r="O249" s="51" t="str">
        <f>IF(G249="","",IFERROR(ROUND(SUMIFS(Данные3!$G:$G,Данные3!$A:$A,D$2,Данные3!$B:$B,G249)*100,0)&amp;"%",""))</f>
        <v/>
      </c>
      <c r="U249" s="51" t="str">
        <f t="shared" si="10"/>
        <v/>
      </c>
      <c r="V249" s="53" t="str">
        <f t="shared" si="11"/>
        <v/>
      </c>
      <c r="W249" s="51" t="str">
        <f>IFERROR(IF(Данные2!$A249&lt;&gt;"",Данные2!$A249,""),"")</f>
        <v/>
      </c>
      <c r="X249" s="53" t="str">
        <f>IF(COUNTIF(W$1:W249,W249)=1,IF(COUNT(X$1:X248)&gt;0,MAX(X$1:X248)+1,1),"")</f>
        <v/>
      </c>
      <c r="Z249" s="51" t="str">
        <f>IF($U249="","",IFERROR(SUMIF(Данные2!$A:$A,Техлист!$U249,Данные2!D:D),""))</f>
        <v/>
      </c>
      <c r="AA249" s="51" t="str">
        <f>IF($U249="","",IFERROR(SUMIF(Данные2!$A:$A,Техлист!$U249,Данные2!E:E),""))</f>
        <v/>
      </c>
      <c r="AB249" s="45" t="str">
        <f>IF($U249="","",IFERROR(ROUND(SUMIF(Данные2!$A:$A,Техлист!$U249,Данные2!F:F)*100,0)&amp;"%",""))</f>
        <v/>
      </c>
    </row>
    <row r="250" spans="1:28" x14ac:dyDescent="0.25">
      <c r="A250" s="45" t="str">
        <f>IF(Данные2!$A250&lt;&gt;"",Данные2!$A250,"")</f>
        <v/>
      </c>
      <c r="G250" s="45" t="str">
        <f t="shared" si="9"/>
        <v/>
      </c>
      <c r="H250" s="45" t="str">
        <f>IF(COUNTIF(G$1:G250,G250)=1,IF(COUNT(H$1:H249)&gt;0,MAX(H$1:H249)+1,1),"")</f>
        <v/>
      </c>
      <c r="J250" s="45" t="str">
        <f>IFERROR(IF(AND(Данные3!A250&lt;&gt;"",Данные3!A250=D$2),Данные3!B250,""),"")</f>
        <v/>
      </c>
      <c r="K250" s="45" t="str">
        <f>IF(COUNTIF(J$1:J250,J250)=1,IF(COUNT(K$1:K249)&gt;0,MAX(K$1:K249)+1,1),"")</f>
        <v/>
      </c>
      <c r="M250" s="51" t="str">
        <f>IF(G250="","",IFERROR(SUMIFS(Данные3!$E:$E,Данные3!$A:$A,D$2,Данные3!$B:$B,G250),""))</f>
        <v/>
      </c>
      <c r="N250" s="51" t="str">
        <f>IF(G250="","",IFERROR(SUMIFS(Данные3!$F:$F,Данные3!$A:$A,D$2,Данные3!$B:$B,G250),""))</f>
        <v/>
      </c>
      <c r="O250" s="51" t="str">
        <f>IF(G250="","",IFERROR(ROUND(SUMIFS(Данные3!$G:$G,Данные3!$A:$A,D$2,Данные3!$B:$B,G250)*100,0)&amp;"%",""))</f>
        <v/>
      </c>
      <c r="U250" s="51" t="str">
        <f t="shared" si="10"/>
        <v/>
      </c>
      <c r="V250" s="53" t="str">
        <f t="shared" si="11"/>
        <v/>
      </c>
      <c r="W250" s="51" t="str">
        <f>IFERROR(IF(Данные2!$A250&lt;&gt;"",Данные2!$A250,""),"")</f>
        <v/>
      </c>
      <c r="X250" s="53" t="str">
        <f>IF(COUNTIF(W$1:W250,W250)=1,IF(COUNT(X$1:X249)&gt;0,MAX(X$1:X249)+1,1),"")</f>
        <v/>
      </c>
      <c r="Z250" s="51" t="str">
        <f>IF($U250="","",IFERROR(SUMIF(Данные2!$A:$A,Техлист!$U250,Данные2!D:D),""))</f>
        <v/>
      </c>
      <c r="AA250" s="51" t="str">
        <f>IF($U250="","",IFERROR(SUMIF(Данные2!$A:$A,Техлист!$U250,Данные2!E:E),""))</f>
        <v/>
      </c>
      <c r="AB250" s="45" t="str">
        <f>IF($U250="","",IFERROR(ROUND(SUMIF(Данные2!$A:$A,Техлист!$U250,Данные2!F:F)*100,0)&amp;"%",""))</f>
        <v/>
      </c>
    </row>
    <row r="251" spans="1:28" x14ac:dyDescent="0.25">
      <c r="A251" s="45" t="str">
        <f>IF(Данные2!$A251&lt;&gt;"",Данные2!$A251,"")</f>
        <v/>
      </c>
      <c r="G251" s="45" t="str">
        <f t="shared" si="9"/>
        <v/>
      </c>
      <c r="H251" s="45" t="str">
        <f>IF(COUNTIF(G$1:G251,G251)=1,IF(COUNT(H$1:H250)&gt;0,MAX(H$1:H250)+1,1),"")</f>
        <v/>
      </c>
      <c r="J251" s="45" t="str">
        <f>IFERROR(IF(AND(Данные3!A251&lt;&gt;"",Данные3!A251=D$2),Данные3!B251,""),"")</f>
        <v/>
      </c>
      <c r="K251" s="45" t="str">
        <f>IF(COUNTIF(J$1:J251,J251)=1,IF(COUNT(K$1:K250)&gt;0,MAX(K$1:K250)+1,1),"")</f>
        <v/>
      </c>
      <c r="M251" s="51" t="str">
        <f>IF(G251="","",IFERROR(SUMIFS(Данные3!$E:$E,Данные3!$A:$A,D$2,Данные3!$B:$B,G251),""))</f>
        <v/>
      </c>
      <c r="N251" s="51" t="str">
        <f>IF(G251="","",IFERROR(SUMIFS(Данные3!$F:$F,Данные3!$A:$A,D$2,Данные3!$B:$B,G251),""))</f>
        <v/>
      </c>
      <c r="O251" s="51" t="str">
        <f>IF(G251="","",IFERROR(ROUND(SUMIFS(Данные3!$G:$G,Данные3!$A:$A,D$2,Данные3!$B:$B,G251)*100,0)&amp;"%",""))</f>
        <v/>
      </c>
      <c r="U251" s="51" t="str">
        <f t="shared" si="10"/>
        <v/>
      </c>
      <c r="V251" s="53" t="str">
        <f t="shared" si="11"/>
        <v/>
      </c>
      <c r="W251" s="51" t="str">
        <f>IFERROR(IF(Данные2!$A251&lt;&gt;"",Данные2!$A251,""),"")</f>
        <v/>
      </c>
      <c r="X251" s="53" t="str">
        <f>IF(COUNTIF(W$1:W251,W251)=1,IF(COUNT(X$1:X250)&gt;0,MAX(X$1:X250)+1,1),"")</f>
        <v/>
      </c>
      <c r="Z251" s="51" t="str">
        <f>IF($U251="","",IFERROR(SUMIF(Данные2!$A:$A,Техлист!$U251,Данные2!D:D),""))</f>
        <v/>
      </c>
      <c r="AA251" s="51" t="str">
        <f>IF($U251="","",IFERROR(SUMIF(Данные2!$A:$A,Техлист!$U251,Данные2!E:E),""))</f>
        <v/>
      </c>
      <c r="AB251" s="45" t="str">
        <f>IF($U251="","",IFERROR(ROUND(SUMIF(Данные2!$A:$A,Техлист!$U251,Данные2!F:F)*100,0)&amp;"%",""))</f>
        <v/>
      </c>
    </row>
    <row r="252" spans="1:28" x14ac:dyDescent="0.25">
      <c r="A252" s="45" t="str">
        <f>IF(Данные2!$A252&lt;&gt;"",Данные2!$A252,"")</f>
        <v/>
      </c>
      <c r="G252" s="45" t="str">
        <f t="shared" si="9"/>
        <v/>
      </c>
      <c r="H252" s="45" t="str">
        <f>IF(COUNTIF(G$1:G252,G252)=1,IF(COUNT(H$1:H251)&gt;0,MAX(H$1:H251)+1,1),"")</f>
        <v/>
      </c>
      <c r="J252" s="45" t="str">
        <f>IFERROR(IF(AND(Данные3!A252&lt;&gt;"",Данные3!A252=D$2),Данные3!B252,""),"")</f>
        <v/>
      </c>
      <c r="K252" s="45" t="str">
        <f>IF(COUNTIF(J$1:J252,J252)=1,IF(COUNT(K$1:K251)&gt;0,MAX(K$1:K251)+1,1),"")</f>
        <v/>
      </c>
      <c r="M252" s="51" t="str">
        <f>IF(G252="","",IFERROR(SUMIFS(Данные3!$E:$E,Данные3!$A:$A,D$2,Данные3!$B:$B,G252),""))</f>
        <v/>
      </c>
      <c r="N252" s="51" t="str">
        <f>IF(G252="","",IFERROR(SUMIFS(Данные3!$F:$F,Данные3!$A:$A,D$2,Данные3!$B:$B,G252),""))</f>
        <v/>
      </c>
      <c r="O252" s="51" t="str">
        <f>IF(G252="","",IFERROR(ROUND(SUMIFS(Данные3!$G:$G,Данные3!$A:$A,D$2,Данные3!$B:$B,G252)*100,0)&amp;"%",""))</f>
        <v/>
      </c>
      <c r="U252" s="51" t="str">
        <f t="shared" si="10"/>
        <v/>
      </c>
      <c r="V252" s="53" t="str">
        <f t="shared" si="11"/>
        <v/>
      </c>
      <c r="W252" s="51" t="str">
        <f>IFERROR(IF(Данные2!$A252&lt;&gt;"",Данные2!$A252,""),"")</f>
        <v/>
      </c>
      <c r="X252" s="53" t="str">
        <f>IF(COUNTIF(W$1:W252,W252)=1,IF(COUNT(X$1:X251)&gt;0,MAX(X$1:X251)+1,1),"")</f>
        <v/>
      </c>
      <c r="Z252" s="51" t="str">
        <f>IF($U252="","",IFERROR(SUMIF(Данные2!$A:$A,Техлист!$U252,Данные2!D:D),""))</f>
        <v/>
      </c>
      <c r="AA252" s="51" t="str">
        <f>IF($U252="","",IFERROR(SUMIF(Данные2!$A:$A,Техлист!$U252,Данные2!E:E),""))</f>
        <v/>
      </c>
      <c r="AB252" s="45" t="str">
        <f>IF($U252="","",IFERROR(ROUND(SUMIF(Данные2!$A:$A,Техлист!$U252,Данные2!F:F)*100,0)&amp;"%",""))</f>
        <v/>
      </c>
    </row>
    <row r="253" spans="1:28" x14ac:dyDescent="0.25">
      <c r="A253" s="45" t="str">
        <f>IF(Данные2!$A253&lt;&gt;"",Данные2!$A253,"")</f>
        <v/>
      </c>
      <c r="G253" s="45" t="str">
        <f t="shared" si="9"/>
        <v/>
      </c>
      <c r="H253" s="45" t="str">
        <f>IF(COUNTIF(G$1:G253,G253)=1,IF(COUNT(H$1:H252)&gt;0,MAX(H$1:H252)+1,1),"")</f>
        <v/>
      </c>
      <c r="J253" s="45" t="str">
        <f>IFERROR(IF(AND(Данные3!A253&lt;&gt;"",Данные3!A253=D$2),Данные3!B253,""),"")</f>
        <v/>
      </c>
      <c r="K253" s="45" t="str">
        <f>IF(COUNTIF(J$1:J253,J253)=1,IF(COUNT(K$1:K252)&gt;0,MAX(K$1:K252)+1,1),"")</f>
        <v/>
      </c>
      <c r="M253" s="51" t="str">
        <f>IF(G253="","",IFERROR(SUMIFS(Данные3!$E:$E,Данные3!$A:$A,D$2,Данные3!$B:$B,G253),""))</f>
        <v/>
      </c>
      <c r="N253" s="51" t="str">
        <f>IF(G253="","",IFERROR(SUMIFS(Данные3!$F:$F,Данные3!$A:$A,D$2,Данные3!$B:$B,G253),""))</f>
        <v/>
      </c>
      <c r="O253" s="51" t="str">
        <f>IF(G253="","",IFERROR(ROUND(SUMIFS(Данные3!$G:$G,Данные3!$A:$A,D$2,Данные3!$B:$B,G253)*100,0)&amp;"%",""))</f>
        <v/>
      </c>
      <c r="U253" s="51" t="str">
        <f t="shared" si="10"/>
        <v/>
      </c>
      <c r="V253" s="53" t="str">
        <f t="shared" si="11"/>
        <v/>
      </c>
      <c r="W253" s="51" t="str">
        <f>IFERROR(IF(Данные2!$A253&lt;&gt;"",Данные2!$A253,""),"")</f>
        <v/>
      </c>
      <c r="X253" s="53" t="str">
        <f>IF(COUNTIF(W$1:W253,W253)=1,IF(COUNT(X$1:X252)&gt;0,MAX(X$1:X252)+1,1),"")</f>
        <v/>
      </c>
      <c r="Z253" s="51" t="str">
        <f>IF($U253="","",IFERROR(SUMIF(Данные2!$A:$A,Техлист!$U253,Данные2!D:D),""))</f>
        <v/>
      </c>
      <c r="AA253" s="51" t="str">
        <f>IF($U253="","",IFERROR(SUMIF(Данные2!$A:$A,Техлист!$U253,Данные2!E:E),""))</f>
        <v/>
      </c>
      <c r="AB253" s="45" t="str">
        <f>IF($U253="","",IFERROR(ROUND(SUMIF(Данные2!$A:$A,Техлист!$U253,Данные2!F:F)*100,0)&amp;"%",""))</f>
        <v/>
      </c>
    </row>
    <row r="254" spans="1:28" x14ac:dyDescent="0.25">
      <c r="A254" s="45" t="str">
        <f>IF(Данные2!$A254&lt;&gt;"",Данные2!$A254,"")</f>
        <v/>
      </c>
      <c r="G254" s="45" t="str">
        <f t="shared" si="9"/>
        <v/>
      </c>
      <c r="H254" s="45" t="str">
        <f>IF(COUNTIF(G$1:G254,G254)=1,IF(COUNT(H$1:H253)&gt;0,MAX(H$1:H253)+1,1),"")</f>
        <v/>
      </c>
      <c r="J254" s="45" t="str">
        <f>IFERROR(IF(AND(Данные3!A254&lt;&gt;"",Данные3!A254=D$2),Данные3!B254,""),"")</f>
        <v/>
      </c>
      <c r="K254" s="45" t="str">
        <f>IF(COUNTIF(J$1:J254,J254)=1,IF(COUNT(K$1:K253)&gt;0,MAX(K$1:K253)+1,1),"")</f>
        <v/>
      </c>
      <c r="M254" s="51" t="str">
        <f>IF(G254="","",IFERROR(SUMIFS(Данные3!$E:$E,Данные3!$A:$A,D$2,Данные3!$B:$B,G254),""))</f>
        <v/>
      </c>
      <c r="N254" s="51" t="str">
        <f>IF(G254="","",IFERROR(SUMIFS(Данные3!$F:$F,Данные3!$A:$A,D$2,Данные3!$B:$B,G254),""))</f>
        <v/>
      </c>
      <c r="O254" s="51" t="str">
        <f>IF(G254="","",IFERROR(ROUND(SUMIFS(Данные3!$G:$G,Данные3!$A:$A,D$2,Данные3!$B:$B,G254)*100,0)&amp;"%",""))</f>
        <v/>
      </c>
      <c r="U254" s="51" t="str">
        <f t="shared" si="10"/>
        <v/>
      </c>
      <c r="V254" s="53" t="str">
        <f t="shared" si="11"/>
        <v/>
      </c>
      <c r="W254" s="51" t="str">
        <f>IFERROR(IF(Данные2!$A254&lt;&gt;"",Данные2!$A254,""),"")</f>
        <v/>
      </c>
      <c r="X254" s="53" t="str">
        <f>IF(COUNTIF(W$1:W254,W254)=1,IF(COUNT(X$1:X253)&gt;0,MAX(X$1:X253)+1,1),"")</f>
        <v/>
      </c>
      <c r="Z254" s="51" t="str">
        <f>IF($U254="","",IFERROR(SUMIF(Данные2!$A:$A,Техлист!$U254,Данные2!D:D),""))</f>
        <v/>
      </c>
      <c r="AA254" s="51" t="str">
        <f>IF($U254="","",IFERROR(SUMIF(Данные2!$A:$A,Техлист!$U254,Данные2!E:E),""))</f>
        <v/>
      </c>
      <c r="AB254" s="45" t="str">
        <f>IF($U254="","",IFERROR(ROUND(SUMIF(Данные2!$A:$A,Техлист!$U254,Данные2!F:F)*100,0)&amp;"%",""))</f>
        <v/>
      </c>
    </row>
    <row r="255" spans="1:28" x14ac:dyDescent="0.25">
      <c r="A255" s="45" t="str">
        <f>IF(Данные2!$A255&lt;&gt;"",Данные2!$A255,"")</f>
        <v/>
      </c>
      <c r="G255" s="45" t="str">
        <f t="shared" si="9"/>
        <v/>
      </c>
      <c r="H255" s="45" t="str">
        <f>IF(COUNTIF(G$1:G255,G255)=1,IF(COUNT(H$1:H254)&gt;0,MAX(H$1:H254)+1,1),"")</f>
        <v/>
      </c>
      <c r="J255" s="45" t="str">
        <f>IFERROR(IF(AND(Данные3!A255&lt;&gt;"",Данные3!A255=D$2),Данные3!B255,""),"")</f>
        <v/>
      </c>
      <c r="K255" s="45" t="str">
        <f>IF(COUNTIF(J$1:J255,J255)=1,IF(COUNT(K$1:K254)&gt;0,MAX(K$1:K254)+1,1),"")</f>
        <v/>
      </c>
      <c r="M255" s="51" t="str">
        <f>IF(G255="","",IFERROR(SUMIFS(Данные3!$E:$E,Данные3!$A:$A,D$2,Данные3!$B:$B,G255),""))</f>
        <v/>
      </c>
      <c r="N255" s="51" t="str">
        <f>IF(G255="","",IFERROR(SUMIFS(Данные3!$F:$F,Данные3!$A:$A,D$2,Данные3!$B:$B,G255),""))</f>
        <v/>
      </c>
      <c r="O255" s="51" t="str">
        <f>IF(G255="","",IFERROR(ROUND(SUMIFS(Данные3!$G:$G,Данные3!$A:$A,D$2,Данные3!$B:$B,G255)*100,0)&amp;"%",""))</f>
        <v/>
      </c>
      <c r="U255" s="51" t="str">
        <f t="shared" si="10"/>
        <v/>
      </c>
      <c r="V255" s="53" t="str">
        <f t="shared" si="11"/>
        <v/>
      </c>
      <c r="W255" s="51" t="str">
        <f>IFERROR(IF(Данные2!$A255&lt;&gt;"",Данные2!$A255,""),"")</f>
        <v/>
      </c>
      <c r="X255" s="53" t="str">
        <f>IF(COUNTIF(W$1:W255,W255)=1,IF(COUNT(X$1:X254)&gt;0,MAX(X$1:X254)+1,1),"")</f>
        <v/>
      </c>
      <c r="Z255" s="51" t="str">
        <f>IF($U255="","",IFERROR(SUMIF(Данные2!$A:$A,Техлист!$U255,Данные2!D:D),""))</f>
        <v/>
      </c>
      <c r="AA255" s="51" t="str">
        <f>IF($U255="","",IFERROR(SUMIF(Данные2!$A:$A,Техлист!$U255,Данные2!E:E),""))</f>
        <v/>
      </c>
      <c r="AB255" s="45" t="str">
        <f>IF($U255="","",IFERROR(ROUND(SUMIF(Данные2!$A:$A,Техлист!$U255,Данные2!F:F)*100,0)&amp;"%",""))</f>
        <v/>
      </c>
    </row>
    <row r="256" spans="1:28" x14ac:dyDescent="0.25">
      <c r="A256" s="45" t="str">
        <f>IF(Данные2!$A256&lt;&gt;"",Данные2!$A256,"")</f>
        <v/>
      </c>
      <c r="G256" s="45" t="str">
        <f t="shared" si="9"/>
        <v/>
      </c>
      <c r="H256" s="45" t="str">
        <f>IF(COUNTIF(G$1:G256,G256)=1,IF(COUNT(H$1:H255)&gt;0,MAX(H$1:H255)+1,1),"")</f>
        <v/>
      </c>
      <c r="J256" s="45" t="str">
        <f>IFERROR(IF(AND(Данные3!A256&lt;&gt;"",Данные3!A256=D$2),Данные3!B256,""),"")</f>
        <v/>
      </c>
      <c r="K256" s="45" t="str">
        <f>IF(COUNTIF(J$1:J256,J256)=1,IF(COUNT(K$1:K255)&gt;0,MAX(K$1:K255)+1,1),"")</f>
        <v/>
      </c>
      <c r="M256" s="51" t="str">
        <f>IF(G256="","",IFERROR(SUMIFS(Данные3!$E:$E,Данные3!$A:$A,D$2,Данные3!$B:$B,G256),""))</f>
        <v/>
      </c>
      <c r="N256" s="51" t="str">
        <f>IF(G256="","",IFERROR(SUMIFS(Данные3!$F:$F,Данные3!$A:$A,D$2,Данные3!$B:$B,G256),""))</f>
        <v/>
      </c>
      <c r="O256" s="51" t="str">
        <f>IF(G256="","",IFERROR(ROUND(SUMIFS(Данные3!$G:$G,Данные3!$A:$A,D$2,Данные3!$B:$B,G256)*100,0)&amp;"%",""))</f>
        <v/>
      </c>
      <c r="U256" s="51" t="str">
        <f t="shared" si="10"/>
        <v/>
      </c>
      <c r="V256" s="53" t="str">
        <f t="shared" si="11"/>
        <v/>
      </c>
      <c r="W256" s="51" t="str">
        <f>IFERROR(IF(Данные2!$A256&lt;&gt;"",Данные2!$A256,""),"")</f>
        <v/>
      </c>
      <c r="X256" s="53" t="str">
        <f>IF(COUNTIF(W$1:W256,W256)=1,IF(COUNT(X$1:X255)&gt;0,MAX(X$1:X255)+1,1),"")</f>
        <v/>
      </c>
      <c r="Z256" s="51" t="str">
        <f>IF($U256="","",IFERROR(SUMIF(Данные2!$A:$A,Техлист!$U256,Данные2!D:D),""))</f>
        <v/>
      </c>
      <c r="AA256" s="51" t="str">
        <f>IF($U256="","",IFERROR(SUMIF(Данные2!$A:$A,Техлист!$U256,Данные2!E:E),""))</f>
        <v/>
      </c>
      <c r="AB256" s="45" t="str">
        <f>IF($U256="","",IFERROR(ROUND(SUMIF(Данные2!$A:$A,Техлист!$U256,Данные2!F:F)*100,0)&amp;"%",""))</f>
        <v/>
      </c>
    </row>
    <row r="257" spans="1:28" x14ac:dyDescent="0.25">
      <c r="A257" s="45" t="str">
        <f>IF(Данные2!$A257&lt;&gt;"",Данные2!$A257,"")</f>
        <v/>
      </c>
      <c r="G257" s="45" t="str">
        <f t="shared" si="9"/>
        <v/>
      </c>
      <c r="H257" s="45" t="str">
        <f>IF(COUNTIF(G$1:G257,G257)=1,IF(COUNT(H$1:H256)&gt;0,MAX(H$1:H256)+1,1),"")</f>
        <v/>
      </c>
      <c r="J257" s="45" t="str">
        <f>IFERROR(IF(AND(Данные3!A257&lt;&gt;"",Данные3!A257=D$2),Данные3!B257,""),"")</f>
        <v/>
      </c>
      <c r="K257" s="45" t="str">
        <f>IF(COUNTIF(J$1:J257,J257)=1,IF(COUNT(K$1:K256)&gt;0,MAX(K$1:K256)+1,1),"")</f>
        <v/>
      </c>
      <c r="M257" s="51" t="str">
        <f>IF(G257="","",IFERROR(SUMIFS(Данные3!$E:$E,Данные3!$A:$A,D$2,Данные3!$B:$B,G257),""))</f>
        <v/>
      </c>
      <c r="N257" s="51" t="str">
        <f>IF(G257="","",IFERROR(SUMIFS(Данные3!$F:$F,Данные3!$A:$A,D$2,Данные3!$B:$B,G257),""))</f>
        <v/>
      </c>
      <c r="O257" s="51" t="str">
        <f>IF(G257="","",IFERROR(ROUND(SUMIFS(Данные3!$G:$G,Данные3!$A:$A,D$2,Данные3!$B:$B,G257)*100,0)&amp;"%",""))</f>
        <v/>
      </c>
      <c r="U257" s="51" t="str">
        <f t="shared" si="10"/>
        <v/>
      </c>
      <c r="V257" s="53" t="str">
        <f t="shared" si="11"/>
        <v/>
      </c>
      <c r="W257" s="51" t="str">
        <f>IFERROR(IF(Данные2!$A257&lt;&gt;"",Данные2!$A257,""),"")</f>
        <v/>
      </c>
      <c r="X257" s="53" t="str">
        <f>IF(COUNTIF(W$1:W257,W257)=1,IF(COUNT(X$1:X256)&gt;0,MAX(X$1:X256)+1,1),"")</f>
        <v/>
      </c>
      <c r="Z257" s="51" t="str">
        <f>IF($U257="","",IFERROR(SUMIF(Данные2!$A:$A,Техлист!$U257,Данные2!D:D),""))</f>
        <v/>
      </c>
      <c r="AA257" s="51" t="str">
        <f>IF($U257="","",IFERROR(SUMIF(Данные2!$A:$A,Техлист!$U257,Данные2!E:E),""))</f>
        <v/>
      </c>
      <c r="AB257" s="45" t="str">
        <f>IF($U257="","",IFERROR(ROUND(SUMIF(Данные2!$A:$A,Техлист!$U257,Данные2!F:F)*100,0)&amp;"%",""))</f>
        <v/>
      </c>
    </row>
    <row r="258" spans="1:28" x14ac:dyDescent="0.25">
      <c r="A258" s="45" t="str">
        <f>IF(Данные2!$A258&lt;&gt;"",Данные2!$A258,"")</f>
        <v/>
      </c>
      <c r="G258" s="45" t="str">
        <f t="shared" ref="G258:G321" si="12">IFERROR(INDEX(J$2:J$2000,MATCH(ROW()-1,K$2:K$2000,0)),"")</f>
        <v/>
      </c>
      <c r="H258" s="45" t="str">
        <f>IF(COUNTIF(G$1:G258,G258)=1,IF(COUNT(H$1:H257)&gt;0,MAX(H$1:H257)+1,1),"")</f>
        <v/>
      </c>
      <c r="J258" s="45" t="str">
        <f>IFERROR(IF(AND(Данные3!A258&lt;&gt;"",Данные3!A258=D$2),Данные3!B258,""),"")</f>
        <v/>
      </c>
      <c r="K258" s="45" t="str">
        <f>IF(COUNTIF(J$1:J258,J258)=1,IF(COUNT(K$1:K257)&gt;0,MAX(K$1:K257)+1,1),"")</f>
        <v/>
      </c>
      <c r="M258" s="51" t="str">
        <f>IF(G258="","",IFERROR(SUMIFS(Данные3!$E:$E,Данные3!$A:$A,D$2,Данные3!$B:$B,G258),""))</f>
        <v/>
      </c>
      <c r="N258" s="51" t="str">
        <f>IF(G258="","",IFERROR(SUMIFS(Данные3!$F:$F,Данные3!$A:$A,D$2,Данные3!$B:$B,G258),""))</f>
        <v/>
      </c>
      <c r="O258" s="51" t="str">
        <f>IF(G258="","",IFERROR(ROUND(SUMIFS(Данные3!$G:$G,Данные3!$A:$A,D$2,Данные3!$B:$B,G258)*100,0)&amp;"%",""))</f>
        <v/>
      </c>
      <c r="U258" s="51" t="str">
        <f t="shared" ref="U258:U321" si="13">IFERROR(INDEX(W$2:W$2000,MATCH(ROW()-1,X$2:X$2000,0)),"")</f>
        <v/>
      </c>
      <c r="V258" s="53" t="str">
        <f t="shared" ref="V258:V321" si="14">IFERROR(INDEX(X$2:X$2000,MATCH(ROW()-1,X$2:X$2000,0)),"")</f>
        <v/>
      </c>
      <c r="W258" s="51" t="str">
        <f>IFERROR(IF(Данные2!$A258&lt;&gt;"",Данные2!$A258,""),"")</f>
        <v/>
      </c>
      <c r="X258" s="53" t="str">
        <f>IF(COUNTIF(W$1:W258,W258)=1,IF(COUNT(X$1:X257)&gt;0,MAX(X$1:X257)+1,1),"")</f>
        <v/>
      </c>
      <c r="Z258" s="51" t="str">
        <f>IF($U258="","",IFERROR(SUMIF(Данные2!$A:$A,Техлист!$U258,Данные2!D:D),""))</f>
        <v/>
      </c>
      <c r="AA258" s="51" t="str">
        <f>IF($U258="","",IFERROR(SUMIF(Данные2!$A:$A,Техлист!$U258,Данные2!E:E),""))</f>
        <v/>
      </c>
      <c r="AB258" s="45" t="str">
        <f>IF($U258="","",IFERROR(ROUND(SUMIF(Данные2!$A:$A,Техлист!$U258,Данные2!F:F)*100,0)&amp;"%",""))</f>
        <v/>
      </c>
    </row>
    <row r="259" spans="1:28" x14ac:dyDescent="0.25">
      <c r="A259" s="45" t="str">
        <f>IF(Данные2!$A259&lt;&gt;"",Данные2!$A259,"")</f>
        <v/>
      </c>
      <c r="G259" s="45" t="str">
        <f t="shared" si="12"/>
        <v/>
      </c>
      <c r="H259" s="45" t="str">
        <f>IF(COUNTIF(G$1:G259,G259)=1,IF(COUNT(H$1:H258)&gt;0,MAX(H$1:H258)+1,1),"")</f>
        <v/>
      </c>
      <c r="J259" s="45" t="str">
        <f>IFERROR(IF(AND(Данные3!A259&lt;&gt;"",Данные3!A259=D$2),Данные3!B259,""),"")</f>
        <v/>
      </c>
      <c r="K259" s="45" t="str">
        <f>IF(COUNTIF(J$1:J259,J259)=1,IF(COUNT(K$1:K258)&gt;0,MAX(K$1:K258)+1,1),"")</f>
        <v/>
      </c>
      <c r="M259" s="51" t="str">
        <f>IF(G259="","",IFERROR(SUMIFS(Данные3!$E:$E,Данные3!$A:$A,D$2,Данные3!$B:$B,G259),""))</f>
        <v/>
      </c>
      <c r="N259" s="51" t="str">
        <f>IF(G259="","",IFERROR(SUMIFS(Данные3!$F:$F,Данные3!$A:$A,D$2,Данные3!$B:$B,G259),""))</f>
        <v/>
      </c>
      <c r="O259" s="51" t="str">
        <f>IF(G259="","",IFERROR(ROUND(SUMIFS(Данные3!$G:$G,Данные3!$A:$A,D$2,Данные3!$B:$B,G259)*100,0)&amp;"%",""))</f>
        <v/>
      </c>
      <c r="U259" s="51" t="str">
        <f t="shared" si="13"/>
        <v/>
      </c>
      <c r="V259" s="53" t="str">
        <f t="shared" si="14"/>
        <v/>
      </c>
      <c r="W259" s="51" t="str">
        <f>IFERROR(IF(Данные2!$A259&lt;&gt;"",Данные2!$A259,""),"")</f>
        <v/>
      </c>
      <c r="X259" s="53" t="str">
        <f>IF(COUNTIF(W$1:W259,W259)=1,IF(COUNT(X$1:X258)&gt;0,MAX(X$1:X258)+1,1),"")</f>
        <v/>
      </c>
      <c r="Z259" s="51" t="str">
        <f>IF($U259="","",IFERROR(SUMIF(Данные2!$A:$A,Техлист!$U259,Данные2!D:D),""))</f>
        <v/>
      </c>
      <c r="AA259" s="51" t="str">
        <f>IF($U259="","",IFERROR(SUMIF(Данные2!$A:$A,Техлист!$U259,Данные2!E:E),""))</f>
        <v/>
      </c>
      <c r="AB259" s="45" t="str">
        <f>IF($U259="","",IFERROR(ROUND(SUMIF(Данные2!$A:$A,Техлист!$U259,Данные2!F:F)*100,0)&amp;"%",""))</f>
        <v/>
      </c>
    </row>
    <row r="260" spans="1:28" x14ac:dyDescent="0.25">
      <c r="A260" s="45" t="str">
        <f>IF(Данные2!$A260&lt;&gt;"",Данные2!$A260,"")</f>
        <v/>
      </c>
      <c r="G260" s="45" t="str">
        <f t="shared" si="12"/>
        <v/>
      </c>
      <c r="H260" s="45" t="str">
        <f>IF(COUNTIF(G$1:G260,G260)=1,IF(COUNT(H$1:H259)&gt;0,MAX(H$1:H259)+1,1),"")</f>
        <v/>
      </c>
      <c r="J260" s="45" t="str">
        <f>IFERROR(IF(AND(Данные3!A260&lt;&gt;"",Данные3!A260=D$2),Данные3!B260,""),"")</f>
        <v/>
      </c>
      <c r="K260" s="45" t="str">
        <f>IF(COUNTIF(J$1:J260,J260)=1,IF(COUNT(K$1:K259)&gt;0,MAX(K$1:K259)+1,1),"")</f>
        <v/>
      </c>
      <c r="M260" s="51" t="str">
        <f>IF(G260="","",IFERROR(SUMIFS(Данные3!$E:$E,Данные3!$A:$A,D$2,Данные3!$B:$B,G260),""))</f>
        <v/>
      </c>
      <c r="N260" s="51" t="str">
        <f>IF(G260="","",IFERROR(SUMIFS(Данные3!$F:$F,Данные3!$A:$A,D$2,Данные3!$B:$B,G260),""))</f>
        <v/>
      </c>
      <c r="O260" s="51" t="str">
        <f>IF(G260="","",IFERROR(ROUND(SUMIFS(Данные3!$G:$G,Данные3!$A:$A,D$2,Данные3!$B:$B,G260)*100,0)&amp;"%",""))</f>
        <v/>
      </c>
      <c r="U260" s="51" t="str">
        <f t="shared" si="13"/>
        <v/>
      </c>
      <c r="V260" s="53" t="str">
        <f t="shared" si="14"/>
        <v/>
      </c>
      <c r="W260" s="51" t="str">
        <f>IFERROR(IF(Данные2!$A260&lt;&gt;"",Данные2!$A260,""),"")</f>
        <v/>
      </c>
      <c r="X260" s="53" t="str">
        <f>IF(COUNTIF(W$1:W260,W260)=1,IF(COUNT(X$1:X259)&gt;0,MAX(X$1:X259)+1,1),"")</f>
        <v/>
      </c>
      <c r="Z260" s="51" t="str">
        <f>IF($U260="","",IFERROR(SUMIF(Данные2!$A:$A,Техлист!$U260,Данные2!D:D),""))</f>
        <v/>
      </c>
      <c r="AA260" s="51" t="str">
        <f>IF($U260="","",IFERROR(SUMIF(Данные2!$A:$A,Техлист!$U260,Данные2!E:E),""))</f>
        <v/>
      </c>
      <c r="AB260" s="45" t="str">
        <f>IF($U260="","",IFERROR(ROUND(SUMIF(Данные2!$A:$A,Техлист!$U260,Данные2!F:F)*100,0)&amp;"%",""))</f>
        <v/>
      </c>
    </row>
    <row r="261" spans="1:28" x14ac:dyDescent="0.25">
      <c r="A261" s="45" t="str">
        <f>IF(Данные2!$A261&lt;&gt;"",Данные2!$A261,"")</f>
        <v/>
      </c>
      <c r="G261" s="45" t="str">
        <f t="shared" si="12"/>
        <v/>
      </c>
      <c r="H261" s="45" t="str">
        <f>IF(COUNTIF(G$1:G261,G261)=1,IF(COUNT(H$1:H260)&gt;0,MAX(H$1:H260)+1,1),"")</f>
        <v/>
      </c>
      <c r="J261" s="45" t="str">
        <f>IFERROR(IF(AND(Данные3!A261&lt;&gt;"",Данные3!A261=D$2),Данные3!B261,""),"")</f>
        <v/>
      </c>
      <c r="K261" s="45" t="str">
        <f>IF(COUNTIF(J$1:J261,J261)=1,IF(COUNT(K$1:K260)&gt;0,MAX(K$1:K260)+1,1),"")</f>
        <v/>
      </c>
      <c r="M261" s="51" t="str">
        <f>IF(G261="","",IFERROR(SUMIFS(Данные3!$E:$E,Данные3!$A:$A,D$2,Данные3!$B:$B,G261),""))</f>
        <v/>
      </c>
      <c r="N261" s="51" t="str">
        <f>IF(G261="","",IFERROR(SUMIFS(Данные3!$F:$F,Данные3!$A:$A,D$2,Данные3!$B:$B,G261),""))</f>
        <v/>
      </c>
      <c r="O261" s="51" t="str">
        <f>IF(G261="","",IFERROR(ROUND(SUMIFS(Данные3!$G:$G,Данные3!$A:$A,D$2,Данные3!$B:$B,G261)*100,0)&amp;"%",""))</f>
        <v/>
      </c>
      <c r="U261" s="51" t="str">
        <f t="shared" si="13"/>
        <v/>
      </c>
      <c r="V261" s="53" t="str">
        <f t="shared" si="14"/>
        <v/>
      </c>
      <c r="W261" s="51" t="str">
        <f>IFERROR(IF(Данные2!$A261&lt;&gt;"",Данные2!$A261,""),"")</f>
        <v/>
      </c>
      <c r="X261" s="53" t="str">
        <f>IF(COUNTIF(W$1:W261,W261)=1,IF(COUNT(X$1:X260)&gt;0,MAX(X$1:X260)+1,1),"")</f>
        <v/>
      </c>
      <c r="Z261" s="51" t="str">
        <f>IF($U261="","",IFERROR(SUMIF(Данные2!$A:$A,Техлист!$U261,Данные2!D:D),""))</f>
        <v/>
      </c>
      <c r="AA261" s="51" t="str">
        <f>IF($U261="","",IFERROR(SUMIF(Данные2!$A:$A,Техлист!$U261,Данные2!E:E),""))</f>
        <v/>
      </c>
      <c r="AB261" s="45" t="str">
        <f>IF($U261="","",IFERROR(ROUND(SUMIF(Данные2!$A:$A,Техлист!$U261,Данные2!F:F)*100,0)&amp;"%",""))</f>
        <v/>
      </c>
    </row>
    <row r="262" spans="1:28" x14ac:dyDescent="0.25">
      <c r="A262" s="45" t="str">
        <f>IF(Данные2!$A262&lt;&gt;"",Данные2!$A262,"")</f>
        <v/>
      </c>
      <c r="G262" s="45" t="str">
        <f t="shared" si="12"/>
        <v/>
      </c>
      <c r="H262" s="45" t="str">
        <f>IF(COUNTIF(G$1:G262,G262)=1,IF(COUNT(H$1:H261)&gt;0,MAX(H$1:H261)+1,1),"")</f>
        <v/>
      </c>
      <c r="J262" s="45" t="str">
        <f>IFERROR(IF(AND(Данные3!A262&lt;&gt;"",Данные3!A262=D$2),Данные3!B262,""),"")</f>
        <v/>
      </c>
      <c r="K262" s="45" t="str">
        <f>IF(COUNTIF(J$1:J262,J262)=1,IF(COUNT(K$1:K261)&gt;0,MAX(K$1:K261)+1,1),"")</f>
        <v/>
      </c>
      <c r="M262" s="51" t="str">
        <f>IF(G262="","",IFERROR(SUMIFS(Данные3!$E:$E,Данные3!$A:$A,D$2,Данные3!$B:$B,G262),""))</f>
        <v/>
      </c>
      <c r="N262" s="51" t="str">
        <f>IF(G262="","",IFERROR(SUMIFS(Данные3!$F:$F,Данные3!$A:$A,D$2,Данные3!$B:$B,G262),""))</f>
        <v/>
      </c>
      <c r="O262" s="51" t="str">
        <f>IF(G262="","",IFERROR(ROUND(SUMIFS(Данные3!$G:$G,Данные3!$A:$A,D$2,Данные3!$B:$B,G262)*100,0)&amp;"%",""))</f>
        <v/>
      </c>
      <c r="U262" s="51" t="str">
        <f t="shared" si="13"/>
        <v/>
      </c>
      <c r="V262" s="53" t="str">
        <f t="shared" si="14"/>
        <v/>
      </c>
      <c r="W262" s="51" t="str">
        <f>IFERROR(IF(Данные2!$A262&lt;&gt;"",Данные2!$A262,""),"")</f>
        <v/>
      </c>
      <c r="X262" s="53" t="str">
        <f>IF(COUNTIF(W$1:W262,W262)=1,IF(COUNT(X$1:X261)&gt;0,MAX(X$1:X261)+1,1),"")</f>
        <v/>
      </c>
      <c r="Z262" s="51" t="str">
        <f>IF($U262="","",IFERROR(SUMIF(Данные2!$A:$A,Техлист!$U262,Данные2!D:D),""))</f>
        <v/>
      </c>
      <c r="AA262" s="51" t="str">
        <f>IF($U262="","",IFERROR(SUMIF(Данные2!$A:$A,Техлист!$U262,Данные2!E:E),""))</f>
        <v/>
      </c>
      <c r="AB262" s="45" t="str">
        <f>IF($U262="","",IFERROR(ROUND(SUMIF(Данные2!$A:$A,Техлист!$U262,Данные2!F:F)*100,0)&amp;"%",""))</f>
        <v/>
      </c>
    </row>
    <row r="263" spans="1:28" x14ac:dyDescent="0.25">
      <c r="A263" s="45" t="str">
        <f>IF(Данные2!$A263&lt;&gt;"",Данные2!$A263,"")</f>
        <v/>
      </c>
      <c r="G263" s="45" t="str">
        <f t="shared" si="12"/>
        <v/>
      </c>
      <c r="H263" s="45" t="str">
        <f>IF(COUNTIF(G$1:G263,G263)=1,IF(COUNT(H$1:H262)&gt;0,MAX(H$1:H262)+1,1),"")</f>
        <v/>
      </c>
      <c r="J263" s="45" t="str">
        <f>IFERROR(IF(AND(Данные3!A263&lt;&gt;"",Данные3!A263=D$2),Данные3!B263,""),"")</f>
        <v/>
      </c>
      <c r="K263" s="45" t="str">
        <f>IF(COUNTIF(J$1:J263,J263)=1,IF(COUNT(K$1:K262)&gt;0,MAX(K$1:K262)+1,1),"")</f>
        <v/>
      </c>
      <c r="M263" s="51" t="str">
        <f>IF(G263="","",IFERROR(SUMIFS(Данные3!$E:$E,Данные3!$A:$A,D$2,Данные3!$B:$B,G263),""))</f>
        <v/>
      </c>
      <c r="N263" s="51" t="str">
        <f>IF(G263="","",IFERROR(SUMIFS(Данные3!$F:$F,Данные3!$A:$A,D$2,Данные3!$B:$B,G263),""))</f>
        <v/>
      </c>
      <c r="O263" s="51" t="str">
        <f>IF(G263="","",IFERROR(ROUND(SUMIFS(Данные3!$G:$G,Данные3!$A:$A,D$2,Данные3!$B:$B,G263)*100,0)&amp;"%",""))</f>
        <v/>
      </c>
      <c r="U263" s="51" t="str">
        <f t="shared" si="13"/>
        <v/>
      </c>
      <c r="V263" s="53" t="str">
        <f t="shared" si="14"/>
        <v/>
      </c>
      <c r="W263" s="51" t="str">
        <f>IFERROR(IF(Данные2!$A263&lt;&gt;"",Данные2!$A263,""),"")</f>
        <v/>
      </c>
      <c r="X263" s="53" t="str">
        <f>IF(COUNTIF(W$1:W263,W263)=1,IF(COUNT(X$1:X262)&gt;0,MAX(X$1:X262)+1,1),"")</f>
        <v/>
      </c>
      <c r="Z263" s="51" t="str">
        <f>IF($U263="","",IFERROR(SUMIF(Данные2!$A:$A,Техлист!$U263,Данные2!D:D),""))</f>
        <v/>
      </c>
      <c r="AA263" s="51" t="str">
        <f>IF($U263="","",IFERROR(SUMIF(Данные2!$A:$A,Техлист!$U263,Данные2!E:E),""))</f>
        <v/>
      </c>
      <c r="AB263" s="45" t="str">
        <f>IF($U263="","",IFERROR(ROUND(SUMIF(Данные2!$A:$A,Техлист!$U263,Данные2!F:F)*100,0)&amp;"%",""))</f>
        <v/>
      </c>
    </row>
    <row r="264" spans="1:28" x14ac:dyDescent="0.25">
      <c r="A264" s="45" t="str">
        <f>IF(Данные2!$A264&lt;&gt;"",Данные2!$A264,"")</f>
        <v/>
      </c>
      <c r="G264" s="45" t="str">
        <f t="shared" si="12"/>
        <v/>
      </c>
      <c r="H264" s="45" t="str">
        <f>IF(COUNTIF(G$1:G264,G264)=1,IF(COUNT(H$1:H263)&gt;0,MAX(H$1:H263)+1,1),"")</f>
        <v/>
      </c>
      <c r="J264" s="45" t="str">
        <f>IFERROR(IF(AND(Данные3!A264&lt;&gt;"",Данные3!A264=D$2),Данные3!B264,""),"")</f>
        <v/>
      </c>
      <c r="K264" s="45" t="str">
        <f>IF(COUNTIF(J$1:J264,J264)=1,IF(COUNT(K$1:K263)&gt;0,MAX(K$1:K263)+1,1),"")</f>
        <v/>
      </c>
      <c r="M264" s="51" t="str">
        <f>IF(G264="","",IFERROR(SUMIFS(Данные3!$E:$E,Данные3!$A:$A,D$2,Данные3!$B:$B,G264),""))</f>
        <v/>
      </c>
      <c r="N264" s="51" t="str">
        <f>IF(G264="","",IFERROR(SUMIFS(Данные3!$F:$F,Данные3!$A:$A,D$2,Данные3!$B:$B,G264),""))</f>
        <v/>
      </c>
      <c r="O264" s="51" t="str">
        <f>IF(G264="","",IFERROR(ROUND(SUMIFS(Данные3!$G:$G,Данные3!$A:$A,D$2,Данные3!$B:$B,G264)*100,0)&amp;"%",""))</f>
        <v/>
      </c>
      <c r="U264" s="51" t="str">
        <f t="shared" si="13"/>
        <v/>
      </c>
      <c r="V264" s="53" t="str">
        <f t="shared" si="14"/>
        <v/>
      </c>
      <c r="W264" s="51" t="str">
        <f>IFERROR(IF(Данные2!$A264&lt;&gt;"",Данные2!$A264,""),"")</f>
        <v/>
      </c>
      <c r="X264" s="53" t="str">
        <f>IF(COUNTIF(W$1:W264,W264)=1,IF(COUNT(X$1:X263)&gt;0,MAX(X$1:X263)+1,1),"")</f>
        <v/>
      </c>
      <c r="Z264" s="51" t="str">
        <f>IF($U264="","",IFERROR(SUMIF(Данные2!$A:$A,Техлист!$U264,Данные2!D:D),""))</f>
        <v/>
      </c>
      <c r="AA264" s="51" t="str">
        <f>IF($U264="","",IFERROR(SUMIF(Данные2!$A:$A,Техлист!$U264,Данные2!E:E),""))</f>
        <v/>
      </c>
      <c r="AB264" s="45" t="str">
        <f>IF($U264="","",IFERROR(ROUND(SUMIF(Данные2!$A:$A,Техлист!$U264,Данные2!F:F)*100,0)&amp;"%",""))</f>
        <v/>
      </c>
    </row>
    <row r="265" spans="1:28" x14ac:dyDescent="0.25">
      <c r="A265" s="45" t="str">
        <f>IF(Данные2!$A265&lt;&gt;"",Данные2!$A265,"")</f>
        <v/>
      </c>
      <c r="G265" s="45" t="str">
        <f t="shared" si="12"/>
        <v/>
      </c>
      <c r="H265" s="45" t="str">
        <f>IF(COUNTIF(G$1:G265,G265)=1,IF(COUNT(H$1:H264)&gt;0,MAX(H$1:H264)+1,1),"")</f>
        <v/>
      </c>
      <c r="J265" s="45" t="str">
        <f>IFERROR(IF(AND(Данные3!A265&lt;&gt;"",Данные3!A265=D$2),Данные3!B265,""),"")</f>
        <v/>
      </c>
      <c r="K265" s="45" t="str">
        <f>IF(COUNTIF(J$1:J265,J265)=1,IF(COUNT(K$1:K264)&gt;0,MAX(K$1:K264)+1,1),"")</f>
        <v/>
      </c>
      <c r="M265" s="51" t="str">
        <f>IF(G265="","",IFERROR(SUMIFS(Данные3!$E:$E,Данные3!$A:$A,D$2,Данные3!$B:$B,G265),""))</f>
        <v/>
      </c>
      <c r="N265" s="51" t="str">
        <f>IF(G265="","",IFERROR(SUMIFS(Данные3!$F:$F,Данные3!$A:$A,D$2,Данные3!$B:$B,G265),""))</f>
        <v/>
      </c>
      <c r="O265" s="51" t="str">
        <f>IF(G265="","",IFERROR(ROUND(SUMIFS(Данные3!$G:$G,Данные3!$A:$A,D$2,Данные3!$B:$B,G265)*100,0)&amp;"%",""))</f>
        <v/>
      </c>
      <c r="U265" s="51" t="str">
        <f t="shared" si="13"/>
        <v/>
      </c>
      <c r="V265" s="53" t="str">
        <f t="shared" si="14"/>
        <v/>
      </c>
      <c r="W265" s="51" t="str">
        <f>IFERROR(IF(Данные2!$A265&lt;&gt;"",Данные2!$A265,""),"")</f>
        <v/>
      </c>
      <c r="X265" s="53" t="str">
        <f>IF(COUNTIF(W$1:W265,W265)=1,IF(COUNT(X$1:X264)&gt;0,MAX(X$1:X264)+1,1),"")</f>
        <v/>
      </c>
      <c r="Z265" s="51" t="str">
        <f>IF($U265="","",IFERROR(SUMIF(Данные2!$A:$A,Техлист!$U265,Данные2!D:D),""))</f>
        <v/>
      </c>
      <c r="AA265" s="51" t="str">
        <f>IF($U265="","",IFERROR(SUMIF(Данные2!$A:$A,Техлист!$U265,Данные2!E:E),""))</f>
        <v/>
      </c>
      <c r="AB265" s="45" t="str">
        <f>IF($U265="","",IFERROR(ROUND(SUMIF(Данные2!$A:$A,Техлист!$U265,Данные2!F:F)*100,0)&amp;"%",""))</f>
        <v/>
      </c>
    </row>
    <row r="266" spans="1:28" x14ac:dyDescent="0.25">
      <c r="A266" s="45" t="str">
        <f>IF(Данные2!$A266&lt;&gt;"",Данные2!$A266,"")</f>
        <v/>
      </c>
      <c r="G266" s="45" t="str">
        <f t="shared" si="12"/>
        <v/>
      </c>
      <c r="H266" s="45" t="str">
        <f>IF(COUNTIF(G$1:G266,G266)=1,IF(COUNT(H$1:H265)&gt;0,MAX(H$1:H265)+1,1),"")</f>
        <v/>
      </c>
      <c r="J266" s="45" t="str">
        <f>IFERROR(IF(AND(Данные3!A266&lt;&gt;"",Данные3!A266=D$2),Данные3!B266,""),"")</f>
        <v/>
      </c>
      <c r="K266" s="45" t="str">
        <f>IF(COUNTIF(J$1:J266,J266)=1,IF(COUNT(K$1:K265)&gt;0,MAX(K$1:K265)+1,1),"")</f>
        <v/>
      </c>
      <c r="M266" s="51" t="str">
        <f>IF(G266="","",IFERROR(SUMIFS(Данные3!$E:$E,Данные3!$A:$A,D$2,Данные3!$B:$B,G266),""))</f>
        <v/>
      </c>
      <c r="N266" s="51" t="str">
        <f>IF(G266="","",IFERROR(SUMIFS(Данные3!$F:$F,Данные3!$A:$A,D$2,Данные3!$B:$B,G266),""))</f>
        <v/>
      </c>
      <c r="O266" s="51" t="str">
        <f>IF(G266="","",IFERROR(ROUND(SUMIFS(Данные3!$G:$G,Данные3!$A:$A,D$2,Данные3!$B:$B,G266)*100,0)&amp;"%",""))</f>
        <v/>
      </c>
      <c r="U266" s="51" t="str">
        <f t="shared" si="13"/>
        <v/>
      </c>
      <c r="V266" s="53" t="str">
        <f t="shared" si="14"/>
        <v/>
      </c>
      <c r="W266" s="51" t="str">
        <f>IFERROR(IF(Данные2!$A266&lt;&gt;"",Данные2!$A266,""),"")</f>
        <v/>
      </c>
      <c r="X266" s="53" t="str">
        <f>IF(COUNTIF(W$1:W266,W266)=1,IF(COUNT(X$1:X265)&gt;0,MAX(X$1:X265)+1,1),"")</f>
        <v/>
      </c>
      <c r="Z266" s="51" t="str">
        <f>IF($U266="","",IFERROR(SUMIF(Данные2!$A:$A,Техлист!$U266,Данные2!D:D),""))</f>
        <v/>
      </c>
      <c r="AA266" s="51" t="str">
        <f>IF($U266="","",IFERROR(SUMIF(Данные2!$A:$A,Техлист!$U266,Данные2!E:E),""))</f>
        <v/>
      </c>
      <c r="AB266" s="45" t="str">
        <f>IF($U266="","",IFERROR(ROUND(SUMIF(Данные2!$A:$A,Техлист!$U266,Данные2!F:F)*100,0)&amp;"%",""))</f>
        <v/>
      </c>
    </row>
    <row r="267" spans="1:28" x14ac:dyDescent="0.25">
      <c r="A267" s="45" t="str">
        <f>IF(Данные2!$A267&lt;&gt;"",Данные2!$A267,"")</f>
        <v/>
      </c>
      <c r="G267" s="45" t="str">
        <f t="shared" si="12"/>
        <v/>
      </c>
      <c r="H267" s="45" t="str">
        <f>IF(COUNTIF(G$1:G267,G267)=1,IF(COUNT(H$1:H266)&gt;0,MAX(H$1:H266)+1,1),"")</f>
        <v/>
      </c>
      <c r="J267" s="45" t="str">
        <f>IFERROR(IF(AND(Данные3!A267&lt;&gt;"",Данные3!A267=D$2),Данные3!B267,""),"")</f>
        <v/>
      </c>
      <c r="K267" s="45" t="str">
        <f>IF(COUNTIF(J$1:J267,J267)=1,IF(COUNT(K$1:K266)&gt;0,MAX(K$1:K266)+1,1),"")</f>
        <v/>
      </c>
      <c r="M267" s="51" t="str">
        <f>IF(G267="","",IFERROR(SUMIFS(Данные3!$E:$E,Данные3!$A:$A,D$2,Данные3!$B:$B,G267),""))</f>
        <v/>
      </c>
      <c r="N267" s="51" t="str">
        <f>IF(G267="","",IFERROR(SUMIFS(Данные3!$F:$F,Данные3!$A:$A,D$2,Данные3!$B:$B,G267),""))</f>
        <v/>
      </c>
      <c r="O267" s="51" t="str">
        <f>IF(G267="","",IFERROR(ROUND(SUMIFS(Данные3!$G:$G,Данные3!$A:$A,D$2,Данные3!$B:$B,G267)*100,0)&amp;"%",""))</f>
        <v/>
      </c>
      <c r="U267" s="51" t="str">
        <f t="shared" si="13"/>
        <v/>
      </c>
      <c r="V267" s="53" t="str">
        <f t="shared" si="14"/>
        <v/>
      </c>
      <c r="W267" s="51" t="str">
        <f>IFERROR(IF(Данные2!$A267&lt;&gt;"",Данные2!$A267,""),"")</f>
        <v/>
      </c>
      <c r="X267" s="53" t="str">
        <f>IF(COUNTIF(W$1:W267,W267)=1,IF(COUNT(X$1:X266)&gt;0,MAX(X$1:X266)+1,1),"")</f>
        <v/>
      </c>
      <c r="Z267" s="51" t="str">
        <f>IF($U267="","",IFERROR(SUMIF(Данные2!$A:$A,Техлист!$U267,Данные2!D:D),""))</f>
        <v/>
      </c>
      <c r="AA267" s="51" t="str">
        <f>IF($U267="","",IFERROR(SUMIF(Данные2!$A:$A,Техлист!$U267,Данные2!E:E),""))</f>
        <v/>
      </c>
      <c r="AB267" s="45" t="str">
        <f>IF($U267="","",IFERROR(ROUND(SUMIF(Данные2!$A:$A,Техлист!$U267,Данные2!F:F)*100,0)&amp;"%",""))</f>
        <v/>
      </c>
    </row>
    <row r="268" spans="1:28" x14ac:dyDescent="0.25">
      <c r="A268" s="45" t="str">
        <f>IF(Данные2!$A268&lt;&gt;"",Данные2!$A268,"")</f>
        <v/>
      </c>
      <c r="G268" s="45" t="str">
        <f t="shared" si="12"/>
        <v/>
      </c>
      <c r="H268" s="45" t="str">
        <f>IF(COUNTIF(G$1:G268,G268)=1,IF(COUNT(H$1:H267)&gt;0,MAX(H$1:H267)+1,1),"")</f>
        <v/>
      </c>
      <c r="J268" s="45" t="str">
        <f>IFERROR(IF(AND(Данные3!A268&lt;&gt;"",Данные3!A268=D$2),Данные3!B268,""),"")</f>
        <v/>
      </c>
      <c r="K268" s="45" t="str">
        <f>IF(COUNTIF(J$1:J268,J268)=1,IF(COUNT(K$1:K267)&gt;0,MAX(K$1:K267)+1,1),"")</f>
        <v/>
      </c>
      <c r="M268" s="51" t="str">
        <f>IF(G268="","",IFERROR(SUMIFS(Данные3!$E:$E,Данные3!$A:$A,D$2,Данные3!$B:$B,G268),""))</f>
        <v/>
      </c>
      <c r="N268" s="51" t="str">
        <f>IF(G268="","",IFERROR(SUMIFS(Данные3!$F:$F,Данные3!$A:$A,D$2,Данные3!$B:$B,G268),""))</f>
        <v/>
      </c>
      <c r="O268" s="51" t="str">
        <f>IF(G268="","",IFERROR(ROUND(SUMIFS(Данные3!$G:$G,Данные3!$A:$A,D$2,Данные3!$B:$B,G268)*100,0)&amp;"%",""))</f>
        <v/>
      </c>
      <c r="U268" s="51" t="str">
        <f t="shared" si="13"/>
        <v/>
      </c>
      <c r="V268" s="53" t="str">
        <f t="shared" si="14"/>
        <v/>
      </c>
      <c r="W268" s="51" t="str">
        <f>IFERROR(IF(Данные2!$A268&lt;&gt;"",Данные2!$A268,""),"")</f>
        <v/>
      </c>
      <c r="X268" s="53" t="str">
        <f>IF(COUNTIF(W$1:W268,W268)=1,IF(COUNT(X$1:X267)&gt;0,MAX(X$1:X267)+1,1),"")</f>
        <v/>
      </c>
      <c r="Z268" s="51" t="str">
        <f>IF($U268="","",IFERROR(SUMIF(Данные2!$A:$A,Техлист!$U268,Данные2!D:D),""))</f>
        <v/>
      </c>
      <c r="AA268" s="51" t="str">
        <f>IF($U268="","",IFERROR(SUMIF(Данные2!$A:$A,Техлист!$U268,Данные2!E:E),""))</f>
        <v/>
      </c>
      <c r="AB268" s="45" t="str">
        <f>IF($U268="","",IFERROR(ROUND(SUMIF(Данные2!$A:$A,Техлист!$U268,Данные2!F:F)*100,0)&amp;"%",""))</f>
        <v/>
      </c>
    </row>
    <row r="269" spans="1:28" x14ac:dyDescent="0.25">
      <c r="A269" s="45" t="str">
        <f>IF(Данные2!$A269&lt;&gt;"",Данные2!$A269,"")</f>
        <v/>
      </c>
      <c r="G269" s="45" t="str">
        <f t="shared" si="12"/>
        <v/>
      </c>
      <c r="H269" s="45" t="str">
        <f>IF(COUNTIF(G$1:G269,G269)=1,IF(COUNT(H$1:H268)&gt;0,MAX(H$1:H268)+1,1),"")</f>
        <v/>
      </c>
      <c r="J269" s="45" t="str">
        <f>IFERROR(IF(AND(Данные3!A269&lt;&gt;"",Данные3!A269=D$2),Данные3!B269,""),"")</f>
        <v/>
      </c>
      <c r="K269" s="45" t="str">
        <f>IF(COUNTIF(J$1:J269,J269)=1,IF(COUNT(K$1:K268)&gt;0,MAX(K$1:K268)+1,1),"")</f>
        <v/>
      </c>
      <c r="M269" s="51" t="str">
        <f>IF(G269="","",IFERROR(SUMIFS(Данные3!$E:$E,Данные3!$A:$A,D$2,Данные3!$B:$B,G269),""))</f>
        <v/>
      </c>
      <c r="N269" s="51" t="str">
        <f>IF(G269="","",IFERROR(SUMIFS(Данные3!$F:$F,Данные3!$A:$A,D$2,Данные3!$B:$B,G269),""))</f>
        <v/>
      </c>
      <c r="O269" s="51" t="str">
        <f>IF(G269="","",IFERROR(ROUND(SUMIFS(Данные3!$G:$G,Данные3!$A:$A,D$2,Данные3!$B:$B,G269)*100,0)&amp;"%",""))</f>
        <v/>
      </c>
      <c r="U269" s="51" t="str">
        <f t="shared" si="13"/>
        <v/>
      </c>
      <c r="V269" s="53" t="str">
        <f t="shared" si="14"/>
        <v/>
      </c>
      <c r="W269" s="51" t="str">
        <f>IFERROR(IF(Данные2!$A269&lt;&gt;"",Данные2!$A269,""),"")</f>
        <v/>
      </c>
      <c r="X269" s="53" t="str">
        <f>IF(COUNTIF(W$1:W269,W269)=1,IF(COUNT(X$1:X268)&gt;0,MAX(X$1:X268)+1,1),"")</f>
        <v/>
      </c>
      <c r="Z269" s="51" t="str">
        <f>IF($U269="","",IFERROR(SUMIF(Данные2!$A:$A,Техлист!$U269,Данные2!D:D),""))</f>
        <v/>
      </c>
      <c r="AA269" s="51" t="str">
        <f>IF($U269="","",IFERROR(SUMIF(Данные2!$A:$A,Техлист!$U269,Данные2!E:E),""))</f>
        <v/>
      </c>
      <c r="AB269" s="45" t="str">
        <f>IF($U269="","",IFERROR(ROUND(SUMIF(Данные2!$A:$A,Техлист!$U269,Данные2!F:F)*100,0)&amp;"%",""))</f>
        <v/>
      </c>
    </row>
    <row r="270" spans="1:28" x14ac:dyDescent="0.25">
      <c r="A270" s="45" t="str">
        <f>IF(Данные2!$A270&lt;&gt;"",Данные2!$A270,"")</f>
        <v/>
      </c>
      <c r="G270" s="45" t="str">
        <f t="shared" si="12"/>
        <v/>
      </c>
      <c r="H270" s="45" t="str">
        <f>IF(COUNTIF(G$1:G270,G270)=1,IF(COUNT(H$1:H269)&gt;0,MAX(H$1:H269)+1,1),"")</f>
        <v/>
      </c>
      <c r="J270" s="45" t="str">
        <f>IFERROR(IF(AND(Данные3!A270&lt;&gt;"",Данные3!A270=D$2),Данные3!B270,""),"")</f>
        <v/>
      </c>
      <c r="K270" s="45" t="str">
        <f>IF(COUNTIF(J$1:J270,J270)=1,IF(COUNT(K$1:K269)&gt;0,MAX(K$1:K269)+1,1),"")</f>
        <v/>
      </c>
      <c r="M270" s="51" t="str">
        <f>IF(G270="","",IFERROR(SUMIFS(Данные3!$E:$E,Данные3!$A:$A,D$2,Данные3!$B:$B,G270),""))</f>
        <v/>
      </c>
      <c r="N270" s="51" t="str">
        <f>IF(G270="","",IFERROR(SUMIFS(Данные3!$F:$F,Данные3!$A:$A,D$2,Данные3!$B:$B,G270),""))</f>
        <v/>
      </c>
      <c r="O270" s="51" t="str">
        <f>IF(G270="","",IFERROR(ROUND(SUMIFS(Данные3!$G:$G,Данные3!$A:$A,D$2,Данные3!$B:$B,G270)*100,0)&amp;"%",""))</f>
        <v/>
      </c>
      <c r="U270" s="51" t="str">
        <f t="shared" si="13"/>
        <v/>
      </c>
      <c r="V270" s="53" t="str">
        <f t="shared" si="14"/>
        <v/>
      </c>
      <c r="W270" s="51" t="str">
        <f>IFERROR(IF(Данные2!$A270&lt;&gt;"",Данные2!$A270,""),"")</f>
        <v/>
      </c>
      <c r="X270" s="53" t="str">
        <f>IF(COUNTIF(W$1:W270,W270)=1,IF(COUNT(X$1:X269)&gt;0,MAX(X$1:X269)+1,1),"")</f>
        <v/>
      </c>
      <c r="Z270" s="51" t="str">
        <f>IF($U270="","",IFERROR(SUMIF(Данные2!$A:$A,Техлист!$U270,Данные2!D:D),""))</f>
        <v/>
      </c>
      <c r="AA270" s="51" t="str">
        <f>IF($U270="","",IFERROR(SUMIF(Данные2!$A:$A,Техлист!$U270,Данные2!E:E),""))</f>
        <v/>
      </c>
      <c r="AB270" s="45" t="str">
        <f>IF($U270="","",IFERROR(ROUND(SUMIF(Данные2!$A:$A,Техлист!$U270,Данные2!F:F)*100,0)&amp;"%",""))</f>
        <v/>
      </c>
    </row>
    <row r="271" spans="1:28" x14ac:dyDescent="0.25">
      <c r="A271" s="45" t="str">
        <f>IF(Данные2!$A271&lt;&gt;"",Данные2!$A271,"")</f>
        <v/>
      </c>
      <c r="G271" s="45" t="str">
        <f t="shared" si="12"/>
        <v/>
      </c>
      <c r="H271" s="45" t="str">
        <f>IF(COUNTIF(G$1:G271,G271)=1,IF(COUNT(H$1:H270)&gt;0,MAX(H$1:H270)+1,1),"")</f>
        <v/>
      </c>
      <c r="J271" s="45" t="str">
        <f>IFERROR(IF(AND(Данные3!A271&lt;&gt;"",Данные3!A271=D$2),Данные3!B271,""),"")</f>
        <v/>
      </c>
      <c r="K271" s="45" t="str">
        <f>IF(COUNTIF(J$1:J271,J271)=1,IF(COUNT(K$1:K270)&gt;0,MAX(K$1:K270)+1,1),"")</f>
        <v/>
      </c>
      <c r="M271" s="51" t="str">
        <f>IF(G271="","",IFERROR(SUMIFS(Данные3!$E:$E,Данные3!$A:$A,D$2,Данные3!$B:$B,G271),""))</f>
        <v/>
      </c>
      <c r="N271" s="51" t="str">
        <f>IF(G271="","",IFERROR(SUMIFS(Данные3!$F:$F,Данные3!$A:$A,D$2,Данные3!$B:$B,G271),""))</f>
        <v/>
      </c>
      <c r="O271" s="51" t="str">
        <f>IF(G271="","",IFERROR(ROUND(SUMIFS(Данные3!$G:$G,Данные3!$A:$A,D$2,Данные3!$B:$B,G271)*100,0)&amp;"%",""))</f>
        <v/>
      </c>
      <c r="U271" s="51" t="str">
        <f t="shared" si="13"/>
        <v/>
      </c>
      <c r="V271" s="53" t="str">
        <f t="shared" si="14"/>
        <v/>
      </c>
      <c r="W271" s="51" t="str">
        <f>IFERROR(IF(Данные2!$A271&lt;&gt;"",Данные2!$A271,""),"")</f>
        <v/>
      </c>
      <c r="X271" s="53" t="str">
        <f>IF(COUNTIF(W$1:W271,W271)=1,IF(COUNT(X$1:X270)&gt;0,MAX(X$1:X270)+1,1),"")</f>
        <v/>
      </c>
      <c r="Z271" s="51" t="str">
        <f>IF($U271="","",IFERROR(SUMIF(Данные2!$A:$A,Техлист!$U271,Данные2!D:D),""))</f>
        <v/>
      </c>
      <c r="AA271" s="51" t="str">
        <f>IF($U271="","",IFERROR(SUMIF(Данные2!$A:$A,Техлист!$U271,Данные2!E:E),""))</f>
        <v/>
      </c>
      <c r="AB271" s="45" t="str">
        <f>IF($U271="","",IFERROR(ROUND(SUMIF(Данные2!$A:$A,Техлист!$U271,Данные2!F:F)*100,0)&amp;"%",""))</f>
        <v/>
      </c>
    </row>
    <row r="272" spans="1:28" x14ac:dyDescent="0.25">
      <c r="A272" s="45" t="str">
        <f>IF(Данные2!$A272&lt;&gt;"",Данные2!$A272,"")</f>
        <v/>
      </c>
      <c r="G272" s="45" t="str">
        <f t="shared" si="12"/>
        <v/>
      </c>
      <c r="H272" s="45" t="str">
        <f>IF(COUNTIF(G$1:G272,G272)=1,IF(COUNT(H$1:H271)&gt;0,MAX(H$1:H271)+1,1),"")</f>
        <v/>
      </c>
      <c r="J272" s="45" t="str">
        <f>IFERROR(IF(AND(Данные3!A272&lt;&gt;"",Данные3!A272=D$2),Данные3!B272,""),"")</f>
        <v/>
      </c>
      <c r="K272" s="45" t="str">
        <f>IF(COUNTIF(J$1:J272,J272)=1,IF(COUNT(K$1:K271)&gt;0,MAX(K$1:K271)+1,1),"")</f>
        <v/>
      </c>
      <c r="M272" s="51" t="str">
        <f>IF(G272="","",IFERROR(SUMIFS(Данные3!$E:$E,Данные3!$A:$A,D$2,Данные3!$B:$B,G272),""))</f>
        <v/>
      </c>
      <c r="N272" s="51" t="str">
        <f>IF(G272="","",IFERROR(SUMIFS(Данные3!$F:$F,Данные3!$A:$A,D$2,Данные3!$B:$B,G272),""))</f>
        <v/>
      </c>
      <c r="O272" s="51" t="str">
        <f>IF(G272="","",IFERROR(ROUND(SUMIFS(Данные3!$G:$G,Данные3!$A:$A,D$2,Данные3!$B:$B,G272)*100,0)&amp;"%",""))</f>
        <v/>
      </c>
      <c r="U272" s="51" t="str">
        <f t="shared" si="13"/>
        <v/>
      </c>
      <c r="V272" s="53" t="str">
        <f t="shared" si="14"/>
        <v/>
      </c>
      <c r="W272" s="51" t="str">
        <f>IFERROR(IF(Данные2!$A272&lt;&gt;"",Данные2!$A272,""),"")</f>
        <v/>
      </c>
      <c r="X272" s="53" t="str">
        <f>IF(COUNTIF(W$1:W272,W272)=1,IF(COUNT(X$1:X271)&gt;0,MAX(X$1:X271)+1,1),"")</f>
        <v/>
      </c>
      <c r="Z272" s="51" t="str">
        <f>IF($U272="","",IFERROR(SUMIF(Данные2!$A:$A,Техлист!$U272,Данные2!D:D),""))</f>
        <v/>
      </c>
      <c r="AA272" s="51" t="str">
        <f>IF($U272="","",IFERROR(SUMIF(Данные2!$A:$A,Техлист!$U272,Данные2!E:E),""))</f>
        <v/>
      </c>
      <c r="AB272" s="45" t="str">
        <f>IF($U272="","",IFERROR(ROUND(SUMIF(Данные2!$A:$A,Техлист!$U272,Данные2!F:F)*100,0)&amp;"%",""))</f>
        <v/>
      </c>
    </row>
    <row r="273" spans="1:28" x14ac:dyDescent="0.25">
      <c r="A273" s="45" t="str">
        <f>IF(Данные2!$A273&lt;&gt;"",Данные2!$A273,"")</f>
        <v/>
      </c>
      <c r="G273" s="45" t="str">
        <f t="shared" si="12"/>
        <v/>
      </c>
      <c r="H273" s="45" t="str">
        <f>IF(COUNTIF(G$1:G273,G273)=1,IF(COUNT(H$1:H272)&gt;0,MAX(H$1:H272)+1,1),"")</f>
        <v/>
      </c>
      <c r="J273" s="45" t="str">
        <f>IFERROR(IF(AND(Данные3!A273&lt;&gt;"",Данные3!A273=D$2),Данные3!B273,""),"")</f>
        <v/>
      </c>
      <c r="K273" s="45" t="str">
        <f>IF(COUNTIF(J$1:J273,J273)=1,IF(COUNT(K$1:K272)&gt;0,MAX(K$1:K272)+1,1),"")</f>
        <v/>
      </c>
      <c r="M273" s="51" t="str">
        <f>IF(G273="","",IFERROR(SUMIFS(Данные3!$E:$E,Данные3!$A:$A,D$2,Данные3!$B:$B,G273),""))</f>
        <v/>
      </c>
      <c r="N273" s="51" t="str">
        <f>IF(G273="","",IFERROR(SUMIFS(Данные3!$F:$F,Данные3!$A:$A,D$2,Данные3!$B:$B,G273),""))</f>
        <v/>
      </c>
      <c r="O273" s="51" t="str">
        <f>IF(G273="","",IFERROR(ROUND(SUMIFS(Данные3!$G:$G,Данные3!$A:$A,D$2,Данные3!$B:$B,G273)*100,0)&amp;"%",""))</f>
        <v/>
      </c>
      <c r="U273" s="51" t="str">
        <f t="shared" si="13"/>
        <v/>
      </c>
      <c r="V273" s="53" t="str">
        <f t="shared" si="14"/>
        <v/>
      </c>
      <c r="W273" s="51" t="str">
        <f>IFERROR(IF(Данные2!$A273&lt;&gt;"",Данные2!$A273,""),"")</f>
        <v/>
      </c>
      <c r="X273" s="53" t="str">
        <f>IF(COUNTIF(W$1:W273,W273)=1,IF(COUNT(X$1:X272)&gt;0,MAX(X$1:X272)+1,1),"")</f>
        <v/>
      </c>
      <c r="Z273" s="51" t="str">
        <f>IF($U273="","",IFERROR(SUMIF(Данные2!$A:$A,Техлист!$U273,Данные2!D:D),""))</f>
        <v/>
      </c>
      <c r="AA273" s="51" t="str">
        <f>IF($U273="","",IFERROR(SUMIF(Данные2!$A:$A,Техлист!$U273,Данные2!E:E),""))</f>
        <v/>
      </c>
      <c r="AB273" s="45" t="str">
        <f>IF($U273="","",IFERROR(ROUND(SUMIF(Данные2!$A:$A,Техлист!$U273,Данные2!F:F)*100,0)&amp;"%",""))</f>
        <v/>
      </c>
    </row>
    <row r="274" spans="1:28" x14ac:dyDescent="0.25">
      <c r="A274" s="45" t="str">
        <f>IF(Данные2!$A274&lt;&gt;"",Данные2!$A274,"")</f>
        <v/>
      </c>
      <c r="G274" s="45" t="str">
        <f t="shared" si="12"/>
        <v/>
      </c>
      <c r="H274" s="45" t="str">
        <f>IF(COUNTIF(G$1:G274,G274)=1,IF(COUNT(H$1:H273)&gt;0,MAX(H$1:H273)+1,1),"")</f>
        <v/>
      </c>
      <c r="J274" s="45" t="str">
        <f>IFERROR(IF(AND(Данные3!A274&lt;&gt;"",Данные3!A274=D$2),Данные3!B274,""),"")</f>
        <v/>
      </c>
      <c r="K274" s="45" t="str">
        <f>IF(COUNTIF(J$1:J274,J274)=1,IF(COUNT(K$1:K273)&gt;0,MAX(K$1:K273)+1,1),"")</f>
        <v/>
      </c>
      <c r="M274" s="51" t="str">
        <f>IF(G274="","",IFERROR(SUMIFS(Данные3!$E:$E,Данные3!$A:$A,D$2,Данные3!$B:$B,G274),""))</f>
        <v/>
      </c>
      <c r="N274" s="51" t="str">
        <f>IF(G274="","",IFERROR(SUMIFS(Данные3!$F:$F,Данные3!$A:$A,D$2,Данные3!$B:$B,G274),""))</f>
        <v/>
      </c>
      <c r="O274" s="51" t="str">
        <f>IF(G274="","",IFERROR(ROUND(SUMIFS(Данные3!$G:$G,Данные3!$A:$A,D$2,Данные3!$B:$B,G274)*100,0)&amp;"%",""))</f>
        <v/>
      </c>
      <c r="U274" s="51" t="str">
        <f t="shared" si="13"/>
        <v/>
      </c>
      <c r="V274" s="53" t="str">
        <f t="shared" si="14"/>
        <v/>
      </c>
      <c r="W274" s="51" t="str">
        <f>IFERROR(IF(Данные2!$A274&lt;&gt;"",Данные2!$A274,""),"")</f>
        <v/>
      </c>
      <c r="X274" s="53" t="str">
        <f>IF(COUNTIF(W$1:W274,W274)=1,IF(COUNT(X$1:X273)&gt;0,MAX(X$1:X273)+1,1),"")</f>
        <v/>
      </c>
      <c r="Z274" s="51" t="str">
        <f>IF($U274="","",IFERROR(SUMIF(Данные2!$A:$A,Техлист!$U274,Данные2!D:D),""))</f>
        <v/>
      </c>
      <c r="AA274" s="51" t="str">
        <f>IF($U274="","",IFERROR(SUMIF(Данные2!$A:$A,Техлист!$U274,Данные2!E:E),""))</f>
        <v/>
      </c>
      <c r="AB274" s="45" t="str">
        <f>IF($U274="","",IFERROR(ROUND(SUMIF(Данные2!$A:$A,Техлист!$U274,Данные2!F:F)*100,0)&amp;"%",""))</f>
        <v/>
      </c>
    </row>
    <row r="275" spans="1:28" x14ac:dyDescent="0.25">
      <c r="A275" s="45" t="str">
        <f>IF(Данные2!$A275&lt;&gt;"",Данные2!$A275,"")</f>
        <v/>
      </c>
      <c r="G275" s="45" t="str">
        <f t="shared" si="12"/>
        <v/>
      </c>
      <c r="H275" s="45" t="str">
        <f>IF(COUNTIF(G$1:G275,G275)=1,IF(COUNT(H$1:H274)&gt;0,MAX(H$1:H274)+1,1),"")</f>
        <v/>
      </c>
      <c r="J275" s="45" t="str">
        <f>IFERROR(IF(AND(Данные3!A275&lt;&gt;"",Данные3!A275=D$2),Данные3!B275,""),"")</f>
        <v/>
      </c>
      <c r="K275" s="45" t="str">
        <f>IF(COUNTIF(J$1:J275,J275)=1,IF(COUNT(K$1:K274)&gt;0,MAX(K$1:K274)+1,1),"")</f>
        <v/>
      </c>
      <c r="M275" s="51" t="str">
        <f>IF(G275="","",IFERROR(SUMIFS(Данные3!$E:$E,Данные3!$A:$A,D$2,Данные3!$B:$B,G275),""))</f>
        <v/>
      </c>
      <c r="N275" s="51" t="str">
        <f>IF(G275="","",IFERROR(SUMIFS(Данные3!$F:$F,Данные3!$A:$A,D$2,Данные3!$B:$B,G275),""))</f>
        <v/>
      </c>
      <c r="O275" s="51" t="str">
        <f>IF(G275="","",IFERROR(ROUND(SUMIFS(Данные3!$G:$G,Данные3!$A:$A,D$2,Данные3!$B:$B,G275)*100,0)&amp;"%",""))</f>
        <v/>
      </c>
      <c r="U275" s="51" t="str">
        <f t="shared" si="13"/>
        <v/>
      </c>
      <c r="V275" s="53" t="str">
        <f t="shared" si="14"/>
        <v/>
      </c>
      <c r="W275" s="51" t="str">
        <f>IFERROR(IF(Данные2!$A275&lt;&gt;"",Данные2!$A275,""),"")</f>
        <v/>
      </c>
      <c r="X275" s="53" t="str">
        <f>IF(COUNTIF(W$1:W275,W275)=1,IF(COUNT(X$1:X274)&gt;0,MAX(X$1:X274)+1,1),"")</f>
        <v/>
      </c>
      <c r="Z275" s="51" t="str">
        <f>IF($U275="","",IFERROR(SUMIF(Данные2!$A:$A,Техлист!$U275,Данные2!D:D),""))</f>
        <v/>
      </c>
      <c r="AA275" s="51" t="str">
        <f>IF($U275="","",IFERROR(SUMIF(Данные2!$A:$A,Техлист!$U275,Данные2!E:E),""))</f>
        <v/>
      </c>
      <c r="AB275" s="45" t="str">
        <f>IF($U275="","",IFERROR(ROUND(SUMIF(Данные2!$A:$A,Техлист!$U275,Данные2!F:F)*100,0)&amp;"%",""))</f>
        <v/>
      </c>
    </row>
    <row r="276" spans="1:28" x14ac:dyDescent="0.25">
      <c r="A276" s="45" t="str">
        <f>IF(Данные2!$A276&lt;&gt;"",Данные2!$A276,"")</f>
        <v/>
      </c>
      <c r="G276" s="45" t="str">
        <f t="shared" si="12"/>
        <v/>
      </c>
      <c r="H276" s="45" t="str">
        <f>IF(COUNTIF(G$1:G276,G276)=1,IF(COUNT(H$1:H275)&gt;0,MAX(H$1:H275)+1,1),"")</f>
        <v/>
      </c>
      <c r="J276" s="45" t="str">
        <f>IFERROR(IF(AND(Данные3!A276&lt;&gt;"",Данные3!A276=D$2),Данные3!B276,""),"")</f>
        <v/>
      </c>
      <c r="K276" s="45" t="str">
        <f>IF(COUNTIF(J$1:J276,J276)=1,IF(COUNT(K$1:K275)&gt;0,MAX(K$1:K275)+1,1),"")</f>
        <v/>
      </c>
      <c r="M276" s="51" t="str">
        <f>IF(G276="","",IFERROR(SUMIFS(Данные3!$E:$E,Данные3!$A:$A,D$2,Данные3!$B:$B,G276),""))</f>
        <v/>
      </c>
      <c r="N276" s="51" t="str">
        <f>IF(G276="","",IFERROR(SUMIFS(Данные3!$F:$F,Данные3!$A:$A,D$2,Данные3!$B:$B,G276),""))</f>
        <v/>
      </c>
      <c r="O276" s="51" t="str">
        <f>IF(G276="","",IFERROR(ROUND(SUMIFS(Данные3!$G:$G,Данные3!$A:$A,D$2,Данные3!$B:$B,G276)*100,0)&amp;"%",""))</f>
        <v/>
      </c>
      <c r="U276" s="51" t="str">
        <f t="shared" si="13"/>
        <v/>
      </c>
      <c r="V276" s="53" t="str">
        <f t="shared" si="14"/>
        <v/>
      </c>
      <c r="W276" s="51" t="str">
        <f>IFERROR(IF(Данные2!$A276&lt;&gt;"",Данные2!$A276,""),"")</f>
        <v/>
      </c>
      <c r="X276" s="53" t="str">
        <f>IF(COUNTIF(W$1:W276,W276)=1,IF(COUNT(X$1:X275)&gt;0,MAX(X$1:X275)+1,1),"")</f>
        <v/>
      </c>
      <c r="Z276" s="51" t="str">
        <f>IF($U276="","",IFERROR(SUMIF(Данные2!$A:$A,Техлист!$U276,Данные2!D:D),""))</f>
        <v/>
      </c>
      <c r="AA276" s="51" t="str">
        <f>IF($U276="","",IFERROR(SUMIF(Данные2!$A:$A,Техлист!$U276,Данные2!E:E),""))</f>
        <v/>
      </c>
      <c r="AB276" s="45" t="str">
        <f>IF($U276="","",IFERROR(ROUND(SUMIF(Данные2!$A:$A,Техлист!$U276,Данные2!F:F)*100,0)&amp;"%",""))</f>
        <v/>
      </c>
    </row>
    <row r="277" spans="1:28" x14ac:dyDescent="0.25">
      <c r="A277" s="45" t="str">
        <f>IF(Данные2!$A277&lt;&gt;"",Данные2!$A277,"")</f>
        <v/>
      </c>
      <c r="G277" s="45" t="str">
        <f t="shared" si="12"/>
        <v/>
      </c>
      <c r="H277" s="45" t="str">
        <f>IF(COUNTIF(G$1:G277,G277)=1,IF(COUNT(H$1:H276)&gt;0,MAX(H$1:H276)+1,1),"")</f>
        <v/>
      </c>
      <c r="J277" s="45" t="str">
        <f>IFERROR(IF(AND(Данные3!A277&lt;&gt;"",Данные3!A277=D$2),Данные3!B277,""),"")</f>
        <v/>
      </c>
      <c r="K277" s="45" t="str">
        <f>IF(COUNTIF(J$1:J277,J277)=1,IF(COUNT(K$1:K276)&gt;0,MAX(K$1:K276)+1,1),"")</f>
        <v/>
      </c>
      <c r="M277" s="51" t="str">
        <f>IF(G277="","",IFERROR(SUMIFS(Данные3!$E:$E,Данные3!$A:$A,D$2,Данные3!$B:$B,G277),""))</f>
        <v/>
      </c>
      <c r="N277" s="51" t="str">
        <f>IF(G277="","",IFERROR(SUMIFS(Данные3!$F:$F,Данные3!$A:$A,D$2,Данные3!$B:$B,G277),""))</f>
        <v/>
      </c>
      <c r="O277" s="51" t="str">
        <f>IF(G277="","",IFERROR(ROUND(SUMIFS(Данные3!$G:$G,Данные3!$A:$A,D$2,Данные3!$B:$B,G277)*100,0)&amp;"%",""))</f>
        <v/>
      </c>
      <c r="U277" s="51" t="str">
        <f t="shared" si="13"/>
        <v/>
      </c>
      <c r="V277" s="53" t="str">
        <f t="shared" si="14"/>
        <v/>
      </c>
      <c r="W277" s="51" t="str">
        <f>IFERROR(IF(Данные2!$A277&lt;&gt;"",Данные2!$A277,""),"")</f>
        <v/>
      </c>
      <c r="X277" s="53" t="str">
        <f>IF(COUNTIF(W$1:W277,W277)=1,IF(COUNT(X$1:X276)&gt;0,MAX(X$1:X276)+1,1),"")</f>
        <v/>
      </c>
      <c r="Z277" s="51" t="str">
        <f>IF($U277="","",IFERROR(SUMIF(Данные2!$A:$A,Техлист!$U277,Данные2!D:D),""))</f>
        <v/>
      </c>
      <c r="AA277" s="51" t="str">
        <f>IF($U277="","",IFERROR(SUMIF(Данные2!$A:$A,Техлист!$U277,Данные2!E:E),""))</f>
        <v/>
      </c>
      <c r="AB277" s="45" t="str">
        <f>IF($U277="","",IFERROR(ROUND(SUMIF(Данные2!$A:$A,Техлист!$U277,Данные2!F:F)*100,0)&amp;"%",""))</f>
        <v/>
      </c>
    </row>
    <row r="278" spans="1:28" x14ac:dyDescent="0.25">
      <c r="A278" s="45" t="str">
        <f>IF(Данные2!$A278&lt;&gt;"",Данные2!$A278,"")</f>
        <v/>
      </c>
      <c r="G278" s="45" t="str">
        <f t="shared" si="12"/>
        <v/>
      </c>
      <c r="H278" s="45" t="str">
        <f>IF(COUNTIF(G$1:G278,G278)=1,IF(COUNT(H$1:H277)&gt;0,MAX(H$1:H277)+1,1),"")</f>
        <v/>
      </c>
      <c r="J278" s="45" t="str">
        <f>IFERROR(IF(AND(Данные3!A278&lt;&gt;"",Данные3!A278=D$2),Данные3!B278,""),"")</f>
        <v/>
      </c>
      <c r="K278" s="45" t="str">
        <f>IF(COUNTIF(J$1:J278,J278)=1,IF(COUNT(K$1:K277)&gt;0,MAX(K$1:K277)+1,1),"")</f>
        <v/>
      </c>
      <c r="M278" s="51" t="str">
        <f>IF(G278="","",IFERROR(SUMIFS(Данные3!$E:$E,Данные3!$A:$A,D$2,Данные3!$B:$B,G278),""))</f>
        <v/>
      </c>
      <c r="N278" s="51" t="str">
        <f>IF(G278="","",IFERROR(SUMIFS(Данные3!$F:$F,Данные3!$A:$A,D$2,Данные3!$B:$B,G278),""))</f>
        <v/>
      </c>
      <c r="O278" s="51" t="str">
        <f>IF(G278="","",IFERROR(ROUND(SUMIFS(Данные3!$G:$G,Данные3!$A:$A,D$2,Данные3!$B:$B,G278)*100,0)&amp;"%",""))</f>
        <v/>
      </c>
      <c r="U278" s="51" t="str">
        <f t="shared" si="13"/>
        <v/>
      </c>
      <c r="V278" s="53" t="str">
        <f t="shared" si="14"/>
        <v/>
      </c>
      <c r="W278" s="51" t="str">
        <f>IFERROR(IF(Данные2!$A278&lt;&gt;"",Данные2!$A278,""),"")</f>
        <v/>
      </c>
      <c r="X278" s="53" t="str">
        <f>IF(COUNTIF(W$1:W278,W278)=1,IF(COUNT(X$1:X277)&gt;0,MAX(X$1:X277)+1,1),"")</f>
        <v/>
      </c>
      <c r="Z278" s="51" t="str">
        <f>IF($U278="","",IFERROR(SUMIF(Данные2!$A:$A,Техлист!$U278,Данные2!D:D),""))</f>
        <v/>
      </c>
      <c r="AA278" s="51" t="str">
        <f>IF($U278="","",IFERROR(SUMIF(Данные2!$A:$A,Техлист!$U278,Данные2!E:E),""))</f>
        <v/>
      </c>
      <c r="AB278" s="45" t="str">
        <f>IF($U278="","",IFERROR(ROUND(SUMIF(Данные2!$A:$A,Техлист!$U278,Данные2!F:F)*100,0)&amp;"%",""))</f>
        <v/>
      </c>
    </row>
    <row r="279" spans="1:28" x14ac:dyDescent="0.25">
      <c r="A279" s="45" t="str">
        <f>IF(Данные2!$A279&lt;&gt;"",Данные2!$A279,"")</f>
        <v/>
      </c>
      <c r="G279" s="45" t="str">
        <f t="shared" si="12"/>
        <v/>
      </c>
      <c r="H279" s="45" t="str">
        <f>IF(COUNTIF(G$1:G279,G279)=1,IF(COUNT(H$1:H278)&gt;0,MAX(H$1:H278)+1,1),"")</f>
        <v/>
      </c>
      <c r="J279" s="45" t="str">
        <f>IFERROR(IF(AND(Данные3!A279&lt;&gt;"",Данные3!A279=D$2),Данные3!B279,""),"")</f>
        <v/>
      </c>
      <c r="K279" s="45" t="str">
        <f>IF(COUNTIF(J$1:J279,J279)=1,IF(COUNT(K$1:K278)&gt;0,MAX(K$1:K278)+1,1),"")</f>
        <v/>
      </c>
      <c r="M279" s="51" t="str">
        <f>IF(G279="","",IFERROR(SUMIFS(Данные3!$E:$E,Данные3!$A:$A,D$2,Данные3!$B:$B,G279),""))</f>
        <v/>
      </c>
      <c r="N279" s="51" t="str">
        <f>IF(G279="","",IFERROR(SUMIFS(Данные3!$F:$F,Данные3!$A:$A,D$2,Данные3!$B:$B,G279),""))</f>
        <v/>
      </c>
      <c r="O279" s="51" t="str">
        <f>IF(G279="","",IFERROR(ROUND(SUMIFS(Данные3!$G:$G,Данные3!$A:$A,D$2,Данные3!$B:$B,G279)*100,0)&amp;"%",""))</f>
        <v/>
      </c>
      <c r="U279" s="51" t="str">
        <f t="shared" si="13"/>
        <v/>
      </c>
      <c r="V279" s="53" t="str">
        <f t="shared" si="14"/>
        <v/>
      </c>
      <c r="W279" s="51" t="str">
        <f>IFERROR(IF(Данные2!$A279&lt;&gt;"",Данные2!$A279,""),"")</f>
        <v/>
      </c>
      <c r="X279" s="53" t="str">
        <f>IF(COUNTIF(W$1:W279,W279)=1,IF(COUNT(X$1:X278)&gt;0,MAX(X$1:X278)+1,1),"")</f>
        <v/>
      </c>
      <c r="Z279" s="51" t="str">
        <f>IF($U279="","",IFERROR(SUMIF(Данные2!$A:$A,Техлист!$U279,Данные2!D:D),""))</f>
        <v/>
      </c>
      <c r="AA279" s="51" t="str">
        <f>IF($U279="","",IFERROR(SUMIF(Данные2!$A:$A,Техлист!$U279,Данные2!E:E),""))</f>
        <v/>
      </c>
      <c r="AB279" s="45" t="str">
        <f>IF($U279="","",IFERROR(ROUND(SUMIF(Данные2!$A:$A,Техлист!$U279,Данные2!F:F)*100,0)&amp;"%",""))</f>
        <v/>
      </c>
    </row>
    <row r="280" spans="1:28" x14ac:dyDescent="0.25">
      <c r="A280" s="45" t="str">
        <f>IF(Данные2!$A280&lt;&gt;"",Данные2!$A280,"")</f>
        <v/>
      </c>
      <c r="G280" s="45" t="str">
        <f t="shared" si="12"/>
        <v/>
      </c>
      <c r="H280" s="45" t="str">
        <f>IF(COUNTIF(G$1:G280,G280)=1,IF(COUNT(H$1:H279)&gt;0,MAX(H$1:H279)+1,1),"")</f>
        <v/>
      </c>
      <c r="J280" s="45" t="str">
        <f>IFERROR(IF(AND(Данные3!A280&lt;&gt;"",Данные3!A280=D$2),Данные3!B280,""),"")</f>
        <v/>
      </c>
      <c r="K280" s="45" t="str">
        <f>IF(COUNTIF(J$1:J280,J280)=1,IF(COUNT(K$1:K279)&gt;0,MAX(K$1:K279)+1,1),"")</f>
        <v/>
      </c>
      <c r="M280" s="51" t="str">
        <f>IF(G280="","",IFERROR(SUMIFS(Данные3!$E:$E,Данные3!$A:$A,D$2,Данные3!$B:$B,G280),""))</f>
        <v/>
      </c>
      <c r="N280" s="51" t="str">
        <f>IF(G280="","",IFERROR(SUMIFS(Данные3!$F:$F,Данные3!$A:$A,D$2,Данные3!$B:$B,G280),""))</f>
        <v/>
      </c>
      <c r="O280" s="51" t="str">
        <f>IF(G280="","",IFERROR(ROUND(SUMIFS(Данные3!$G:$G,Данные3!$A:$A,D$2,Данные3!$B:$B,G280)*100,0)&amp;"%",""))</f>
        <v/>
      </c>
      <c r="U280" s="51" t="str">
        <f t="shared" si="13"/>
        <v/>
      </c>
      <c r="V280" s="53" t="str">
        <f t="shared" si="14"/>
        <v/>
      </c>
      <c r="W280" s="51" t="str">
        <f>IFERROR(IF(Данные2!$A280&lt;&gt;"",Данные2!$A280,""),"")</f>
        <v/>
      </c>
      <c r="X280" s="53" t="str">
        <f>IF(COUNTIF(W$1:W280,W280)=1,IF(COUNT(X$1:X279)&gt;0,MAX(X$1:X279)+1,1),"")</f>
        <v/>
      </c>
      <c r="Z280" s="51" t="str">
        <f>IF($U280="","",IFERROR(SUMIF(Данные2!$A:$A,Техлист!$U280,Данные2!D:D),""))</f>
        <v/>
      </c>
      <c r="AA280" s="51" t="str">
        <f>IF($U280="","",IFERROR(SUMIF(Данные2!$A:$A,Техлист!$U280,Данные2!E:E),""))</f>
        <v/>
      </c>
      <c r="AB280" s="45" t="str">
        <f>IF($U280="","",IFERROR(ROUND(SUMIF(Данные2!$A:$A,Техлист!$U280,Данные2!F:F)*100,0)&amp;"%",""))</f>
        <v/>
      </c>
    </row>
    <row r="281" spans="1:28" x14ac:dyDescent="0.25">
      <c r="A281" s="45" t="str">
        <f>IF(Данные2!$A281&lt;&gt;"",Данные2!$A281,"")</f>
        <v/>
      </c>
      <c r="G281" s="45" t="str">
        <f t="shared" si="12"/>
        <v/>
      </c>
      <c r="H281" s="45" t="str">
        <f>IF(COUNTIF(G$1:G281,G281)=1,IF(COUNT(H$1:H280)&gt;0,MAX(H$1:H280)+1,1),"")</f>
        <v/>
      </c>
      <c r="J281" s="45" t="str">
        <f>IFERROR(IF(AND(Данные3!A281&lt;&gt;"",Данные3!A281=D$2),Данные3!B281,""),"")</f>
        <v/>
      </c>
      <c r="K281" s="45" t="str">
        <f>IF(COUNTIF(J$1:J281,J281)=1,IF(COUNT(K$1:K280)&gt;0,MAX(K$1:K280)+1,1),"")</f>
        <v/>
      </c>
      <c r="M281" s="51" t="str">
        <f>IF(G281="","",IFERROR(SUMIFS(Данные3!$E:$E,Данные3!$A:$A,D$2,Данные3!$B:$B,G281),""))</f>
        <v/>
      </c>
      <c r="N281" s="51" t="str">
        <f>IF(G281="","",IFERROR(SUMIFS(Данные3!$F:$F,Данные3!$A:$A,D$2,Данные3!$B:$B,G281),""))</f>
        <v/>
      </c>
      <c r="O281" s="51" t="str">
        <f>IF(G281="","",IFERROR(ROUND(SUMIFS(Данные3!$G:$G,Данные3!$A:$A,D$2,Данные3!$B:$B,G281)*100,0)&amp;"%",""))</f>
        <v/>
      </c>
      <c r="U281" s="51" t="str">
        <f t="shared" si="13"/>
        <v/>
      </c>
      <c r="V281" s="53" t="str">
        <f t="shared" si="14"/>
        <v/>
      </c>
      <c r="W281" s="51" t="str">
        <f>IFERROR(IF(Данные2!$A281&lt;&gt;"",Данные2!$A281,""),"")</f>
        <v/>
      </c>
      <c r="X281" s="53" t="str">
        <f>IF(COUNTIF(W$1:W281,W281)=1,IF(COUNT(X$1:X280)&gt;0,MAX(X$1:X280)+1,1),"")</f>
        <v/>
      </c>
      <c r="Z281" s="51" t="str">
        <f>IF($U281="","",IFERROR(SUMIF(Данные2!$A:$A,Техлист!$U281,Данные2!D:D),""))</f>
        <v/>
      </c>
      <c r="AA281" s="51" t="str">
        <f>IF($U281="","",IFERROR(SUMIF(Данные2!$A:$A,Техлист!$U281,Данные2!E:E),""))</f>
        <v/>
      </c>
      <c r="AB281" s="45" t="str">
        <f>IF($U281="","",IFERROR(ROUND(SUMIF(Данные2!$A:$A,Техлист!$U281,Данные2!F:F)*100,0)&amp;"%",""))</f>
        <v/>
      </c>
    </row>
    <row r="282" spans="1:28" x14ac:dyDescent="0.25">
      <c r="A282" s="45" t="str">
        <f>IF(Данные2!$A282&lt;&gt;"",Данные2!$A282,"")</f>
        <v/>
      </c>
      <c r="G282" s="45" t="str">
        <f t="shared" si="12"/>
        <v/>
      </c>
      <c r="H282" s="45" t="str">
        <f>IF(COUNTIF(G$1:G282,G282)=1,IF(COUNT(H$1:H281)&gt;0,MAX(H$1:H281)+1,1),"")</f>
        <v/>
      </c>
      <c r="J282" s="45" t="str">
        <f>IFERROR(IF(AND(Данные3!A282&lt;&gt;"",Данные3!A282=D$2),Данные3!B282,""),"")</f>
        <v/>
      </c>
      <c r="K282" s="45" t="str">
        <f>IF(COUNTIF(J$1:J282,J282)=1,IF(COUNT(K$1:K281)&gt;0,MAX(K$1:K281)+1,1),"")</f>
        <v/>
      </c>
      <c r="M282" s="51" t="str">
        <f>IF(G282="","",IFERROR(SUMIFS(Данные3!$E:$E,Данные3!$A:$A,D$2,Данные3!$B:$B,G282),""))</f>
        <v/>
      </c>
      <c r="N282" s="51" t="str">
        <f>IF(G282="","",IFERROR(SUMIFS(Данные3!$F:$F,Данные3!$A:$A,D$2,Данные3!$B:$B,G282),""))</f>
        <v/>
      </c>
      <c r="O282" s="51" t="str">
        <f>IF(G282="","",IFERROR(ROUND(SUMIFS(Данные3!$G:$G,Данные3!$A:$A,D$2,Данные3!$B:$B,G282)*100,0)&amp;"%",""))</f>
        <v/>
      </c>
      <c r="U282" s="51" t="str">
        <f t="shared" si="13"/>
        <v/>
      </c>
      <c r="V282" s="53" t="str">
        <f t="shared" si="14"/>
        <v/>
      </c>
      <c r="W282" s="51" t="str">
        <f>IFERROR(IF(Данные2!$A282&lt;&gt;"",Данные2!$A282,""),"")</f>
        <v/>
      </c>
      <c r="X282" s="53" t="str">
        <f>IF(COUNTIF(W$1:W282,W282)=1,IF(COUNT(X$1:X281)&gt;0,MAX(X$1:X281)+1,1),"")</f>
        <v/>
      </c>
      <c r="Z282" s="51" t="str">
        <f>IF($U282="","",IFERROR(SUMIF(Данные2!$A:$A,Техлист!$U282,Данные2!D:D),""))</f>
        <v/>
      </c>
      <c r="AA282" s="51" t="str">
        <f>IF($U282="","",IFERROR(SUMIF(Данные2!$A:$A,Техлист!$U282,Данные2!E:E),""))</f>
        <v/>
      </c>
      <c r="AB282" s="45" t="str">
        <f>IF($U282="","",IFERROR(ROUND(SUMIF(Данные2!$A:$A,Техлист!$U282,Данные2!F:F)*100,0)&amp;"%",""))</f>
        <v/>
      </c>
    </row>
    <row r="283" spans="1:28" x14ac:dyDescent="0.25">
      <c r="A283" s="45" t="str">
        <f>IF(Данные2!$A283&lt;&gt;"",Данные2!$A283,"")</f>
        <v/>
      </c>
      <c r="G283" s="45" t="str">
        <f t="shared" si="12"/>
        <v/>
      </c>
      <c r="H283" s="45" t="str">
        <f>IF(COUNTIF(G$1:G283,G283)=1,IF(COUNT(H$1:H282)&gt;0,MAX(H$1:H282)+1,1),"")</f>
        <v/>
      </c>
      <c r="J283" s="45" t="str">
        <f>IFERROR(IF(AND(Данные3!A283&lt;&gt;"",Данные3!A283=D$2),Данные3!B283,""),"")</f>
        <v/>
      </c>
      <c r="K283" s="45" t="str">
        <f>IF(COUNTIF(J$1:J283,J283)=1,IF(COUNT(K$1:K282)&gt;0,MAX(K$1:K282)+1,1),"")</f>
        <v/>
      </c>
      <c r="M283" s="51" t="str">
        <f>IF(G283="","",IFERROR(SUMIFS(Данные3!$E:$E,Данные3!$A:$A,D$2,Данные3!$B:$B,G283),""))</f>
        <v/>
      </c>
      <c r="N283" s="51" t="str">
        <f>IF(G283="","",IFERROR(SUMIFS(Данные3!$F:$F,Данные3!$A:$A,D$2,Данные3!$B:$B,G283),""))</f>
        <v/>
      </c>
      <c r="O283" s="51" t="str">
        <f>IF(G283="","",IFERROR(ROUND(SUMIFS(Данные3!$G:$G,Данные3!$A:$A,D$2,Данные3!$B:$B,G283)*100,0)&amp;"%",""))</f>
        <v/>
      </c>
      <c r="U283" s="51" t="str">
        <f t="shared" si="13"/>
        <v/>
      </c>
      <c r="V283" s="53" t="str">
        <f t="shared" si="14"/>
        <v/>
      </c>
      <c r="W283" s="51" t="str">
        <f>IFERROR(IF(Данные2!$A283&lt;&gt;"",Данные2!$A283,""),"")</f>
        <v/>
      </c>
      <c r="X283" s="53" t="str">
        <f>IF(COUNTIF(W$1:W283,W283)=1,IF(COUNT(X$1:X282)&gt;0,MAX(X$1:X282)+1,1),"")</f>
        <v/>
      </c>
      <c r="Z283" s="51" t="str">
        <f>IF($U283="","",IFERROR(SUMIF(Данные2!$A:$A,Техлист!$U283,Данные2!D:D),""))</f>
        <v/>
      </c>
      <c r="AA283" s="51" t="str">
        <f>IF($U283="","",IFERROR(SUMIF(Данные2!$A:$A,Техлист!$U283,Данные2!E:E),""))</f>
        <v/>
      </c>
      <c r="AB283" s="45" t="str">
        <f>IF($U283="","",IFERROR(ROUND(SUMIF(Данные2!$A:$A,Техлист!$U283,Данные2!F:F)*100,0)&amp;"%",""))</f>
        <v/>
      </c>
    </row>
    <row r="284" spans="1:28" x14ac:dyDescent="0.25">
      <c r="A284" s="45" t="str">
        <f>IF(Данные2!$A284&lt;&gt;"",Данные2!$A284,"")</f>
        <v/>
      </c>
      <c r="G284" s="45" t="str">
        <f t="shared" si="12"/>
        <v/>
      </c>
      <c r="H284" s="45" t="str">
        <f>IF(COUNTIF(G$1:G284,G284)=1,IF(COUNT(H$1:H283)&gt;0,MAX(H$1:H283)+1,1),"")</f>
        <v/>
      </c>
      <c r="J284" s="45" t="str">
        <f>IFERROR(IF(AND(Данные3!A284&lt;&gt;"",Данные3!A284=D$2),Данные3!B284,""),"")</f>
        <v/>
      </c>
      <c r="K284" s="45" t="str">
        <f>IF(COUNTIF(J$1:J284,J284)=1,IF(COUNT(K$1:K283)&gt;0,MAX(K$1:K283)+1,1),"")</f>
        <v/>
      </c>
      <c r="M284" s="51" t="str">
        <f>IF(G284="","",IFERROR(SUMIFS(Данные3!$E:$E,Данные3!$A:$A,D$2,Данные3!$B:$B,G284),""))</f>
        <v/>
      </c>
      <c r="N284" s="51" t="str">
        <f>IF(G284="","",IFERROR(SUMIFS(Данные3!$F:$F,Данные3!$A:$A,D$2,Данные3!$B:$B,G284),""))</f>
        <v/>
      </c>
      <c r="O284" s="51" t="str">
        <f>IF(G284="","",IFERROR(ROUND(SUMIFS(Данные3!$G:$G,Данные3!$A:$A,D$2,Данные3!$B:$B,G284)*100,0)&amp;"%",""))</f>
        <v/>
      </c>
      <c r="U284" s="51" t="str">
        <f t="shared" si="13"/>
        <v/>
      </c>
      <c r="V284" s="53" t="str">
        <f t="shared" si="14"/>
        <v/>
      </c>
      <c r="W284" s="51" t="str">
        <f>IFERROR(IF(Данные2!$A284&lt;&gt;"",Данные2!$A284,""),"")</f>
        <v/>
      </c>
      <c r="X284" s="53" t="str">
        <f>IF(COUNTIF(W$1:W284,W284)=1,IF(COUNT(X$1:X283)&gt;0,MAX(X$1:X283)+1,1),"")</f>
        <v/>
      </c>
      <c r="Z284" s="51" t="str">
        <f>IF($U284="","",IFERROR(SUMIF(Данные2!$A:$A,Техлист!$U284,Данные2!D:D),""))</f>
        <v/>
      </c>
      <c r="AA284" s="51" t="str">
        <f>IF($U284="","",IFERROR(SUMIF(Данные2!$A:$A,Техлист!$U284,Данные2!E:E),""))</f>
        <v/>
      </c>
      <c r="AB284" s="45" t="str">
        <f>IF($U284="","",IFERROR(ROUND(SUMIF(Данные2!$A:$A,Техлист!$U284,Данные2!F:F)*100,0)&amp;"%",""))</f>
        <v/>
      </c>
    </row>
    <row r="285" spans="1:28" x14ac:dyDescent="0.25">
      <c r="A285" s="45" t="str">
        <f>IF(Данные2!$A285&lt;&gt;"",Данные2!$A285,"")</f>
        <v/>
      </c>
      <c r="G285" s="45" t="str">
        <f t="shared" si="12"/>
        <v/>
      </c>
      <c r="H285" s="45" t="str">
        <f>IF(COUNTIF(G$1:G285,G285)=1,IF(COUNT(H$1:H284)&gt;0,MAX(H$1:H284)+1,1),"")</f>
        <v/>
      </c>
      <c r="J285" s="45" t="str">
        <f>IFERROR(IF(AND(Данные3!A285&lt;&gt;"",Данные3!A285=D$2),Данные3!B285,""),"")</f>
        <v/>
      </c>
      <c r="K285" s="45" t="str">
        <f>IF(COUNTIF(J$1:J285,J285)=1,IF(COUNT(K$1:K284)&gt;0,MAX(K$1:K284)+1,1),"")</f>
        <v/>
      </c>
      <c r="M285" s="51" t="str">
        <f>IF(G285="","",IFERROR(SUMIFS(Данные3!$E:$E,Данные3!$A:$A,D$2,Данные3!$B:$B,G285),""))</f>
        <v/>
      </c>
      <c r="N285" s="51" t="str">
        <f>IF(G285="","",IFERROR(SUMIFS(Данные3!$F:$F,Данные3!$A:$A,D$2,Данные3!$B:$B,G285),""))</f>
        <v/>
      </c>
      <c r="O285" s="51" t="str">
        <f>IF(G285="","",IFERROR(ROUND(SUMIFS(Данные3!$G:$G,Данные3!$A:$A,D$2,Данные3!$B:$B,G285)*100,0)&amp;"%",""))</f>
        <v/>
      </c>
      <c r="U285" s="51" t="str">
        <f t="shared" si="13"/>
        <v/>
      </c>
      <c r="V285" s="53" t="str">
        <f t="shared" si="14"/>
        <v/>
      </c>
      <c r="W285" s="51" t="str">
        <f>IFERROR(IF(Данные2!$A285&lt;&gt;"",Данные2!$A285,""),"")</f>
        <v/>
      </c>
      <c r="X285" s="53" t="str">
        <f>IF(COUNTIF(W$1:W285,W285)=1,IF(COUNT(X$1:X284)&gt;0,MAX(X$1:X284)+1,1),"")</f>
        <v/>
      </c>
      <c r="Z285" s="51" t="str">
        <f>IF($U285="","",IFERROR(SUMIF(Данные2!$A:$A,Техлист!$U285,Данные2!D:D),""))</f>
        <v/>
      </c>
      <c r="AA285" s="51" t="str">
        <f>IF($U285="","",IFERROR(SUMIF(Данные2!$A:$A,Техлист!$U285,Данные2!E:E),""))</f>
        <v/>
      </c>
      <c r="AB285" s="45" t="str">
        <f>IF($U285="","",IFERROR(ROUND(SUMIF(Данные2!$A:$A,Техлист!$U285,Данные2!F:F)*100,0)&amp;"%",""))</f>
        <v/>
      </c>
    </row>
    <row r="286" spans="1:28" x14ac:dyDescent="0.25">
      <c r="A286" s="45" t="str">
        <f>IF(Данные2!$A286&lt;&gt;"",Данные2!$A286,"")</f>
        <v/>
      </c>
      <c r="G286" s="45" t="str">
        <f t="shared" si="12"/>
        <v/>
      </c>
      <c r="H286" s="45" t="str">
        <f>IF(COUNTIF(G$1:G286,G286)=1,IF(COUNT(H$1:H285)&gt;0,MAX(H$1:H285)+1,1),"")</f>
        <v/>
      </c>
      <c r="J286" s="45" t="str">
        <f>IFERROR(IF(AND(Данные3!A286&lt;&gt;"",Данные3!A286=D$2),Данные3!B286,""),"")</f>
        <v/>
      </c>
      <c r="K286" s="45" t="str">
        <f>IF(COUNTIF(J$1:J286,J286)=1,IF(COUNT(K$1:K285)&gt;0,MAX(K$1:K285)+1,1),"")</f>
        <v/>
      </c>
      <c r="M286" s="51" t="str">
        <f>IF(G286="","",IFERROR(SUMIFS(Данные3!$E:$E,Данные3!$A:$A,D$2,Данные3!$B:$B,G286),""))</f>
        <v/>
      </c>
      <c r="N286" s="51" t="str">
        <f>IF(G286="","",IFERROR(SUMIFS(Данные3!$F:$F,Данные3!$A:$A,D$2,Данные3!$B:$B,G286),""))</f>
        <v/>
      </c>
      <c r="O286" s="51" t="str">
        <f>IF(G286="","",IFERROR(ROUND(SUMIFS(Данные3!$G:$G,Данные3!$A:$A,D$2,Данные3!$B:$B,G286)*100,0)&amp;"%",""))</f>
        <v/>
      </c>
      <c r="U286" s="51" t="str">
        <f t="shared" si="13"/>
        <v/>
      </c>
      <c r="V286" s="53" t="str">
        <f t="shared" si="14"/>
        <v/>
      </c>
      <c r="W286" s="51" t="str">
        <f>IFERROR(IF(Данные2!$A286&lt;&gt;"",Данные2!$A286,""),"")</f>
        <v/>
      </c>
      <c r="X286" s="53" t="str">
        <f>IF(COUNTIF(W$1:W286,W286)=1,IF(COUNT(X$1:X285)&gt;0,MAX(X$1:X285)+1,1),"")</f>
        <v/>
      </c>
      <c r="Z286" s="51" t="str">
        <f>IF($U286="","",IFERROR(SUMIF(Данные2!$A:$A,Техлист!$U286,Данные2!D:D),""))</f>
        <v/>
      </c>
      <c r="AA286" s="51" t="str">
        <f>IF($U286="","",IFERROR(SUMIF(Данные2!$A:$A,Техлист!$U286,Данные2!E:E),""))</f>
        <v/>
      </c>
      <c r="AB286" s="45" t="str">
        <f>IF($U286="","",IFERROR(ROUND(SUMIF(Данные2!$A:$A,Техлист!$U286,Данные2!F:F)*100,0)&amp;"%",""))</f>
        <v/>
      </c>
    </row>
    <row r="287" spans="1:28" x14ac:dyDescent="0.25">
      <c r="A287" s="45" t="str">
        <f>IF(Данные2!$A287&lt;&gt;"",Данные2!$A287,"")</f>
        <v/>
      </c>
      <c r="G287" s="45" t="str">
        <f t="shared" si="12"/>
        <v/>
      </c>
      <c r="H287" s="45" t="str">
        <f>IF(COUNTIF(G$1:G287,G287)=1,IF(COUNT(H$1:H286)&gt;0,MAX(H$1:H286)+1,1),"")</f>
        <v/>
      </c>
      <c r="J287" s="45" t="str">
        <f>IFERROR(IF(AND(Данные3!A287&lt;&gt;"",Данные3!A287=D$2),Данные3!B287,""),"")</f>
        <v/>
      </c>
      <c r="K287" s="45" t="str">
        <f>IF(COUNTIF(J$1:J287,J287)=1,IF(COUNT(K$1:K286)&gt;0,MAX(K$1:K286)+1,1),"")</f>
        <v/>
      </c>
      <c r="M287" s="51" t="str">
        <f>IF(G287="","",IFERROR(SUMIFS(Данные3!$E:$E,Данные3!$A:$A,D$2,Данные3!$B:$B,G287),""))</f>
        <v/>
      </c>
      <c r="N287" s="51" t="str">
        <f>IF(G287="","",IFERROR(SUMIFS(Данные3!$F:$F,Данные3!$A:$A,D$2,Данные3!$B:$B,G287),""))</f>
        <v/>
      </c>
      <c r="O287" s="51" t="str">
        <f>IF(G287="","",IFERROR(ROUND(SUMIFS(Данные3!$G:$G,Данные3!$A:$A,D$2,Данные3!$B:$B,G287)*100,0)&amp;"%",""))</f>
        <v/>
      </c>
      <c r="U287" s="51" t="str">
        <f t="shared" si="13"/>
        <v/>
      </c>
      <c r="V287" s="53" t="str">
        <f t="shared" si="14"/>
        <v/>
      </c>
      <c r="W287" s="51" t="str">
        <f>IFERROR(IF(Данные2!$A287&lt;&gt;"",Данные2!$A287,""),"")</f>
        <v/>
      </c>
      <c r="X287" s="53" t="str">
        <f>IF(COUNTIF(W$1:W287,W287)=1,IF(COUNT(X$1:X286)&gt;0,MAX(X$1:X286)+1,1),"")</f>
        <v/>
      </c>
      <c r="Z287" s="51" t="str">
        <f>IF($U287="","",IFERROR(SUMIF(Данные2!$A:$A,Техлист!$U287,Данные2!D:D),""))</f>
        <v/>
      </c>
      <c r="AA287" s="51" t="str">
        <f>IF($U287="","",IFERROR(SUMIF(Данные2!$A:$A,Техлист!$U287,Данные2!E:E),""))</f>
        <v/>
      </c>
      <c r="AB287" s="45" t="str">
        <f>IF($U287="","",IFERROR(ROUND(SUMIF(Данные2!$A:$A,Техлист!$U287,Данные2!F:F)*100,0)&amp;"%",""))</f>
        <v/>
      </c>
    </row>
    <row r="288" spans="1:28" x14ac:dyDescent="0.25">
      <c r="A288" s="45" t="str">
        <f>IF(Данные2!$A288&lt;&gt;"",Данные2!$A288,"")</f>
        <v/>
      </c>
      <c r="G288" s="45" t="str">
        <f t="shared" si="12"/>
        <v/>
      </c>
      <c r="H288" s="45" t="str">
        <f>IF(COUNTIF(G$1:G288,G288)=1,IF(COUNT(H$1:H287)&gt;0,MAX(H$1:H287)+1,1),"")</f>
        <v/>
      </c>
      <c r="J288" s="45" t="str">
        <f>IFERROR(IF(AND(Данные3!A288&lt;&gt;"",Данные3!A288=D$2),Данные3!B288,""),"")</f>
        <v/>
      </c>
      <c r="K288" s="45" t="str">
        <f>IF(COUNTIF(J$1:J288,J288)=1,IF(COUNT(K$1:K287)&gt;0,MAX(K$1:K287)+1,1),"")</f>
        <v/>
      </c>
      <c r="M288" s="51" t="str">
        <f>IF(G288="","",IFERROR(SUMIFS(Данные3!$E:$E,Данные3!$A:$A,D$2,Данные3!$B:$B,G288),""))</f>
        <v/>
      </c>
      <c r="N288" s="51" t="str">
        <f>IF(G288="","",IFERROR(SUMIFS(Данные3!$F:$F,Данные3!$A:$A,D$2,Данные3!$B:$B,G288),""))</f>
        <v/>
      </c>
      <c r="O288" s="51" t="str">
        <f>IF(G288="","",IFERROR(ROUND(SUMIFS(Данные3!$G:$G,Данные3!$A:$A,D$2,Данные3!$B:$B,G288)*100,0)&amp;"%",""))</f>
        <v/>
      </c>
      <c r="U288" s="51" t="str">
        <f t="shared" si="13"/>
        <v/>
      </c>
      <c r="V288" s="53" t="str">
        <f t="shared" si="14"/>
        <v/>
      </c>
      <c r="W288" s="51" t="str">
        <f>IFERROR(IF(Данные2!$A288&lt;&gt;"",Данные2!$A288,""),"")</f>
        <v/>
      </c>
      <c r="X288" s="53" t="str">
        <f>IF(COUNTIF(W$1:W288,W288)=1,IF(COUNT(X$1:X287)&gt;0,MAX(X$1:X287)+1,1),"")</f>
        <v/>
      </c>
      <c r="Z288" s="51" t="str">
        <f>IF($U288="","",IFERROR(SUMIF(Данные2!$A:$A,Техлист!$U288,Данные2!D:D),""))</f>
        <v/>
      </c>
      <c r="AA288" s="51" t="str">
        <f>IF($U288="","",IFERROR(SUMIF(Данные2!$A:$A,Техлист!$U288,Данные2!E:E),""))</f>
        <v/>
      </c>
      <c r="AB288" s="45" t="str">
        <f>IF($U288="","",IFERROR(ROUND(SUMIF(Данные2!$A:$A,Техлист!$U288,Данные2!F:F)*100,0)&amp;"%",""))</f>
        <v/>
      </c>
    </row>
    <row r="289" spans="1:28" x14ac:dyDescent="0.25">
      <c r="A289" s="45" t="str">
        <f>IF(Данные2!$A289&lt;&gt;"",Данные2!$A289,"")</f>
        <v/>
      </c>
      <c r="G289" s="45" t="str">
        <f t="shared" si="12"/>
        <v/>
      </c>
      <c r="H289" s="45" t="str">
        <f>IF(COUNTIF(G$1:G289,G289)=1,IF(COUNT(H$1:H288)&gt;0,MAX(H$1:H288)+1,1),"")</f>
        <v/>
      </c>
      <c r="J289" s="45" t="str">
        <f>IFERROR(IF(AND(Данные3!A289&lt;&gt;"",Данные3!A289=D$2),Данные3!B289,""),"")</f>
        <v/>
      </c>
      <c r="K289" s="45" t="str">
        <f>IF(COUNTIF(J$1:J289,J289)=1,IF(COUNT(K$1:K288)&gt;0,MAX(K$1:K288)+1,1),"")</f>
        <v/>
      </c>
      <c r="M289" s="51" t="str">
        <f>IF(G289="","",IFERROR(SUMIFS(Данные3!$E:$E,Данные3!$A:$A,D$2,Данные3!$B:$B,G289),""))</f>
        <v/>
      </c>
      <c r="N289" s="51" t="str">
        <f>IF(G289="","",IFERROR(SUMIFS(Данные3!$F:$F,Данные3!$A:$A,D$2,Данные3!$B:$B,G289),""))</f>
        <v/>
      </c>
      <c r="O289" s="51" t="str">
        <f>IF(G289="","",IFERROR(ROUND(SUMIFS(Данные3!$G:$G,Данные3!$A:$A,D$2,Данные3!$B:$B,G289)*100,0)&amp;"%",""))</f>
        <v/>
      </c>
      <c r="U289" s="51" t="str">
        <f t="shared" si="13"/>
        <v/>
      </c>
      <c r="V289" s="53" t="str">
        <f t="shared" si="14"/>
        <v/>
      </c>
      <c r="W289" s="51" t="str">
        <f>IFERROR(IF(Данные2!$A289&lt;&gt;"",Данные2!$A289,""),"")</f>
        <v/>
      </c>
      <c r="X289" s="53" t="str">
        <f>IF(COUNTIF(W$1:W289,W289)=1,IF(COUNT(X$1:X288)&gt;0,MAX(X$1:X288)+1,1),"")</f>
        <v/>
      </c>
      <c r="Z289" s="51" t="str">
        <f>IF($U289="","",IFERROR(SUMIF(Данные2!$A:$A,Техлист!$U289,Данные2!D:D),""))</f>
        <v/>
      </c>
      <c r="AA289" s="51" t="str">
        <f>IF($U289="","",IFERROR(SUMIF(Данные2!$A:$A,Техлист!$U289,Данные2!E:E),""))</f>
        <v/>
      </c>
      <c r="AB289" s="45" t="str">
        <f>IF($U289="","",IFERROR(ROUND(SUMIF(Данные2!$A:$A,Техлист!$U289,Данные2!F:F)*100,0)&amp;"%",""))</f>
        <v/>
      </c>
    </row>
    <row r="290" spans="1:28" x14ac:dyDescent="0.25">
      <c r="A290" s="45" t="str">
        <f>IF(Данные2!$A290&lt;&gt;"",Данные2!$A290,"")</f>
        <v/>
      </c>
      <c r="G290" s="45" t="str">
        <f t="shared" si="12"/>
        <v/>
      </c>
      <c r="H290" s="45" t="str">
        <f>IF(COUNTIF(G$1:G290,G290)=1,IF(COUNT(H$1:H289)&gt;0,MAX(H$1:H289)+1,1),"")</f>
        <v/>
      </c>
      <c r="J290" s="45" t="str">
        <f>IFERROR(IF(AND(Данные3!A290&lt;&gt;"",Данные3!A290=D$2),Данные3!B290,""),"")</f>
        <v/>
      </c>
      <c r="K290" s="45" t="str">
        <f>IF(COUNTIF(J$1:J290,J290)=1,IF(COUNT(K$1:K289)&gt;0,MAX(K$1:K289)+1,1),"")</f>
        <v/>
      </c>
      <c r="M290" s="51" t="str">
        <f>IF(G290="","",IFERROR(SUMIFS(Данные3!$E:$E,Данные3!$A:$A,D$2,Данные3!$B:$B,G290),""))</f>
        <v/>
      </c>
      <c r="N290" s="51" t="str">
        <f>IF(G290="","",IFERROR(SUMIFS(Данные3!$F:$F,Данные3!$A:$A,D$2,Данные3!$B:$B,G290),""))</f>
        <v/>
      </c>
      <c r="O290" s="51" t="str">
        <f>IF(G290="","",IFERROR(ROUND(SUMIFS(Данные3!$G:$G,Данные3!$A:$A,D$2,Данные3!$B:$B,G290)*100,0)&amp;"%",""))</f>
        <v/>
      </c>
      <c r="U290" s="51" t="str">
        <f t="shared" si="13"/>
        <v/>
      </c>
      <c r="V290" s="53" t="str">
        <f t="shared" si="14"/>
        <v/>
      </c>
      <c r="W290" s="51" t="str">
        <f>IFERROR(IF(Данные2!$A290&lt;&gt;"",Данные2!$A290,""),"")</f>
        <v/>
      </c>
      <c r="X290" s="53" t="str">
        <f>IF(COUNTIF(W$1:W290,W290)=1,IF(COUNT(X$1:X289)&gt;0,MAX(X$1:X289)+1,1),"")</f>
        <v/>
      </c>
      <c r="Z290" s="51" t="str">
        <f>IF($U290="","",IFERROR(SUMIF(Данные2!$A:$A,Техлист!$U290,Данные2!D:D),""))</f>
        <v/>
      </c>
      <c r="AA290" s="51" t="str">
        <f>IF($U290="","",IFERROR(SUMIF(Данные2!$A:$A,Техлист!$U290,Данные2!E:E),""))</f>
        <v/>
      </c>
      <c r="AB290" s="45" t="str">
        <f>IF($U290="","",IFERROR(ROUND(SUMIF(Данные2!$A:$A,Техлист!$U290,Данные2!F:F)*100,0)&amp;"%",""))</f>
        <v/>
      </c>
    </row>
    <row r="291" spans="1:28" x14ac:dyDescent="0.25">
      <c r="A291" s="45" t="str">
        <f>IF(Данные2!$A291&lt;&gt;"",Данные2!$A291,"")</f>
        <v/>
      </c>
      <c r="G291" s="45" t="str">
        <f t="shared" si="12"/>
        <v/>
      </c>
      <c r="H291" s="45" t="str">
        <f>IF(COUNTIF(G$1:G291,G291)=1,IF(COUNT(H$1:H290)&gt;0,MAX(H$1:H290)+1,1),"")</f>
        <v/>
      </c>
      <c r="J291" s="45" t="str">
        <f>IFERROR(IF(AND(Данные3!A291&lt;&gt;"",Данные3!A291=D$2),Данные3!B291,""),"")</f>
        <v/>
      </c>
      <c r="K291" s="45" t="str">
        <f>IF(COUNTIF(J$1:J291,J291)=1,IF(COUNT(K$1:K290)&gt;0,MAX(K$1:K290)+1,1),"")</f>
        <v/>
      </c>
      <c r="M291" s="51" t="str">
        <f>IF(G291="","",IFERROR(SUMIFS(Данные3!$E:$E,Данные3!$A:$A,D$2,Данные3!$B:$B,G291),""))</f>
        <v/>
      </c>
      <c r="N291" s="51" t="str">
        <f>IF(G291="","",IFERROR(SUMIFS(Данные3!$F:$F,Данные3!$A:$A,D$2,Данные3!$B:$B,G291),""))</f>
        <v/>
      </c>
      <c r="O291" s="51" t="str">
        <f>IF(G291="","",IFERROR(ROUND(SUMIFS(Данные3!$G:$G,Данные3!$A:$A,D$2,Данные3!$B:$B,G291)*100,0)&amp;"%",""))</f>
        <v/>
      </c>
      <c r="U291" s="51" t="str">
        <f t="shared" si="13"/>
        <v/>
      </c>
      <c r="V291" s="53" t="str">
        <f t="shared" si="14"/>
        <v/>
      </c>
      <c r="W291" s="51" t="str">
        <f>IFERROR(IF(Данные2!$A291&lt;&gt;"",Данные2!$A291,""),"")</f>
        <v/>
      </c>
      <c r="X291" s="53" t="str">
        <f>IF(COUNTIF(W$1:W291,W291)=1,IF(COUNT(X$1:X290)&gt;0,MAX(X$1:X290)+1,1),"")</f>
        <v/>
      </c>
      <c r="Z291" s="51" t="str">
        <f>IF($U291="","",IFERROR(SUMIF(Данные2!$A:$A,Техлист!$U291,Данные2!D:D),""))</f>
        <v/>
      </c>
      <c r="AA291" s="51" t="str">
        <f>IF($U291="","",IFERROR(SUMIF(Данные2!$A:$A,Техлист!$U291,Данные2!E:E),""))</f>
        <v/>
      </c>
      <c r="AB291" s="45" t="str">
        <f>IF($U291="","",IFERROR(ROUND(SUMIF(Данные2!$A:$A,Техлист!$U291,Данные2!F:F)*100,0)&amp;"%",""))</f>
        <v/>
      </c>
    </row>
    <row r="292" spans="1:28" x14ac:dyDescent="0.25">
      <c r="A292" s="45" t="str">
        <f>IF(Данные2!$A292&lt;&gt;"",Данные2!$A292,"")</f>
        <v/>
      </c>
      <c r="G292" s="45" t="str">
        <f t="shared" si="12"/>
        <v/>
      </c>
      <c r="H292" s="45" t="str">
        <f>IF(COUNTIF(G$1:G292,G292)=1,IF(COUNT(H$1:H291)&gt;0,MAX(H$1:H291)+1,1),"")</f>
        <v/>
      </c>
      <c r="J292" s="45" t="str">
        <f>IFERROR(IF(AND(Данные3!A292&lt;&gt;"",Данные3!A292=D$2),Данные3!B292,""),"")</f>
        <v/>
      </c>
      <c r="K292" s="45" t="str">
        <f>IF(COUNTIF(J$1:J292,J292)=1,IF(COUNT(K$1:K291)&gt;0,MAX(K$1:K291)+1,1),"")</f>
        <v/>
      </c>
      <c r="M292" s="51" t="str">
        <f>IF(G292="","",IFERROR(SUMIFS(Данные3!$E:$E,Данные3!$A:$A,D$2,Данные3!$B:$B,G292),""))</f>
        <v/>
      </c>
      <c r="N292" s="51" t="str">
        <f>IF(G292="","",IFERROR(SUMIFS(Данные3!$F:$F,Данные3!$A:$A,D$2,Данные3!$B:$B,G292),""))</f>
        <v/>
      </c>
      <c r="O292" s="51" t="str">
        <f>IF(G292="","",IFERROR(ROUND(SUMIFS(Данные3!$G:$G,Данные3!$A:$A,D$2,Данные3!$B:$B,G292)*100,0)&amp;"%",""))</f>
        <v/>
      </c>
      <c r="U292" s="51" t="str">
        <f t="shared" si="13"/>
        <v/>
      </c>
      <c r="V292" s="53" t="str">
        <f t="shared" si="14"/>
        <v/>
      </c>
      <c r="W292" s="51" t="str">
        <f>IFERROR(IF(Данные2!$A292&lt;&gt;"",Данные2!$A292,""),"")</f>
        <v/>
      </c>
      <c r="X292" s="53" t="str">
        <f>IF(COUNTIF(W$1:W292,W292)=1,IF(COUNT(X$1:X291)&gt;0,MAX(X$1:X291)+1,1),"")</f>
        <v/>
      </c>
      <c r="Z292" s="51" t="str">
        <f>IF($U292="","",IFERROR(SUMIF(Данные2!$A:$A,Техлист!$U292,Данные2!D:D),""))</f>
        <v/>
      </c>
      <c r="AA292" s="51" t="str">
        <f>IF($U292="","",IFERROR(SUMIF(Данные2!$A:$A,Техлист!$U292,Данные2!E:E),""))</f>
        <v/>
      </c>
      <c r="AB292" s="45" t="str">
        <f>IF($U292="","",IFERROR(ROUND(SUMIF(Данные2!$A:$A,Техлист!$U292,Данные2!F:F)*100,0)&amp;"%",""))</f>
        <v/>
      </c>
    </row>
    <row r="293" spans="1:28" x14ac:dyDescent="0.25">
      <c r="A293" s="45" t="str">
        <f>IF(Данные2!$A293&lt;&gt;"",Данные2!$A293,"")</f>
        <v/>
      </c>
      <c r="G293" s="45" t="str">
        <f t="shared" si="12"/>
        <v/>
      </c>
      <c r="H293" s="45" t="str">
        <f>IF(COUNTIF(G$1:G293,G293)=1,IF(COUNT(H$1:H292)&gt;0,MAX(H$1:H292)+1,1),"")</f>
        <v/>
      </c>
      <c r="J293" s="45" t="str">
        <f>IFERROR(IF(AND(Данные3!A293&lt;&gt;"",Данные3!A293=D$2),Данные3!B293,""),"")</f>
        <v/>
      </c>
      <c r="K293" s="45" t="str">
        <f>IF(COUNTIF(J$1:J293,J293)=1,IF(COUNT(K$1:K292)&gt;0,MAX(K$1:K292)+1,1),"")</f>
        <v/>
      </c>
      <c r="M293" s="51" t="str">
        <f>IF(G293="","",IFERROR(SUMIFS(Данные3!$E:$E,Данные3!$A:$A,D$2,Данные3!$B:$B,G293),""))</f>
        <v/>
      </c>
      <c r="N293" s="51" t="str">
        <f>IF(G293="","",IFERROR(SUMIFS(Данные3!$F:$F,Данные3!$A:$A,D$2,Данные3!$B:$B,G293),""))</f>
        <v/>
      </c>
      <c r="O293" s="51" t="str">
        <f>IF(G293="","",IFERROR(ROUND(SUMIFS(Данные3!$G:$G,Данные3!$A:$A,D$2,Данные3!$B:$B,G293)*100,0)&amp;"%",""))</f>
        <v/>
      </c>
      <c r="U293" s="51" t="str">
        <f t="shared" si="13"/>
        <v/>
      </c>
      <c r="V293" s="53" t="str">
        <f t="shared" si="14"/>
        <v/>
      </c>
      <c r="W293" s="51" t="str">
        <f>IFERROR(IF(Данные2!$A293&lt;&gt;"",Данные2!$A293,""),"")</f>
        <v/>
      </c>
      <c r="X293" s="53" t="str">
        <f>IF(COUNTIF(W$1:W293,W293)=1,IF(COUNT(X$1:X292)&gt;0,MAX(X$1:X292)+1,1),"")</f>
        <v/>
      </c>
      <c r="Z293" s="51" t="str">
        <f>IF($U293="","",IFERROR(SUMIF(Данные2!$A:$A,Техлист!$U293,Данные2!D:D),""))</f>
        <v/>
      </c>
      <c r="AA293" s="51" t="str">
        <f>IF($U293="","",IFERROR(SUMIF(Данные2!$A:$A,Техлист!$U293,Данные2!E:E),""))</f>
        <v/>
      </c>
      <c r="AB293" s="45" t="str">
        <f>IF($U293="","",IFERROR(ROUND(SUMIF(Данные2!$A:$A,Техлист!$U293,Данные2!F:F)*100,0)&amp;"%",""))</f>
        <v/>
      </c>
    </row>
    <row r="294" spans="1:28" x14ac:dyDescent="0.25">
      <c r="A294" s="45" t="str">
        <f>IF(Данные2!$A294&lt;&gt;"",Данные2!$A294,"")</f>
        <v/>
      </c>
      <c r="G294" s="45" t="str">
        <f t="shared" si="12"/>
        <v/>
      </c>
      <c r="H294" s="45" t="str">
        <f>IF(COUNTIF(G$1:G294,G294)=1,IF(COUNT(H$1:H293)&gt;0,MAX(H$1:H293)+1,1),"")</f>
        <v/>
      </c>
      <c r="J294" s="45" t="str">
        <f>IFERROR(IF(AND(Данные3!A294&lt;&gt;"",Данные3!A294=D$2),Данные3!B294,""),"")</f>
        <v/>
      </c>
      <c r="K294" s="45" t="str">
        <f>IF(COUNTIF(J$1:J294,J294)=1,IF(COUNT(K$1:K293)&gt;0,MAX(K$1:K293)+1,1),"")</f>
        <v/>
      </c>
      <c r="M294" s="51" t="str">
        <f>IF(G294="","",IFERROR(SUMIFS(Данные3!$E:$E,Данные3!$A:$A,D$2,Данные3!$B:$B,G294),""))</f>
        <v/>
      </c>
      <c r="N294" s="51" t="str">
        <f>IF(G294="","",IFERROR(SUMIFS(Данные3!$F:$F,Данные3!$A:$A,D$2,Данные3!$B:$B,G294),""))</f>
        <v/>
      </c>
      <c r="O294" s="51" t="str">
        <f>IF(G294="","",IFERROR(ROUND(SUMIFS(Данные3!$G:$G,Данные3!$A:$A,D$2,Данные3!$B:$B,G294)*100,0)&amp;"%",""))</f>
        <v/>
      </c>
      <c r="U294" s="51" t="str">
        <f t="shared" si="13"/>
        <v/>
      </c>
      <c r="V294" s="53" t="str">
        <f t="shared" si="14"/>
        <v/>
      </c>
      <c r="W294" s="51" t="str">
        <f>IFERROR(IF(Данные2!$A294&lt;&gt;"",Данные2!$A294,""),"")</f>
        <v/>
      </c>
      <c r="X294" s="53" t="str">
        <f>IF(COUNTIF(W$1:W294,W294)=1,IF(COUNT(X$1:X293)&gt;0,MAX(X$1:X293)+1,1),"")</f>
        <v/>
      </c>
      <c r="Z294" s="51" t="str">
        <f>IF($U294="","",IFERROR(SUMIF(Данные2!$A:$A,Техлист!$U294,Данные2!D:D),""))</f>
        <v/>
      </c>
      <c r="AA294" s="51" t="str">
        <f>IF($U294="","",IFERROR(SUMIF(Данные2!$A:$A,Техлист!$U294,Данные2!E:E),""))</f>
        <v/>
      </c>
      <c r="AB294" s="45" t="str">
        <f>IF($U294="","",IFERROR(ROUND(SUMIF(Данные2!$A:$A,Техлист!$U294,Данные2!F:F)*100,0)&amp;"%",""))</f>
        <v/>
      </c>
    </row>
    <row r="295" spans="1:28" x14ac:dyDescent="0.25">
      <c r="A295" s="45" t="str">
        <f>IF(Данные2!$A295&lt;&gt;"",Данные2!$A295,"")</f>
        <v/>
      </c>
      <c r="G295" s="45" t="str">
        <f t="shared" si="12"/>
        <v/>
      </c>
      <c r="H295" s="45" t="str">
        <f>IF(COUNTIF(G$1:G295,G295)=1,IF(COUNT(H$1:H294)&gt;0,MAX(H$1:H294)+1,1),"")</f>
        <v/>
      </c>
      <c r="J295" s="45" t="str">
        <f>IFERROR(IF(AND(Данные3!A295&lt;&gt;"",Данные3!A295=D$2),Данные3!B295,""),"")</f>
        <v/>
      </c>
      <c r="K295" s="45" t="str">
        <f>IF(COUNTIF(J$1:J295,J295)=1,IF(COUNT(K$1:K294)&gt;0,MAX(K$1:K294)+1,1),"")</f>
        <v/>
      </c>
      <c r="M295" s="51" t="str">
        <f>IF(G295="","",IFERROR(SUMIFS(Данные3!$E:$E,Данные3!$A:$A,D$2,Данные3!$B:$B,G295),""))</f>
        <v/>
      </c>
      <c r="N295" s="51" t="str">
        <f>IF(G295="","",IFERROR(SUMIFS(Данные3!$F:$F,Данные3!$A:$A,D$2,Данные3!$B:$B,G295),""))</f>
        <v/>
      </c>
      <c r="O295" s="51" t="str">
        <f>IF(G295="","",IFERROR(ROUND(SUMIFS(Данные3!$G:$G,Данные3!$A:$A,D$2,Данные3!$B:$B,G295)*100,0)&amp;"%",""))</f>
        <v/>
      </c>
      <c r="U295" s="51" t="str">
        <f t="shared" si="13"/>
        <v/>
      </c>
      <c r="V295" s="53" t="str">
        <f t="shared" si="14"/>
        <v/>
      </c>
      <c r="W295" s="51" t="str">
        <f>IFERROR(IF(Данные2!$A295&lt;&gt;"",Данные2!$A295,""),"")</f>
        <v/>
      </c>
      <c r="X295" s="53" t="str">
        <f>IF(COUNTIF(W$1:W295,W295)=1,IF(COUNT(X$1:X294)&gt;0,MAX(X$1:X294)+1,1),"")</f>
        <v/>
      </c>
      <c r="Z295" s="51" t="str">
        <f>IF($U295="","",IFERROR(SUMIF(Данные2!$A:$A,Техлист!$U295,Данные2!D:D),""))</f>
        <v/>
      </c>
      <c r="AA295" s="51" t="str">
        <f>IF($U295="","",IFERROR(SUMIF(Данные2!$A:$A,Техлист!$U295,Данные2!E:E),""))</f>
        <v/>
      </c>
      <c r="AB295" s="45" t="str">
        <f>IF($U295="","",IFERROR(ROUND(SUMIF(Данные2!$A:$A,Техлист!$U295,Данные2!F:F)*100,0)&amp;"%",""))</f>
        <v/>
      </c>
    </row>
    <row r="296" spans="1:28" x14ac:dyDescent="0.25">
      <c r="A296" s="45" t="str">
        <f>IF(Данные2!$A296&lt;&gt;"",Данные2!$A296,"")</f>
        <v/>
      </c>
      <c r="G296" s="45" t="str">
        <f t="shared" si="12"/>
        <v/>
      </c>
      <c r="H296" s="45" t="str">
        <f>IF(COUNTIF(G$1:G296,G296)=1,IF(COUNT(H$1:H295)&gt;0,MAX(H$1:H295)+1,1),"")</f>
        <v/>
      </c>
      <c r="J296" s="45" t="str">
        <f>IFERROR(IF(AND(Данные3!A296&lt;&gt;"",Данные3!A296=D$2),Данные3!B296,""),"")</f>
        <v/>
      </c>
      <c r="K296" s="45" t="str">
        <f>IF(COUNTIF(J$1:J296,J296)=1,IF(COUNT(K$1:K295)&gt;0,MAX(K$1:K295)+1,1),"")</f>
        <v/>
      </c>
      <c r="M296" s="51" t="str">
        <f>IF(G296="","",IFERROR(SUMIFS(Данные3!$E:$E,Данные3!$A:$A,D$2,Данные3!$B:$B,G296),""))</f>
        <v/>
      </c>
      <c r="N296" s="51" t="str">
        <f>IF(G296="","",IFERROR(SUMIFS(Данные3!$F:$F,Данные3!$A:$A,D$2,Данные3!$B:$B,G296),""))</f>
        <v/>
      </c>
      <c r="O296" s="51" t="str">
        <f>IF(G296="","",IFERROR(ROUND(SUMIFS(Данные3!$G:$G,Данные3!$A:$A,D$2,Данные3!$B:$B,G296)*100,0)&amp;"%",""))</f>
        <v/>
      </c>
      <c r="U296" s="51" t="str">
        <f t="shared" si="13"/>
        <v/>
      </c>
      <c r="V296" s="53" t="str">
        <f t="shared" si="14"/>
        <v/>
      </c>
      <c r="W296" s="51" t="str">
        <f>IFERROR(IF(Данные2!$A296&lt;&gt;"",Данные2!$A296,""),"")</f>
        <v/>
      </c>
      <c r="X296" s="53" t="str">
        <f>IF(COUNTIF(W$1:W296,W296)=1,IF(COUNT(X$1:X295)&gt;0,MAX(X$1:X295)+1,1),"")</f>
        <v/>
      </c>
      <c r="Z296" s="51" t="str">
        <f>IF($U296="","",IFERROR(SUMIF(Данные2!$A:$A,Техлист!$U296,Данные2!D:D),""))</f>
        <v/>
      </c>
      <c r="AA296" s="51" t="str">
        <f>IF($U296="","",IFERROR(SUMIF(Данные2!$A:$A,Техлист!$U296,Данные2!E:E),""))</f>
        <v/>
      </c>
      <c r="AB296" s="45" t="str">
        <f>IF($U296="","",IFERROR(ROUND(SUMIF(Данные2!$A:$A,Техлист!$U296,Данные2!F:F)*100,0)&amp;"%",""))</f>
        <v/>
      </c>
    </row>
    <row r="297" spans="1:28" x14ac:dyDescent="0.25">
      <c r="A297" s="45" t="str">
        <f>IF(Данные2!$A297&lt;&gt;"",Данные2!$A297,"")</f>
        <v/>
      </c>
      <c r="G297" s="45" t="str">
        <f t="shared" si="12"/>
        <v/>
      </c>
      <c r="H297" s="45" t="str">
        <f>IF(COUNTIF(G$1:G297,G297)=1,IF(COUNT(H$1:H296)&gt;0,MAX(H$1:H296)+1,1),"")</f>
        <v/>
      </c>
      <c r="J297" s="45" t="str">
        <f>IFERROR(IF(AND(Данные3!A297&lt;&gt;"",Данные3!A297=D$2),Данные3!B297,""),"")</f>
        <v/>
      </c>
      <c r="K297" s="45" t="str">
        <f>IF(COUNTIF(J$1:J297,J297)=1,IF(COUNT(K$1:K296)&gt;0,MAX(K$1:K296)+1,1),"")</f>
        <v/>
      </c>
      <c r="M297" s="51" t="str">
        <f>IF(G297="","",IFERROR(SUMIFS(Данные3!$E:$E,Данные3!$A:$A,D$2,Данные3!$B:$B,G297),""))</f>
        <v/>
      </c>
      <c r="N297" s="51" t="str">
        <f>IF(G297="","",IFERROR(SUMIFS(Данные3!$F:$F,Данные3!$A:$A,D$2,Данные3!$B:$B,G297),""))</f>
        <v/>
      </c>
      <c r="O297" s="51" t="str">
        <f>IF(G297="","",IFERROR(ROUND(SUMIFS(Данные3!$G:$G,Данные3!$A:$A,D$2,Данные3!$B:$B,G297)*100,0)&amp;"%",""))</f>
        <v/>
      </c>
      <c r="U297" s="51" t="str">
        <f t="shared" si="13"/>
        <v/>
      </c>
      <c r="V297" s="53" t="str">
        <f t="shared" si="14"/>
        <v/>
      </c>
      <c r="W297" s="51" t="str">
        <f>IFERROR(IF(Данные2!$A297&lt;&gt;"",Данные2!$A297,""),"")</f>
        <v/>
      </c>
      <c r="X297" s="53" t="str">
        <f>IF(COUNTIF(W$1:W297,W297)=1,IF(COUNT(X$1:X296)&gt;0,MAX(X$1:X296)+1,1),"")</f>
        <v/>
      </c>
      <c r="Z297" s="51" t="str">
        <f>IF($U297="","",IFERROR(SUMIF(Данные2!$A:$A,Техлист!$U297,Данные2!D:D),""))</f>
        <v/>
      </c>
      <c r="AA297" s="51" t="str">
        <f>IF($U297="","",IFERROR(SUMIF(Данные2!$A:$A,Техлист!$U297,Данные2!E:E),""))</f>
        <v/>
      </c>
      <c r="AB297" s="45" t="str">
        <f>IF($U297="","",IFERROR(ROUND(SUMIF(Данные2!$A:$A,Техлист!$U297,Данные2!F:F)*100,0)&amp;"%",""))</f>
        <v/>
      </c>
    </row>
    <row r="298" spans="1:28" x14ac:dyDescent="0.25">
      <c r="A298" s="45" t="str">
        <f>IF(Данные2!$A298&lt;&gt;"",Данные2!$A298,"")</f>
        <v/>
      </c>
      <c r="G298" s="45" t="str">
        <f t="shared" si="12"/>
        <v/>
      </c>
      <c r="H298" s="45" t="str">
        <f>IF(COUNTIF(G$1:G298,G298)=1,IF(COUNT(H$1:H297)&gt;0,MAX(H$1:H297)+1,1),"")</f>
        <v/>
      </c>
      <c r="J298" s="45" t="str">
        <f>IFERROR(IF(AND(Данные3!A298&lt;&gt;"",Данные3!A298=D$2),Данные3!B298,""),"")</f>
        <v/>
      </c>
      <c r="K298" s="45" t="str">
        <f>IF(COUNTIF(J$1:J298,J298)=1,IF(COUNT(K$1:K297)&gt;0,MAX(K$1:K297)+1,1),"")</f>
        <v/>
      </c>
      <c r="M298" s="51" t="str">
        <f>IF(G298="","",IFERROR(SUMIFS(Данные3!$E:$E,Данные3!$A:$A,D$2,Данные3!$B:$B,G298),""))</f>
        <v/>
      </c>
      <c r="N298" s="51" t="str">
        <f>IF(G298="","",IFERROR(SUMIFS(Данные3!$F:$F,Данные3!$A:$A,D$2,Данные3!$B:$B,G298),""))</f>
        <v/>
      </c>
      <c r="O298" s="51" t="str">
        <f>IF(G298="","",IFERROR(ROUND(SUMIFS(Данные3!$G:$G,Данные3!$A:$A,D$2,Данные3!$B:$B,G298)*100,0)&amp;"%",""))</f>
        <v/>
      </c>
      <c r="U298" s="51" t="str">
        <f t="shared" si="13"/>
        <v/>
      </c>
      <c r="V298" s="53" t="str">
        <f t="shared" si="14"/>
        <v/>
      </c>
      <c r="W298" s="51" t="str">
        <f>IFERROR(IF(Данные2!$A298&lt;&gt;"",Данные2!$A298,""),"")</f>
        <v/>
      </c>
      <c r="X298" s="53" t="str">
        <f>IF(COUNTIF(W$1:W298,W298)=1,IF(COUNT(X$1:X297)&gt;0,MAX(X$1:X297)+1,1),"")</f>
        <v/>
      </c>
      <c r="Z298" s="51" t="str">
        <f>IF($U298="","",IFERROR(SUMIF(Данные2!$A:$A,Техлист!$U298,Данные2!D:D),""))</f>
        <v/>
      </c>
      <c r="AA298" s="51" t="str">
        <f>IF($U298="","",IFERROR(SUMIF(Данные2!$A:$A,Техлист!$U298,Данные2!E:E),""))</f>
        <v/>
      </c>
      <c r="AB298" s="45" t="str">
        <f>IF($U298="","",IFERROR(ROUND(SUMIF(Данные2!$A:$A,Техлист!$U298,Данные2!F:F)*100,0)&amp;"%",""))</f>
        <v/>
      </c>
    </row>
    <row r="299" spans="1:28" x14ac:dyDescent="0.25">
      <c r="A299" s="45" t="str">
        <f>IF(Данные2!$A299&lt;&gt;"",Данные2!$A299,"")</f>
        <v/>
      </c>
      <c r="G299" s="45" t="str">
        <f t="shared" si="12"/>
        <v/>
      </c>
      <c r="H299" s="45" t="str">
        <f>IF(COUNTIF(G$1:G299,G299)=1,IF(COUNT(H$1:H298)&gt;0,MAX(H$1:H298)+1,1),"")</f>
        <v/>
      </c>
      <c r="J299" s="45" t="str">
        <f>IFERROR(IF(AND(Данные3!A299&lt;&gt;"",Данные3!A299=D$2),Данные3!B299,""),"")</f>
        <v/>
      </c>
      <c r="K299" s="45" t="str">
        <f>IF(COUNTIF(J$1:J299,J299)=1,IF(COUNT(K$1:K298)&gt;0,MAX(K$1:K298)+1,1),"")</f>
        <v/>
      </c>
      <c r="M299" s="51" t="str">
        <f>IF(G299="","",IFERROR(SUMIFS(Данные3!$E:$E,Данные3!$A:$A,D$2,Данные3!$B:$B,G299),""))</f>
        <v/>
      </c>
      <c r="N299" s="51" t="str">
        <f>IF(G299="","",IFERROR(SUMIFS(Данные3!$F:$F,Данные3!$A:$A,D$2,Данные3!$B:$B,G299),""))</f>
        <v/>
      </c>
      <c r="O299" s="51" t="str">
        <f>IF(G299="","",IFERROR(ROUND(SUMIFS(Данные3!$G:$G,Данные3!$A:$A,D$2,Данные3!$B:$B,G299)*100,0)&amp;"%",""))</f>
        <v/>
      </c>
      <c r="U299" s="51" t="str">
        <f t="shared" si="13"/>
        <v/>
      </c>
      <c r="V299" s="53" t="str">
        <f t="shared" si="14"/>
        <v/>
      </c>
      <c r="W299" s="51" t="str">
        <f>IFERROR(IF(Данные2!$A299&lt;&gt;"",Данные2!$A299,""),"")</f>
        <v/>
      </c>
      <c r="X299" s="53" t="str">
        <f>IF(COUNTIF(W$1:W299,W299)=1,IF(COUNT(X$1:X298)&gt;0,MAX(X$1:X298)+1,1),"")</f>
        <v/>
      </c>
      <c r="Z299" s="51" t="str">
        <f>IF($U299="","",IFERROR(SUMIF(Данные2!$A:$A,Техлист!$U299,Данные2!D:D),""))</f>
        <v/>
      </c>
      <c r="AA299" s="51" t="str">
        <f>IF($U299="","",IFERROR(SUMIF(Данные2!$A:$A,Техлист!$U299,Данные2!E:E),""))</f>
        <v/>
      </c>
      <c r="AB299" s="45" t="str">
        <f>IF($U299="","",IFERROR(ROUND(SUMIF(Данные2!$A:$A,Техлист!$U299,Данные2!F:F)*100,0)&amp;"%",""))</f>
        <v/>
      </c>
    </row>
    <row r="300" spans="1:28" x14ac:dyDescent="0.25">
      <c r="A300" s="45" t="str">
        <f>IF(Данные2!$A300&lt;&gt;"",Данные2!$A300,"")</f>
        <v/>
      </c>
      <c r="G300" s="45" t="str">
        <f t="shared" si="12"/>
        <v/>
      </c>
      <c r="H300" s="45" t="str">
        <f>IF(COUNTIF(G$1:G300,G300)=1,IF(COUNT(H$1:H299)&gt;0,MAX(H$1:H299)+1,1),"")</f>
        <v/>
      </c>
      <c r="J300" s="45" t="str">
        <f>IFERROR(IF(AND(Данные3!A300&lt;&gt;"",Данные3!A300=D$2),Данные3!B300,""),"")</f>
        <v/>
      </c>
      <c r="K300" s="45" t="str">
        <f>IF(COUNTIF(J$1:J300,J300)=1,IF(COUNT(K$1:K299)&gt;0,MAX(K$1:K299)+1,1),"")</f>
        <v/>
      </c>
      <c r="M300" s="51" t="str">
        <f>IF(G300="","",IFERROR(SUMIFS(Данные3!$E:$E,Данные3!$A:$A,D$2,Данные3!$B:$B,G300),""))</f>
        <v/>
      </c>
      <c r="N300" s="51" t="str">
        <f>IF(G300="","",IFERROR(SUMIFS(Данные3!$F:$F,Данные3!$A:$A,D$2,Данные3!$B:$B,G300),""))</f>
        <v/>
      </c>
      <c r="O300" s="51" t="str">
        <f>IF(G300="","",IFERROR(ROUND(SUMIFS(Данные3!$G:$G,Данные3!$A:$A,D$2,Данные3!$B:$B,G300)*100,0)&amp;"%",""))</f>
        <v/>
      </c>
      <c r="U300" s="51" t="str">
        <f t="shared" si="13"/>
        <v/>
      </c>
      <c r="V300" s="53" t="str">
        <f t="shared" si="14"/>
        <v/>
      </c>
      <c r="W300" s="51" t="str">
        <f>IFERROR(IF(Данные2!$A300&lt;&gt;"",Данные2!$A300,""),"")</f>
        <v/>
      </c>
      <c r="X300" s="53" t="str">
        <f>IF(COUNTIF(W$1:W300,W300)=1,IF(COUNT(X$1:X299)&gt;0,MAX(X$1:X299)+1,1),"")</f>
        <v/>
      </c>
      <c r="Z300" s="51" t="str">
        <f>IF($U300="","",IFERROR(SUMIF(Данные2!$A:$A,Техлист!$U300,Данные2!D:D),""))</f>
        <v/>
      </c>
      <c r="AA300" s="51" t="str">
        <f>IF($U300="","",IFERROR(SUMIF(Данные2!$A:$A,Техлист!$U300,Данные2!E:E),""))</f>
        <v/>
      </c>
      <c r="AB300" s="45" t="str">
        <f>IF($U300="","",IFERROR(ROUND(SUMIF(Данные2!$A:$A,Техлист!$U300,Данные2!F:F)*100,0)&amp;"%",""))</f>
        <v/>
      </c>
    </row>
    <row r="301" spans="1:28" x14ac:dyDescent="0.25">
      <c r="A301" s="45" t="str">
        <f>IF(Данные2!$A301&lt;&gt;"",Данные2!$A301,"")</f>
        <v/>
      </c>
      <c r="G301" s="45" t="str">
        <f t="shared" si="12"/>
        <v/>
      </c>
      <c r="H301" s="45" t="str">
        <f>IF(COUNTIF(G$1:G301,G301)=1,IF(COUNT(H$1:H300)&gt;0,MAX(H$1:H300)+1,1),"")</f>
        <v/>
      </c>
      <c r="J301" s="45" t="str">
        <f>IFERROR(IF(AND(Данные3!A301&lt;&gt;"",Данные3!A301=D$2),Данные3!B301,""),"")</f>
        <v/>
      </c>
      <c r="K301" s="45" t="str">
        <f>IF(COUNTIF(J$1:J301,J301)=1,IF(COUNT(K$1:K300)&gt;0,MAX(K$1:K300)+1,1),"")</f>
        <v/>
      </c>
      <c r="M301" s="51" t="str">
        <f>IF(G301="","",IFERROR(SUMIFS(Данные3!$E:$E,Данные3!$A:$A,D$2,Данные3!$B:$B,G301),""))</f>
        <v/>
      </c>
      <c r="N301" s="51" t="str">
        <f>IF(G301="","",IFERROR(SUMIFS(Данные3!$F:$F,Данные3!$A:$A,D$2,Данные3!$B:$B,G301),""))</f>
        <v/>
      </c>
      <c r="O301" s="51" t="str">
        <f>IF(G301="","",IFERROR(ROUND(SUMIFS(Данные3!$G:$G,Данные3!$A:$A,D$2,Данные3!$B:$B,G301)*100,0)&amp;"%",""))</f>
        <v/>
      </c>
      <c r="U301" s="51" t="str">
        <f t="shared" si="13"/>
        <v/>
      </c>
      <c r="V301" s="53" t="str">
        <f t="shared" si="14"/>
        <v/>
      </c>
      <c r="W301" s="51" t="str">
        <f>IFERROR(IF(Данные2!$A301&lt;&gt;"",Данные2!$A301,""),"")</f>
        <v/>
      </c>
      <c r="X301" s="53" t="str">
        <f>IF(COUNTIF(W$1:W301,W301)=1,IF(COUNT(X$1:X300)&gt;0,MAX(X$1:X300)+1,1),"")</f>
        <v/>
      </c>
      <c r="Z301" s="51" t="str">
        <f>IF($U301="","",IFERROR(SUMIF(Данные2!$A:$A,Техлист!$U301,Данные2!D:D),""))</f>
        <v/>
      </c>
      <c r="AA301" s="51" t="str">
        <f>IF($U301="","",IFERROR(SUMIF(Данные2!$A:$A,Техлист!$U301,Данные2!E:E),""))</f>
        <v/>
      </c>
      <c r="AB301" s="45" t="str">
        <f>IF($U301="","",IFERROR(ROUND(SUMIF(Данные2!$A:$A,Техлист!$U301,Данные2!F:F)*100,0)&amp;"%",""))</f>
        <v/>
      </c>
    </row>
    <row r="302" spans="1:28" x14ac:dyDescent="0.25">
      <c r="A302" s="45" t="str">
        <f>IF(Данные2!$A302&lt;&gt;"",Данные2!$A302,"")</f>
        <v/>
      </c>
      <c r="G302" s="45" t="str">
        <f t="shared" si="12"/>
        <v/>
      </c>
      <c r="H302" s="45" t="str">
        <f>IF(COUNTIF(G$1:G302,G302)=1,IF(COUNT(H$1:H301)&gt;0,MAX(H$1:H301)+1,1),"")</f>
        <v/>
      </c>
      <c r="J302" s="45" t="str">
        <f>IFERROR(IF(AND(Данные3!A302&lt;&gt;"",Данные3!A302=D$2),Данные3!B302,""),"")</f>
        <v/>
      </c>
      <c r="K302" s="45" t="str">
        <f>IF(COUNTIF(J$1:J302,J302)=1,IF(COUNT(K$1:K301)&gt;0,MAX(K$1:K301)+1,1),"")</f>
        <v/>
      </c>
      <c r="M302" s="51" t="str">
        <f>IF(G302="","",IFERROR(SUMIFS(Данные3!$E:$E,Данные3!$A:$A,D$2,Данные3!$B:$B,G302),""))</f>
        <v/>
      </c>
      <c r="N302" s="51" t="str">
        <f>IF(G302="","",IFERROR(SUMIFS(Данные3!$F:$F,Данные3!$A:$A,D$2,Данные3!$B:$B,G302),""))</f>
        <v/>
      </c>
      <c r="O302" s="51" t="str">
        <f>IF(G302="","",IFERROR(ROUND(SUMIFS(Данные3!$G:$G,Данные3!$A:$A,D$2,Данные3!$B:$B,G302)*100,0)&amp;"%",""))</f>
        <v/>
      </c>
      <c r="U302" s="51" t="str">
        <f t="shared" si="13"/>
        <v/>
      </c>
      <c r="V302" s="53" t="str">
        <f t="shared" si="14"/>
        <v/>
      </c>
      <c r="W302" s="51" t="str">
        <f>IFERROR(IF(Данные2!$A302&lt;&gt;"",Данные2!$A302,""),"")</f>
        <v/>
      </c>
      <c r="X302" s="53" t="str">
        <f>IF(COUNTIF(W$1:W302,W302)=1,IF(COUNT(X$1:X301)&gt;0,MAX(X$1:X301)+1,1),"")</f>
        <v/>
      </c>
      <c r="Z302" s="51" t="str">
        <f>IF($U302="","",IFERROR(SUMIF(Данные2!$A:$A,Техлист!$U302,Данные2!D:D),""))</f>
        <v/>
      </c>
      <c r="AA302" s="51" t="str">
        <f>IF($U302="","",IFERROR(SUMIF(Данные2!$A:$A,Техлист!$U302,Данные2!E:E),""))</f>
        <v/>
      </c>
      <c r="AB302" s="45" t="str">
        <f>IF($U302="","",IFERROR(ROUND(SUMIF(Данные2!$A:$A,Техлист!$U302,Данные2!F:F)*100,0)&amp;"%",""))</f>
        <v/>
      </c>
    </row>
    <row r="303" spans="1:28" x14ac:dyDescent="0.25">
      <c r="A303" s="45" t="str">
        <f>IF(Данные2!$A303&lt;&gt;"",Данные2!$A303,"")</f>
        <v/>
      </c>
      <c r="G303" s="45" t="str">
        <f t="shared" si="12"/>
        <v/>
      </c>
      <c r="H303" s="45" t="str">
        <f>IF(COUNTIF(G$1:G303,G303)=1,IF(COUNT(H$1:H302)&gt;0,MAX(H$1:H302)+1,1),"")</f>
        <v/>
      </c>
      <c r="J303" s="45" t="str">
        <f>IFERROR(IF(AND(Данные3!A303&lt;&gt;"",Данные3!A303=D$2),Данные3!B303,""),"")</f>
        <v/>
      </c>
      <c r="K303" s="45" t="str">
        <f>IF(COUNTIF(J$1:J303,J303)=1,IF(COUNT(K$1:K302)&gt;0,MAX(K$1:K302)+1,1),"")</f>
        <v/>
      </c>
      <c r="M303" s="51" t="str">
        <f>IF(G303="","",IFERROR(SUMIFS(Данные3!$E:$E,Данные3!$A:$A,D$2,Данные3!$B:$B,G303),""))</f>
        <v/>
      </c>
      <c r="N303" s="51" t="str">
        <f>IF(G303="","",IFERROR(SUMIFS(Данные3!$F:$F,Данные3!$A:$A,D$2,Данные3!$B:$B,G303),""))</f>
        <v/>
      </c>
      <c r="O303" s="51" t="str">
        <f>IF(G303="","",IFERROR(ROUND(SUMIFS(Данные3!$G:$G,Данные3!$A:$A,D$2,Данные3!$B:$B,G303)*100,0)&amp;"%",""))</f>
        <v/>
      </c>
      <c r="U303" s="51" t="str">
        <f t="shared" si="13"/>
        <v/>
      </c>
      <c r="V303" s="53" t="str">
        <f t="shared" si="14"/>
        <v/>
      </c>
      <c r="W303" s="51" t="str">
        <f>IFERROR(IF(Данные2!$A303&lt;&gt;"",Данные2!$A303,""),"")</f>
        <v/>
      </c>
      <c r="X303" s="53" t="str">
        <f>IF(COUNTIF(W$1:W303,W303)=1,IF(COUNT(X$1:X302)&gt;0,MAX(X$1:X302)+1,1),"")</f>
        <v/>
      </c>
      <c r="Z303" s="51" t="str">
        <f>IF($U303="","",IFERROR(SUMIF(Данные2!$A:$A,Техлист!$U303,Данные2!D:D),""))</f>
        <v/>
      </c>
      <c r="AA303" s="51" t="str">
        <f>IF($U303="","",IFERROR(SUMIF(Данные2!$A:$A,Техлист!$U303,Данные2!E:E),""))</f>
        <v/>
      </c>
      <c r="AB303" s="45" t="str">
        <f>IF($U303="","",IFERROR(ROUND(SUMIF(Данные2!$A:$A,Техлист!$U303,Данные2!F:F)*100,0)&amp;"%",""))</f>
        <v/>
      </c>
    </row>
    <row r="304" spans="1:28" x14ac:dyDescent="0.25">
      <c r="A304" s="45" t="str">
        <f>IF(Данные2!$A304&lt;&gt;"",Данные2!$A304,"")</f>
        <v/>
      </c>
      <c r="G304" s="45" t="str">
        <f t="shared" si="12"/>
        <v/>
      </c>
      <c r="H304" s="45" t="str">
        <f>IF(COUNTIF(G$1:G304,G304)=1,IF(COUNT(H$1:H303)&gt;0,MAX(H$1:H303)+1,1),"")</f>
        <v/>
      </c>
      <c r="J304" s="45" t="str">
        <f>IFERROR(IF(AND(Данные3!A304&lt;&gt;"",Данные3!A304=D$2),Данные3!B304,""),"")</f>
        <v/>
      </c>
      <c r="K304" s="45" t="str">
        <f>IF(COUNTIF(J$1:J304,J304)=1,IF(COUNT(K$1:K303)&gt;0,MAX(K$1:K303)+1,1),"")</f>
        <v/>
      </c>
      <c r="M304" s="51" t="str">
        <f>IF(G304="","",IFERROR(SUMIFS(Данные3!$E:$E,Данные3!$A:$A,D$2,Данные3!$B:$B,G304),""))</f>
        <v/>
      </c>
      <c r="N304" s="51" t="str">
        <f>IF(G304="","",IFERROR(SUMIFS(Данные3!$F:$F,Данные3!$A:$A,D$2,Данные3!$B:$B,G304),""))</f>
        <v/>
      </c>
      <c r="O304" s="51" t="str">
        <f>IF(G304="","",IFERROR(ROUND(SUMIFS(Данные3!$G:$G,Данные3!$A:$A,D$2,Данные3!$B:$B,G304)*100,0)&amp;"%",""))</f>
        <v/>
      </c>
      <c r="U304" s="51" t="str">
        <f t="shared" si="13"/>
        <v/>
      </c>
      <c r="V304" s="53" t="str">
        <f t="shared" si="14"/>
        <v/>
      </c>
      <c r="W304" s="51" t="str">
        <f>IFERROR(IF(Данные2!$A304&lt;&gt;"",Данные2!$A304,""),"")</f>
        <v/>
      </c>
      <c r="X304" s="53" t="str">
        <f>IF(COUNTIF(W$1:W304,W304)=1,IF(COUNT(X$1:X303)&gt;0,MAX(X$1:X303)+1,1),"")</f>
        <v/>
      </c>
      <c r="Z304" s="51" t="str">
        <f>IF($U304="","",IFERROR(SUMIF(Данные2!$A:$A,Техлист!$U304,Данные2!D:D),""))</f>
        <v/>
      </c>
      <c r="AA304" s="51" t="str">
        <f>IF($U304="","",IFERROR(SUMIF(Данные2!$A:$A,Техлист!$U304,Данные2!E:E),""))</f>
        <v/>
      </c>
      <c r="AB304" s="45" t="str">
        <f>IF($U304="","",IFERROR(ROUND(SUMIF(Данные2!$A:$A,Техлист!$U304,Данные2!F:F)*100,0)&amp;"%",""))</f>
        <v/>
      </c>
    </row>
    <row r="305" spans="1:28" x14ac:dyDescent="0.25">
      <c r="A305" s="45" t="str">
        <f>IF(Данные2!$A305&lt;&gt;"",Данные2!$A305,"")</f>
        <v/>
      </c>
      <c r="G305" s="45" t="str">
        <f t="shared" si="12"/>
        <v/>
      </c>
      <c r="H305" s="45" t="str">
        <f>IF(COUNTIF(G$1:G305,G305)=1,IF(COUNT(H$1:H304)&gt;0,MAX(H$1:H304)+1,1),"")</f>
        <v/>
      </c>
      <c r="J305" s="45" t="str">
        <f>IFERROR(IF(AND(Данные3!A305&lt;&gt;"",Данные3!A305=D$2),Данные3!B305,""),"")</f>
        <v/>
      </c>
      <c r="K305" s="45" t="str">
        <f>IF(COUNTIF(J$1:J305,J305)=1,IF(COUNT(K$1:K304)&gt;0,MAX(K$1:K304)+1,1),"")</f>
        <v/>
      </c>
      <c r="M305" s="51" t="str">
        <f>IF(G305="","",IFERROR(SUMIFS(Данные3!$E:$E,Данные3!$A:$A,D$2,Данные3!$B:$B,G305),""))</f>
        <v/>
      </c>
      <c r="N305" s="51" t="str">
        <f>IF(G305="","",IFERROR(SUMIFS(Данные3!$F:$F,Данные3!$A:$A,D$2,Данные3!$B:$B,G305),""))</f>
        <v/>
      </c>
      <c r="O305" s="51" t="str">
        <f>IF(G305="","",IFERROR(ROUND(SUMIFS(Данные3!$G:$G,Данные3!$A:$A,D$2,Данные3!$B:$B,G305)*100,0)&amp;"%",""))</f>
        <v/>
      </c>
      <c r="U305" s="51" t="str">
        <f t="shared" si="13"/>
        <v/>
      </c>
      <c r="V305" s="53" t="str">
        <f t="shared" si="14"/>
        <v/>
      </c>
      <c r="W305" s="51" t="str">
        <f>IFERROR(IF(Данные2!$A305&lt;&gt;"",Данные2!$A305,""),"")</f>
        <v/>
      </c>
      <c r="X305" s="53" t="str">
        <f>IF(COUNTIF(W$1:W305,W305)=1,IF(COUNT(X$1:X304)&gt;0,MAX(X$1:X304)+1,1),"")</f>
        <v/>
      </c>
      <c r="Z305" s="51" t="str">
        <f>IF($U305="","",IFERROR(SUMIF(Данные2!$A:$A,Техлист!$U305,Данные2!D:D),""))</f>
        <v/>
      </c>
      <c r="AA305" s="51" t="str">
        <f>IF($U305="","",IFERROR(SUMIF(Данные2!$A:$A,Техлист!$U305,Данные2!E:E),""))</f>
        <v/>
      </c>
      <c r="AB305" s="45" t="str">
        <f>IF($U305="","",IFERROR(ROUND(SUMIF(Данные2!$A:$A,Техлист!$U305,Данные2!F:F)*100,0)&amp;"%",""))</f>
        <v/>
      </c>
    </row>
    <row r="306" spans="1:28" x14ac:dyDescent="0.25">
      <c r="A306" s="45" t="str">
        <f>IF(Данные2!$A306&lt;&gt;"",Данные2!$A306,"")</f>
        <v/>
      </c>
      <c r="G306" s="45" t="str">
        <f t="shared" si="12"/>
        <v/>
      </c>
      <c r="H306" s="45" t="str">
        <f>IF(COUNTIF(G$1:G306,G306)=1,IF(COUNT(H$1:H305)&gt;0,MAX(H$1:H305)+1,1),"")</f>
        <v/>
      </c>
      <c r="J306" s="45" t="str">
        <f>IFERROR(IF(AND(Данные3!A306&lt;&gt;"",Данные3!A306=D$2),Данные3!B306,""),"")</f>
        <v/>
      </c>
      <c r="K306" s="45" t="str">
        <f>IF(COUNTIF(J$1:J306,J306)=1,IF(COUNT(K$1:K305)&gt;0,MAX(K$1:K305)+1,1),"")</f>
        <v/>
      </c>
      <c r="M306" s="51" t="str">
        <f>IF(G306="","",IFERROR(SUMIFS(Данные3!$E:$E,Данные3!$A:$A,D$2,Данные3!$B:$B,G306),""))</f>
        <v/>
      </c>
      <c r="N306" s="51" t="str">
        <f>IF(G306="","",IFERROR(SUMIFS(Данные3!$F:$F,Данные3!$A:$A,D$2,Данные3!$B:$B,G306),""))</f>
        <v/>
      </c>
      <c r="O306" s="51" t="str">
        <f>IF(G306="","",IFERROR(ROUND(SUMIFS(Данные3!$G:$G,Данные3!$A:$A,D$2,Данные3!$B:$B,G306)*100,0)&amp;"%",""))</f>
        <v/>
      </c>
      <c r="U306" s="51" t="str">
        <f t="shared" si="13"/>
        <v/>
      </c>
      <c r="V306" s="53" t="str">
        <f t="shared" si="14"/>
        <v/>
      </c>
      <c r="W306" s="51" t="str">
        <f>IFERROR(IF(Данные2!$A306&lt;&gt;"",Данные2!$A306,""),"")</f>
        <v/>
      </c>
      <c r="X306" s="53" t="str">
        <f>IF(COUNTIF(W$1:W306,W306)=1,IF(COUNT(X$1:X305)&gt;0,MAX(X$1:X305)+1,1),"")</f>
        <v/>
      </c>
      <c r="Z306" s="51" t="str">
        <f>IF($U306="","",IFERROR(SUMIF(Данные2!$A:$A,Техлист!$U306,Данные2!D:D),""))</f>
        <v/>
      </c>
      <c r="AA306" s="51" t="str">
        <f>IF($U306="","",IFERROR(SUMIF(Данные2!$A:$A,Техлист!$U306,Данные2!E:E),""))</f>
        <v/>
      </c>
      <c r="AB306" s="45" t="str">
        <f>IF($U306="","",IFERROR(ROUND(SUMIF(Данные2!$A:$A,Техлист!$U306,Данные2!F:F)*100,0)&amp;"%",""))</f>
        <v/>
      </c>
    </row>
    <row r="307" spans="1:28" x14ac:dyDescent="0.25">
      <c r="A307" s="45" t="str">
        <f>IF(Данные2!$A307&lt;&gt;"",Данные2!$A307,"")</f>
        <v/>
      </c>
      <c r="G307" s="45" t="str">
        <f t="shared" si="12"/>
        <v/>
      </c>
      <c r="H307" s="45" t="str">
        <f>IF(COUNTIF(G$1:G307,G307)=1,IF(COUNT(H$1:H306)&gt;0,MAX(H$1:H306)+1,1),"")</f>
        <v/>
      </c>
      <c r="J307" s="45" t="str">
        <f>IFERROR(IF(AND(Данные3!A307&lt;&gt;"",Данные3!A307=D$2),Данные3!B307,""),"")</f>
        <v/>
      </c>
      <c r="K307" s="45" t="str">
        <f>IF(COUNTIF(J$1:J307,J307)=1,IF(COUNT(K$1:K306)&gt;0,MAX(K$1:K306)+1,1),"")</f>
        <v/>
      </c>
      <c r="M307" s="51" t="str">
        <f>IF(G307="","",IFERROR(SUMIFS(Данные3!$E:$E,Данные3!$A:$A,D$2,Данные3!$B:$B,G307),""))</f>
        <v/>
      </c>
      <c r="N307" s="51" t="str">
        <f>IF(G307="","",IFERROR(SUMIFS(Данные3!$F:$F,Данные3!$A:$A,D$2,Данные3!$B:$B,G307),""))</f>
        <v/>
      </c>
      <c r="O307" s="51" t="str">
        <f>IF(G307="","",IFERROR(ROUND(SUMIFS(Данные3!$G:$G,Данные3!$A:$A,D$2,Данные3!$B:$B,G307)*100,0)&amp;"%",""))</f>
        <v/>
      </c>
      <c r="U307" s="51" t="str">
        <f t="shared" si="13"/>
        <v/>
      </c>
      <c r="V307" s="53" t="str">
        <f t="shared" si="14"/>
        <v/>
      </c>
      <c r="W307" s="51" t="str">
        <f>IFERROR(IF(Данные2!$A307&lt;&gt;"",Данные2!$A307,""),"")</f>
        <v/>
      </c>
      <c r="X307" s="53" t="str">
        <f>IF(COUNTIF(W$1:W307,W307)=1,IF(COUNT(X$1:X306)&gt;0,MAX(X$1:X306)+1,1),"")</f>
        <v/>
      </c>
      <c r="Z307" s="51" t="str">
        <f>IF($U307="","",IFERROR(SUMIF(Данные2!$A:$A,Техлист!$U307,Данные2!D:D),""))</f>
        <v/>
      </c>
      <c r="AA307" s="51" t="str">
        <f>IF($U307="","",IFERROR(SUMIF(Данные2!$A:$A,Техлист!$U307,Данные2!E:E),""))</f>
        <v/>
      </c>
      <c r="AB307" s="45" t="str">
        <f>IF($U307="","",IFERROR(ROUND(SUMIF(Данные2!$A:$A,Техлист!$U307,Данные2!F:F)*100,0)&amp;"%",""))</f>
        <v/>
      </c>
    </row>
    <row r="308" spans="1:28" x14ac:dyDescent="0.25">
      <c r="A308" s="45" t="str">
        <f>IF(Данные2!$A308&lt;&gt;"",Данные2!$A308,"")</f>
        <v/>
      </c>
      <c r="G308" s="45" t="str">
        <f t="shared" si="12"/>
        <v/>
      </c>
      <c r="H308" s="45" t="str">
        <f>IF(COUNTIF(G$1:G308,G308)=1,IF(COUNT(H$1:H307)&gt;0,MAX(H$1:H307)+1,1),"")</f>
        <v/>
      </c>
      <c r="J308" s="45" t="str">
        <f>IFERROR(IF(AND(Данные3!A308&lt;&gt;"",Данные3!A308=D$2),Данные3!B308,""),"")</f>
        <v/>
      </c>
      <c r="K308" s="45" t="str">
        <f>IF(COUNTIF(J$1:J308,J308)=1,IF(COUNT(K$1:K307)&gt;0,MAX(K$1:K307)+1,1),"")</f>
        <v/>
      </c>
      <c r="M308" s="51" t="str">
        <f>IF(G308="","",IFERROR(SUMIFS(Данные3!$E:$E,Данные3!$A:$A,D$2,Данные3!$B:$B,G308),""))</f>
        <v/>
      </c>
      <c r="N308" s="51" t="str">
        <f>IF(G308="","",IFERROR(SUMIFS(Данные3!$F:$F,Данные3!$A:$A,D$2,Данные3!$B:$B,G308),""))</f>
        <v/>
      </c>
      <c r="O308" s="51" t="str">
        <f>IF(G308="","",IFERROR(ROUND(SUMIFS(Данные3!$G:$G,Данные3!$A:$A,D$2,Данные3!$B:$B,G308)*100,0)&amp;"%",""))</f>
        <v/>
      </c>
      <c r="U308" s="51" t="str">
        <f t="shared" si="13"/>
        <v/>
      </c>
      <c r="V308" s="53" t="str">
        <f t="shared" si="14"/>
        <v/>
      </c>
      <c r="W308" s="51" t="str">
        <f>IFERROR(IF(Данные2!$A308&lt;&gt;"",Данные2!$A308,""),"")</f>
        <v/>
      </c>
      <c r="X308" s="53" t="str">
        <f>IF(COUNTIF(W$1:W308,W308)=1,IF(COUNT(X$1:X307)&gt;0,MAX(X$1:X307)+1,1),"")</f>
        <v/>
      </c>
      <c r="Z308" s="51" t="str">
        <f>IF($U308="","",IFERROR(SUMIF(Данные2!$A:$A,Техлист!$U308,Данные2!D:D),""))</f>
        <v/>
      </c>
      <c r="AA308" s="51" t="str">
        <f>IF($U308="","",IFERROR(SUMIF(Данные2!$A:$A,Техлист!$U308,Данные2!E:E),""))</f>
        <v/>
      </c>
      <c r="AB308" s="45" t="str">
        <f>IF($U308="","",IFERROR(ROUND(SUMIF(Данные2!$A:$A,Техлист!$U308,Данные2!F:F)*100,0)&amp;"%",""))</f>
        <v/>
      </c>
    </row>
    <row r="309" spans="1:28" x14ac:dyDescent="0.25">
      <c r="A309" s="45" t="str">
        <f>IF(Данные2!$A309&lt;&gt;"",Данные2!$A309,"")</f>
        <v/>
      </c>
      <c r="G309" s="45" t="str">
        <f t="shared" si="12"/>
        <v/>
      </c>
      <c r="H309" s="45" t="str">
        <f>IF(COUNTIF(G$1:G309,G309)=1,IF(COUNT(H$1:H308)&gt;0,MAX(H$1:H308)+1,1),"")</f>
        <v/>
      </c>
      <c r="J309" s="45" t="str">
        <f>IFERROR(IF(AND(Данные3!A309&lt;&gt;"",Данные3!A309=D$2),Данные3!B309,""),"")</f>
        <v/>
      </c>
      <c r="K309" s="45" t="str">
        <f>IF(COUNTIF(J$1:J309,J309)=1,IF(COUNT(K$1:K308)&gt;0,MAX(K$1:K308)+1,1),"")</f>
        <v/>
      </c>
      <c r="M309" s="51" t="str">
        <f>IF(G309="","",IFERROR(SUMIFS(Данные3!$E:$E,Данные3!$A:$A,D$2,Данные3!$B:$B,G309),""))</f>
        <v/>
      </c>
      <c r="N309" s="51" t="str">
        <f>IF(G309="","",IFERROR(SUMIFS(Данные3!$F:$F,Данные3!$A:$A,D$2,Данные3!$B:$B,G309),""))</f>
        <v/>
      </c>
      <c r="O309" s="51" t="str">
        <f>IF(G309="","",IFERROR(ROUND(SUMIFS(Данные3!$G:$G,Данные3!$A:$A,D$2,Данные3!$B:$B,G309)*100,0)&amp;"%",""))</f>
        <v/>
      </c>
      <c r="U309" s="51" t="str">
        <f t="shared" si="13"/>
        <v/>
      </c>
      <c r="V309" s="53" t="str">
        <f t="shared" si="14"/>
        <v/>
      </c>
      <c r="W309" s="51" t="str">
        <f>IFERROR(IF(Данные2!$A309&lt;&gt;"",Данные2!$A309,""),"")</f>
        <v/>
      </c>
      <c r="X309" s="53" t="str">
        <f>IF(COUNTIF(W$1:W309,W309)=1,IF(COUNT(X$1:X308)&gt;0,MAX(X$1:X308)+1,1),"")</f>
        <v/>
      </c>
      <c r="Z309" s="51" t="str">
        <f>IF($U309="","",IFERROR(SUMIF(Данные2!$A:$A,Техлист!$U309,Данные2!D:D),""))</f>
        <v/>
      </c>
      <c r="AA309" s="51" t="str">
        <f>IF($U309="","",IFERROR(SUMIF(Данные2!$A:$A,Техлист!$U309,Данные2!E:E),""))</f>
        <v/>
      </c>
      <c r="AB309" s="45" t="str">
        <f>IF($U309="","",IFERROR(ROUND(SUMIF(Данные2!$A:$A,Техлист!$U309,Данные2!F:F)*100,0)&amp;"%",""))</f>
        <v/>
      </c>
    </row>
    <row r="310" spans="1:28" x14ac:dyDescent="0.25">
      <c r="A310" s="45" t="str">
        <f>IF(Данные2!$A310&lt;&gt;"",Данные2!$A310,"")</f>
        <v/>
      </c>
      <c r="G310" s="45" t="str">
        <f t="shared" si="12"/>
        <v/>
      </c>
      <c r="H310" s="45" t="str">
        <f>IF(COUNTIF(G$1:G310,G310)=1,IF(COUNT(H$1:H309)&gt;0,MAX(H$1:H309)+1,1),"")</f>
        <v/>
      </c>
      <c r="J310" s="45" t="str">
        <f>IFERROR(IF(AND(Данные3!A310&lt;&gt;"",Данные3!A310=D$2),Данные3!B310,""),"")</f>
        <v/>
      </c>
      <c r="K310" s="45" t="str">
        <f>IF(COUNTIF(J$1:J310,J310)=1,IF(COUNT(K$1:K309)&gt;0,MAX(K$1:K309)+1,1),"")</f>
        <v/>
      </c>
      <c r="M310" s="51" t="str">
        <f>IF(G310="","",IFERROR(SUMIFS(Данные3!$E:$E,Данные3!$A:$A,D$2,Данные3!$B:$B,G310),""))</f>
        <v/>
      </c>
      <c r="N310" s="51" t="str">
        <f>IF(G310="","",IFERROR(SUMIFS(Данные3!$F:$F,Данные3!$A:$A,D$2,Данные3!$B:$B,G310),""))</f>
        <v/>
      </c>
      <c r="O310" s="51" t="str">
        <f>IF(G310="","",IFERROR(ROUND(SUMIFS(Данные3!$G:$G,Данные3!$A:$A,D$2,Данные3!$B:$B,G310)*100,0)&amp;"%",""))</f>
        <v/>
      </c>
      <c r="U310" s="51" t="str">
        <f t="shared" si="13"/>
        <v/>
      </c>
      <c r="V310" s="53" t="str">
        <f t="shared" si="14"/>
        <v/>
      </c>
      <c r="W310" s="51" t="str">
        <f>IFERROR(IF(Данные2!$A310&lt;&gt;"",Данные2!$A310,""),"")</f>
        <v/>
      </c>
      <c r="X310" s="53" t="str">
        <f>IF(COUNTIF(W$1:W310,W310)=1,IF(COUNT(X$1:X309)&gt;0,MAX(X$1:X309)+1,1),"")</f>
        <v/>
      </c>
      <c r="Z310" s="51" t="str">
        <f>IF($U310="","",IFERROR(SUMIF(Данные2!$A:$A,Техлист!$U310,Данные2!D:D),""))</f>
        <v/>
      </c>
      <c r="AA310" s="51" t="str">
        <f>IF($U310="","",IFERROR(SUMIF(Данные2!$A:$A,Техлист!$U310,Данные2!E:E),""))</f>
        <v/>
      </c>
      <c r="AB310" s="45" t="str">
        <f>IF($U310="","",IFERROR(ROUND(SUMIF(Данные2!$A:$A,Техлист!$U310,Данные2!F:F)*100,0)&amp;"%",""))</f>
        <v/>
      </c>
    </row>
    <row r="311" spans="1:28" x14ac:dyDescent="0.25">
      <c r="A311" s="45" t="str">
        <f>IF(Данные2!$A311&lt;&gt;"",Данные2!$A311,"")</f>
        <v/>
      </c>
      <c r="G311" s="45" t="str">
        <f t="shared" si="12"/>
        <v/>
      </c>
      <c r="H311" s="45" t="str">
        <f>IF(COUNTIF(G$1:G311,G311)=1,IF(COUNT(H$1:H310)&gt;0,MAX(H$1:H310)+1,1),"")</f>
        <v/>
      </c>
      <c r="J311" s="45" t="str">
        <f>IFERROR(IF(AND(Данные3!A311&lt;&gt;"",Данные3!A311=D$2),Данные3!B311,""),"")</f>
        <v/>
      </c>
      <c r="K311" s="45" t="str">
        <f>IF(COUNTIF(J$1:J311,J311)=1,IF(COUNT(K$1:K310)&gt;0,MAX(K$1:K310)+1,1),"")</f>
        <v/>
      </c>
      <c r="M311" s="51" t="str">
        <f>IF(G311="","",IFERROR(SUMIFS(Данные3!$E:$E,Данные3!$A:$A,D$2,Данные3!$B:$B,G311),""))</f>
        <v/>
      </c>
      <c r="N311" s="51" t="str">
        <f>IF(G311="","",IFERROR(SUMIFS(Данные3!$F:$F,Данные3!$A:$A,D$2,Данные3!$B:$B,G311),""))</f>
        <v/>
      </c>
      <c r="O311" s="51" t="str">
        <f>IF(G311="","",IFERROR(ROUND(SUMIFS(Данные3!$G:$G,Данные3!$A:$A,D$2,Данные3!$B:$B,G311)*100,0)&amp;"%",""))</f>
        <v/>
      </c>
      <c r="U311" s="51" t="str">
        <f t="shared" si="13"/>
        <v/>
      </c>
      <c r="V311" s="53" t="str">
        <f t="shared" si="14"/>
        <v/>
      </c>
      <c r="W311" s="51" t="str">
        <f>IFERROR(IF(Данные2!$A311&lt;&gt;"",Данные2!$A311,""),"")</f>
        <v/>
      </c>
      <c r="X311" s="53" t="str">
        <f>IF(COUNTIF(W$1:W311,W311)=1,IF(COUNT(X$1:X310)&gt;0,MAX(X$1:X310)+1,1),"")</f>
        <v/>
      </c>
      <c r="Z311" s="51" t="str">
        <f>IF($U311="","",IFERROR(SUMIF(Данные2!$A:$A,Техлист!$U311,Данные2!D:D),""))</f>
        <v/>
      </c>
      <c r="AA311" s="51" t="str">
        <f>IF($U311="","",IFERROR(SUMIF(Данные2!$A:$A,Техлист!$U311,Данные2!E:E),""))</f>
        <v/>
      </c>
      <c r="AB311" s="45" t="str">
        <f>IF($U311="","",IFERROR(ROUND(SUMIF(Данные2!$A:$A,Техлист!$U311,Данные2!F:F)*100,0)&amp;"%",""))</f>
        <v/>
      </c>
    </row>
    <row r="312" spans="1:28" x14ac:dyDescent="0.25">
      <c r="A312" s="45" t="str">
        <f>IF(Данные2!$A312&lt;&gt;"",Данные2!$A312,"")</f>
        <v/>
      </c>
      <c r="G312" s="45" t="str">
        <f t="shared" si="12"/>
        <v/>
      </c>
      <c r="H312" s="45" t="str">
        <f>IF(COUNTIF(G$1:G312,G312)=1,IF(COUNT(H$1:H311)&gt;0,MAX(H$1:H311)+1,1),"")</f>
        <v/>
      </c>
      <c r="J312" s="45" t="str">
        <f>IFERROR(IF(AND(Данные3!A312&lt;&gt;"",Данные3!A312=D$2),Данные3!B312,""),"")</f>
        <v/>
      </c>
      <c r="K312" s="45" t="str">
        <f>IF(COUNTIF(J$1:J312,J312)=1,IF(COUNT(K$1:K311)&gt;0,MAX(K$1:K311)+1,1),"")</f>
        <v/>
      </c>
      <c r="M312" s="51" t="str">
        <f>IF(G312="","",IFERROR(SUMIFS(Данные3!$E:$E,Данные3!$A:$A,D$2,Данные3!$B:$B,G312),""))</f>
        <v/>
      </c>
      <c r="N312" s="51" t="str">
        <f>IF(G312="","",IFERROR(SUMIFS(Данные3!$F:$F,Данные3!$A:$A,D$2,Данные3!$B:$B,G312),""))</f>
        <v/>
      </c>
      <c r="O312" s="51" t="str">
        <f>IF(G312="","",IFERROR(ROUND(SUMIFS(Данные3!$G:$G,Данные3!$A:$A,D$2,Данные3!$B:$B,G312)*100,0)&amp;"%",""))</f>
        <v/>
      </c>
      <c r="U312" s="51" t="str">
        <f t="shared" si="13"/>
        <v/>
      </c>
      <c r="V312" s="53" t="str">
        <f t="shared" si="14"/>
        <v/>
      </c>
      <c r="W312" s="51" t="str">
        <f>IFERROR(IF(Данные2!$A312&lt;&gt;"",Данные2!$A312,""),"")</f>
        <v/>
      </c>
      <c r="X312" s="53" t="str">
        <f>IF(COUNTIF(W$1:W312,W312)=1,IF(COUNT(X$1:X311)&gt;0,MAX(X$1:X311)+1,1),"")</f>
        <v/>
      </c>
      <c r="Z312" s="51" t="str">
        <f>IF($U312="","",IFERROR(SUMIF(Данные2!$A:$A,Техлист!$U312,Данные2!D:D),""))</f>
        <v/>
      </c>
      <c r="AA312" s="51" t="str">
        <f>IF($U312="","",IFERROR(SUMIF(Данные2!$A:$A,Техлист!$U312,Данные2!E:E),""))</f>
        <v/>
      </c>
      <c r="AB312" s="45" t="str">
        <f>IF($U312="","",IFERROR(ROUND(SUMIF(Данные2!$A:$A,Техлист!$U312,Данные2!F:F)*100,0)&amp;"%",""))</f>
        <v/>
      </c>
    </row>
    <row r="313" spans="1:28" x14ac:dyDescent="0.25">
      <c r="A313" s="45" t="str">
        <f>IF(Данные2!$A313&lt;&gt;"",Данные2!$A313,"")</f>
        <v/>
      </c>
      <c r="G313" s="45" t="str">
        <f t="shared" si="12"/>
        <v/>
      </c>
      <c r="H313" s="45" t="str">
        <f>IF(COUNTIF(G$1:G313,G313)=1,IF(COUNT(H$1:H312)&gt;0,MAX(H$1:H312)+1,1),"")</f>
        <v/>
      </c>
      <c r="J313" s="45" t="str">
        <f>IFERROR(IF(AND(Данные3!A313&lt;&gt;"",Данные3!A313=D$2),Данные3!B313,""),"")</f>
        <v/>
      </c>
      <c r="K313" s="45" t="str">
        <f>IF(COUNTIF(J$1:J313,J313)=1,IF(COUNT(K$1:K312)&gt;0,MAX(K$1:K312)+1,1),"")</f>
        <v/>
      </c>
      <c r="M313" s="51" t="str">
        <f>IF(G313="","",IFERROR(SUMIFS(Данные3!$E:$E,Данные3!$A:$A,D$2,Данные3!$B:$B,G313),""))</f>
        <v/>
      </c>
      <c r="N313" s="51" t="str">
        <f>IF(G313="","",IFERROR(SUMIFS(Данные3!$F:$F,Данные3!$A:$A,D$2,Данные3!$B:$B,G313),""))</f>
        <v/>
      </c>
      <c r="O313" s="51" t="str">
        <f>IF(G313="","",IFERROR(ROUND(SUMIFS(Данные3!$G:$G,Данные3!$A:$A,D$2,Данные3!$B:$B,G313)*100,0)&amp;"%",""))</f>
        <v/>
      </c>
      <c r="U313" s="51" t="str">
        <f t="shared" si="13"/>
        <v/>
      </c>
      <c r="V313" s="53" t="str">
        <f t="shared" si="14"/>
        <v/>
      </c>
      <c r="W313" s="51" t="str">
        <f>IFERROR(IF(Данные2!$A313&lt;&gt;"",Данные2!$A313,""),"")</f>
        <v/>
      </c>
      <c r="X313" s="53" t="str">
        <f>IF(COUNTIF(W$1:W313,W313)=1,IF(COUNT(X$1:X312)&gt;0,MAX(X$1:X312)+1,1),"")</f>
        <v/>
      </c>
      <c r="Z313" s="51" t="str">
        <f>IF($U313="","",IFERROR(SUMIF(Данные2!$A:$A,Техлист!$U313,Данные2!D:D),""))</f>
        <v/>
      </c>
      <c r="AA313" s="51" t="str">
        <f>IF($U313="","",IFERROR(SUMIF(Данные2!$A:$A,Техлист!$U313,Данные2!E:E),""))</f>
        <v/>
      </c>
      <c r="AB313" s="45" t="str">
        <f>IF($U313="","",IFERROR(ROUND(SUMIF(Данные2!$A:$A,Техлист!$U313,Данные2!F:F)*100,0)&amp;"%",""))</f>
        <v/>
      </c>
    </row>
    <row r="314" spans="1:28" x14ac:dyDescent="0.25">
      <c r="A314" s="45" t="str">
        <f>IF(Данные2!$A314&lt;&gt;"",Данные2!$A314,"")</f>
        <v/>
      </c>
      <c r="G314" s="45" t="str">
        <f t="shared" si="12"/>
        <v/>
      </c>
      <c r="H314" s="45" t="str">
        <f>IF(COUNTIF(G$1:G314,G314)=1,IF(COUNT(H$1:H313)&gt;0,MAX(H$1:H313)+1,1),"")</f>
        <v/>
      </c>
      <c r="J314" s="45" t="str">
        <f>IFERROR(IF(AND(Данные3!A314&lt;&gt;"",Данные3!A314=D$2),Данные3!B314,""),"")</f>
        <v/>
      </c>
      <c r="K314" s="45" t="str">
        <f>IF(COUNTIF(J$1:J314,J314)=1,IF(COUNT(K$1:K313)&gt;0,MAX(K$1:K313)+1,1),"")</f>
        <v/>
      </c>
      <c r="M314" s="51" t="str">
        <f>IF(G314="","",IFERROR(SUMIFS(Данные3!$E:$E,Данные3!$A:$A,D$2,Данные3!$B:$B,G314),""))</f>
        <v/>
      </c>
      <c r="N314" s="51" t="str">
        <f>IF(G314="","",IFERROR(SUMIFS(Данные3!$F:$F,Данные3!$A:$A,D$2,Данные3!$B:$B,G314),""))</f>
        <v/>
      </c>
      <c r="O314" s="51" t="str">
        <f>IF(G314="","",IFERROR(ROUND(SUMIFS(Данные3!$G:$G,Данные3!$A:$A,D$2,Данные3!$B:$B,G314)*100,0)&amp;"%",""))</f>
        <v/>
      </c>
      <c r="U314" s="51" t="str">
        <f t="shared" si="13"/>
        <v/>
      </c>
      <c r="V314" s="53" t="str">
        <f t="shared" si="14"/>
        <v/>
      </c>
      <c r="W314" s="51" t="str">
        <f>IFERROR(IF(Данные2!$A314&lt;&gt;"",Данные2!$A314,""),"")</f>
        <v/>
      </c>
      <c r="X314" s="53" t="str">
        <f>IF(COUNTIF(W$1:W314,W314)=1,IF(COUNT(X$1:X313)&gt;0,MAX(X$1:X313)+1,1),"")</f>
        <v/>
      </c>
      <c r="Z314" s="51" t="str">
        <f>IF($U314="","",IFERROR(SUMIF(Данные2!$A:$A,Техлист!$U314,Данные2!D:D),""))</f>
        <v/>
      </c>
      <c r="AA314" s="51" t="str">
        <f>IF($U314="","",IFERROR(SUMIF(Данные2!$A:$A,Техлист!$U314,Данные2!E:E),""))</f>
        <v/>
      </c>
      <c r="AB314" s="45" t="str">
        <f>IF($U314="","",IFERROR(ROUND(SUMIF(Данные2!$A:$A,Техлист!$U314,Данные2!F:F)*100,0)&amp;"%",""))</f>
        <v/>
      </c>
    </row>
    <row r="315" spans="1:28" x14ac:dyDescent="0.25">
      <c r="A315" s="45" t="str">
        <f>IF(Данные2!$A315&lt;&gt;"",Данные2!$A315,"")</f>
        <v/>
      </c>
      <c r="G315" s="45" t="str">
        <f t="shared" si="12"/>
        <v/>
      </c>
      <c r="H315" s="45" t="str">
        <f>IF(COUNTIF(G$1:G315,G315)=1,IF(COUNT(H$1:H314)&gt;0,MAX(H$1:H314)+1,1),"")</f>
        <v/>
      </c>
      <c r="J315" s="45" t="str">
        <f>IFERROR(IF(AND(Данные3!A315&lt;&gt;"",Данные3!A315=D$2),Данные3!B315,""),"")</f>
        <v/>
      </c>
      <c r="K315" s="45" t="str">
        <f>IF(COUNTIF(J$1:J315,J315)=1,IF(COUNT(K$1:K314)&gt;0,MAX(K$1:K314)+1,1),"")</f>
        <v/>
      </c>
      <c r="M315" s="51" t="str">
        <f>IF(G315="","",IFERROR(SUMIFS(Данные3!$E:$E,Данные3!$A:$A,D$2,Данные3!$B:$B,G315),""))</f>
        <v/>
      </c>
      <c r="N315" s="51" t="str">
        <f>IF(G315="","",IFERROR(SUMIFS(Данные3!$F:$F,Данные3!$A:$A,D$2,Данные3!$B:$B,G315),""))</f>
        <v/>
      </c>
      <c r="O315" s="51" t="str">
        <f>IF(G315="","",IFERROR(ROUND(SUMIFS(Данные3!$G:$G,Данные3!$A:$A,D$2,Данные3!$B:$B,G315)*100,0)&amp;"%",""))</f>
        <v/>
      </c>
      <c r="U315" s="51" t="str">
        <f t="shared" si="13"/>
        <v/>
      </c>
      <c r="V315" s="53" t="str">
        <f t="shared" si="14"/>
        <v/>
      </c>
      <c r="W315" s="51" t="str">
        <f>IFERROR(IF(Данные2!$A315&lt;&gt;"",Данные2!$A315,""),"")</f>
        <v/>
      </c>
      <c r="X315" s="53" t="str">
        <f>IF(COUNTIF(W$1:W315,W315)=1,IF(COUNT(X$1:X314)&gt;0,MAX(X$1:X314)+1,1),"")</f>
        <v/>
      </c>
      <c r="Z315" s="51" t="str">
        <f>IF($U315="","",IFERROR(SUMIF(Данные2!$A:$A,Техлист!$U315,Данные2!D:D),""))</f>
        <v/>
      </c>
      <c r="AA315" s="51" t="str">
        <f>IF($U315="","",IFERROR(SUMIF(Данные2!$A:$A,Техлист!$U315,Данные2!E:E),""))</f>
        <v/>
      </c>
      <c r="AB315" s="45" t="str">
        <f>IF($U315="","",IFERROR(ROUND(SUMIF(Данные2!$A:$A,Техлист!$U315,Данные2!F:F)*100,0)&amp;"%",""))</f>
        <v/>
      </c>
    </row>
    <row r="316" spans="1:28" x14ac:dyDescent="0.25">
      <c r="A316" s="45" t="str">
        <f>IF(Данные2!$A316&lt;&gt;"",Данные2!$A316,"")</f>
        <v/>
      </c>
      <c r="G316" s="45" t="str">
        <f t="shared" si="12"/>
        <v/>
      </c>
      <c r="H316" s="45" t="str">
        <f>IF(COUNTIF(G$1:G316,G316)=1,IF(COUNT(H$1:H315)&gt;0,MAX(H$1:H315)+1,1),"")</f>
        <v/>
      </c>
      <c r="J316" s="45" t="str">
        <f>IFERROR(IF(AND(Данные3!A316&lt;&gt;"",Данные3!A316=D$2),Данные3!B316,""),"")</f>
        <v/>
      </c>
      <c r="K316" s="45" t="str">
        <f>IF(COUNTIF(J$1:J316,J316)=1,IF(COUNT(K$1:K315)&gt;0,MAX(K$1:K315)+1,1),"")</f>
        <v/>
      </c>
      <c r="M316" s="51" t="str">
        <f>IF(G316="","",IFERROR(SUMIFS(Данные3!$E:$E,Данные3!$A:$A,D$2,Данные3!$B:$B,G316),""))</f>
        <v/>
      </c>
      <c r="N316" s="51" t="str">
        <f>IF(G316="","",IFERROR(SUMIFS(Данные3!$F:$F,Данные3!$A:$A,D$2,Данные3!$B:$B,G316),""))</f>
        <v/>
      </c>
      <c r="O316" s="51" t="str">
        <f>IF(G316="","",IFERROR(ROUND(SUMIFS(Данные3!$G:$G,Данные3!$A:$A,D$2,Данные3!$B:$B,G316)*100,0)&amp;"%",""))</f>
        <v/>
      </c>
      <c r="U316" s="51" t="str">
        <f t="shared" si="13"/>
        <v/>
      </c>
      <c r="V316" s="53" t="str">
        <f t="shared" si="14"/>
        <v/>
      </c>
      <c r="W316" s="51" t="str">
        <f>IFERROR(IF(Данные2!$A316&lt;&gt;"",Данные2!$A316,""),"")</f>
        <v/>
      </c>
      <c r="X316" s="53" t="str">
        <f>IF(COUNTIF(W$1:W316,W316)=1,IF(COUNT(X$1:X315)&gt;0,MAX(X$1:X315)+1,1),"")</f>
        <v/>
      </c>
      <c r="Z316" s="51" t="str">
        <f>IF($U316="","",IFERROR(SUMIF(Данные2!$A:$A,Техлист!$U316,Данные2!D:D),""))</f>
        <v/>
      </c>
      <c r="AA316" s="51" t="str">
        <f>IF($U316="","",IFERROR(SUMIF(Данные2!$A:$A,Техлист!$U316,Данные2!E:E),""))</f>
        <v/>
      </c>
      <c r="AB316" s="45" t="str">
        <f>IF($U316="","",IFERROR(ROUND(SUMIF(Данные2!$A:$A,Техлист!$U316,Данные2!F:F)*100,0)&amp;"%",""))</f>
        <v/>
      </c>
    </row>
    <row r="317" spans="1:28" x14ac:dyDescent="0.25">
      <c r="A317" s="45" t="str">
        <f>IF(Данные2!$A317&lt;&gt;"",Данные2!$A317,"")</f>
        <v/>
      </c>
      <c r="G317" s="45" t="str">
        <f t="shared" si="12"/>
        <v/>
      </c>
      <c r="H317" s="45" t="str">
        <f>IF(COUNTIF(G$1:G317,G317)=1,IF(COUNT(H$1:H316)&gt;0,MAX(H$1:H316)+1,1),"")</f>
        <v/>
      </c>
      <c r="J317" s="45" t="str">
        <f>IFERROR(IF(AND(Данные3!A317&lt;&gt;"",Данные3!A317=D$2),Данные3!B317,""),"")</f>
        <v/>
      </c>
      <c r="K317" s="45" t="str">
        <f>IF(COUNTIF(J$1:J317,J317)=1,IF(COUNT(K$1:K316)&gt;0,MAX(K$1:K316)+1,1),"")</f>
        <v/>
      </c>
      <c r="M317" s="51" t="str">
        <f>IF(G317="","",IFERROR(SUMIFS(Данные3!$E:$E,Данные3!$A:$A,D$2,Данные3!$B:$B,G317),""))</f>
        <v/>
      </c>
      <c r="N317" s="51" t="str">
        <f>IF(G317="","",IFERROR(SUMIFS(Данные3!$F:$F,Данные3!$A:$A,D$2,Данные3!$B:$B,G317),""))</f>
        <v/>
      </c>
      <c r="O317" s="51" t="str">
        <f>IF(G317="","",IFERROR(ROUND(SUMIFS(Данные3!$G:$G,Данные3!$A:$A,D$2,Данные3!$B:$B,G317)*100,0)&amp;"%",""))</f>
        <v/>
      </c>
      <c r="U317" s="51" t="str">
        <f t="shared" si="13"/>
        <v/>
      </c>
      <c r="V317" s="53" t="str">
        <f t="shared" si="14"/>
        <v/>
      </c>
      <c r="W317" s="51" t="str">
        <f>IFERROR(IF(Данные2!$A317&lt;&gt;"",Данные2!$A317,""),"")</f>
        <v/>
      </c>
      <c r="X317" s="53" t="str">
        <f>IF(COUNTIF(W$1:W317,W317)=1,IF(COUNT(X$1:X316)&gt;0,MAX(X$1:X316)+1,1),"")</f>
        <v/>
      </c>
      <c r="Z317" s="51" t="str">
        <f>IF($U317="","",IFERROR(SUMIF(Данные2!$A:$A,Техлист!$U317,Данные2!D:D),""))</f>
        <v/>
      </c>
      <c r="AA317" s="51" t="str">
        <f>IF($U317="","",IFERROR(SUMIF(Данные2!$A:$A,Техлист!$U317,Данные2!E:E),""))</f>
        <v/>
      </c>
      <c r="AB317" s="45" t="str">
        <f>IF($U317="","",IFERROR(ROUND(SUMIF(Данные2!$A:$A,Техлист!$U317,Данные2!F:F)*100,0)&amp;"%",""))</f>
        <v/>
      </c>
    </row>
    <row r="318" spans="1:28" x14ac:dyDescent="0.25">
      <c r="A318" s="45" t="str">
        <f>IF(Данные2!$A318&lt;&gt;"",Данные2!$A318,"")</f>
        <v/>
      </c>
      <c r="G318" s="45" t="str">
        <f t="shared" si="12"/>
        <v/>
      </c>
      <c r="H318" s="45" t="str">
        <f>IF(COUNTIF(G$1:G318,G318)=1,IF(COUNT(H$1:H317)&gt;0,MAX(H$1:H317)+1,1),"")</f>
        <v/>
      </c>
      <c r="J318" s="45" t="str">
        <f>IFERROR(IF(AND(Данные3!A318&lt;&gt;"",Данные3!A318=D$2),Данные3!B318,""),"")</f>
        <v/>
      </c>
      <c r="K318" s="45" t="str">
        <f>IF(COUNTIF(J$1:J318,J318)=1,IF(COUNT(K$1:K317)&gt;0,MAX(K$1:K317)+1,1),"")</f>
        <v/>
      </c>
      <c r="M318" s="51" t="str">
        <f>IF(G318="","",IFERROR(SUMIFS(Данные3!$E:$E,Данные3!$A:$A,D$2,Данные3!$B:$B,G318),""))</f>
        <v/>
      </c>
      <c r="N318" s="51" t="str">
        <f>IF(G318="","",IFERROR(SUMIFS(Данные3!$F:$F,Данные3!$A:$A,D$2,Данные3!$B:$B,G318),""))</f>
        <v/>
      </c>
      <c r="O318" s="51" t="str">
        <f>IF(G318="","",IFERROR(ROUND(SUMIFS(Данные3!$G:$G,Данные3!$A:$A,D$2,Данные3!$B:$B,G318)*100,0)&amp;"%",""))</f>
        <v/>
      </c>
      <c r="U318" s="51" t="str">
        <f t="shared" si="13"/>
        <v/>
      </c>
      <c r="V318" s="53" t="str">
        <f t="shared" si="14"/>
        <v/>
      </c>
      <c r="W318" s="51" t="str">
        <f>IFERROR(IF(Данные2!$A318&lt;&gt;"",Данные2!$A318,""),"")</f>
        <v/>
      </c>
      <c r="X318" s="53" t="str">
        <f>IF(COUNTIF(W$1:W318,W318)=1,IF(COUNT(X$1:X317)&gt;0,MAX(X$1:X317)+1,1),"")</f>
        <v/>
      </c>
      <c r="Z318" s="51" t="str">
        <f>IF($U318="","",IFERROR(SUMIF(Данные2!$A:$A,Техлист!$U318,Данные2!D:D),""))</f>
        <v/>
      </c>
      <c r="AA318" s="51" t="str">
        <f>IF($U318="","",IFERROR(SUMIF(Данные2!$A:$A,Техлист!$U318,Данные2!E:E),""))</f>
        <v/>
      </c>
      <c r="AB318" s="45" t="str">
        <f>IF($U318="","",IFERROR(ROUND(SUMIF(Данные2!$A:$A,Техлист!$U318,Данные2!F:F)*100,0)&amp;"%",""))</f>
        <v/>
      </c>
    </row>
    <row r="319" spans="1:28" x14ac:dyDescent="0.25">
      <c r="A319" s="45" t="str">
        <f>IF(Данные2!$A319&lt;&gt;"",Данные2!$A319,"")</f>
        <v/>
      </c>
      <c r="G319" s="45" t="str">
        <f t="shared" si="12"/>
        <v/>
      </c>
      <c r="H319" s="45" t="str">
        <f>IF(COUNTIF(G$1:G319,G319)=1,IF(COUNT(H$1:H318)&gt;0,MAX(H$1:H318)+1,1),"")</f>
        <v/>
      </c>
      <c r="J319" s="45" t="str">
        <f>IFERROR(IF(AND(Данные3!A319&lt;&gt;"",Данные3!A319=D$2),Данные3!B319,""),"")</f>
        <v/>
      </c>
      <c r="K319" s="45" t="str">
        <f>IF(COUNTIF(J$1:J319,J319)=1,IF(COUNT(K$1:K318)&gt;0,MAX(K$1:K318)+1,1),"")</f>
        <v/>
      </c>
      <c r="M319" s="51" t="str">
        <f>IF(G319="","",IFERROR(SUMIFS(Данные3!$E:$E,Данные3!$A:$A,D$2,Данные3!$B:$B,G319),""))</f>
        <v/>
      </c>
      <c r="N319" s="51" t="str">
        <f>IF(G319="","",IFERROR(SUMIFS(Данные3!$F:$F,Данные3!$A:$A,D$2,Данные3!$B:$B,G319),""))</f>
        <v/>
      </c>
      <c r="O319" s="51" t="str">
        <f>IF(G319="","",IFERROR(ROUND(SUMIFS(Данные3!$G:$G,Данные3!$A:$A,D$2,Данные3!$B:$B,G319)*100,0)&amp;"%",""))</f>
        <v/>
      </c>
      <c r="U319" s="51" t="str">
        <f t="shared" si="13"/>
        <v/>
      </c>
      <c r="V319" s="53" t="str">
        <f t="shared" si="14"/>
        <v/>
      </c>
      <c r="W319" s="51" t="str">
        <f>IFERROR(IF(Данные2!$A319&lt;&gt;"",Данные2!$A319,""),"")</f>
        <v/>
      </c>
      <c r="X319" s="53" t="str">
        <f>IF(COUNTIF(W$1:W319,W319)=1,IF(COUNT(X$1:X318)&gt;0,MAX(X$1:X318)+1,1),"")</f>
        <v/>
      </c>
      <c r="Z319" s="51" t="str">
        <f>IF($U319="","",IFERROR(SUMIF(Данные2!$A:$A,Техлист!$U319,Данные2!D:D),""))</f>
        <v/>
      </c>
      <c r="AA319" s="51" t="str">
        <f>IF($U319="","",IFERROR(SUMIF(Данные2!$A:$A,Техлист!$U319,Данные2!E:E),""))</f>
        <v/>
      </c>
      <c r="AB319" s="45" t="str">
        <f>IF($U319="","",IFERROR(ROUND(SUMIF(Данные2!$A:$A,Техлист!$U319,Данные2!F:F)*100,0)&amp;"%",""))</f>
        <v/>
      </c>
    </row>
    <row r="320" spans="1:28" x14ac:dyDescent="0.25">
      <c r="A320" s="45" t="str">
        <f>IF(Данные2!$A320&lt;&gt;"",Данные2!$A320,"")</f>
        <v/>
      </c>
      <c r="G320" s="45" t="str">
        <f t="shared" si="12"/>
        <v/>
      </c>
      <c r="H320" s="45" t="str">
        <f>IF(COUNTIF(G$1:G320,G320)=1,IF(COUNT(H$1:H319)&gt;0,MAX(H$1:H319)+1,1),"")</f>
        <v/>
      </c>
      <c r="J320" s="45" t="str">
        <f>IFERROR(IF(AND(Данные3!A320&lt;&gt;"",Данные3!A320=D$2),Данные3!B320,""),"")</f>
        <v/>
      </c>
      <c r="K320" s="45" t="str">
        <f>IF(COUNTIF(J$1:J320,J320)=1,IF(COUNT(K$1:K319)&gt;0,MAX(K$1:K319)+1,1),"")</f>
        <v/>
      </c>
      <c r="M320" s="51" t="str">
        <f>IF(G320="","",IFERROR(SUMIFS(Данные3!$E:$E,Данные3!$A:$A,D$2,Данные3!$B:$B,G320),""))</f>
        <v/>
      </c>
      <c r="N320" s="51" t="str">
        <f>IF(G320="","",IFERROR(SUMIFS(Данные3!$F:$F,Данные3!$A:$A,D$2,Данные3!$B:$B,G320),""))</f>
        <v/>
      </c>
      <c r="O320" s="51" t="str">
        <f>IF(G320="","",IFERROR(ROUND(SUMIFS(Данные3!$G:$G,Данные3!$A:$A,D$2,Данные3!$B:$B,G320)*100,0)&amp;"%",""))</f>
        <v/>
      </c>
      <c r="U320" s="51" t="str">
        <f t="shared" si="13"/>
        <v/>
      </c>
      <c r="V320" s="53" t="str">
        <f t="shared" si="14"/>
        <v/>
      </c>
      <c r="W320" s="51" t="str">
        <f>IFERROR(IF(Данные2!$A320&lt;&gt;"",Данные2!$A320,""),"")</f>
        <v/>
      </c>
      <c r="X320" s="53" t="str">
        <f>IF(COUNTIF(W$1:W320,W320)=1,IF(COUNT(X$1:X319)&gt;0,MAX(X$1:X319)+1,1),"")</f>
        <v/>
      </c>
      <c r="Z320" s="51" t="str">
        <f>IF($U320="","",IFERROR(SUMIF(Данные2!$A:$A,Техлист!$U320,Данные2!D:D),""))</f>
        <v/>
      </c>
      <c r="AA320" s="51" t="str">
        <f>IF($U320="","",IFERROR(SUMIF(Данные2!$A:$A,Техлист!$U320,Данные2!E:E),""))</f>
        <v/>
      </c>
      <c r="AB320" s="45" t="str">
        <f>IF($U320="","",IFERROR(ROUND(SUMIF(Данные2!$A:$A,Техлист!$U320,Данные2!F:F)*100,0)&amp;"%",""))</f>
        <v/>
      </c>
    </row>
    <row r="321" spans="1:28" x14ac:dyDescent="0.25">
      <c r="A321" s="45" t="str">
        <f>IF(Данные2!$A321&lt;&gt;"",Данные2!$A321,"")</f>
        <v/>
      </c>
      <c r="G321" s="45" t="str">
        <f t="shared" si="12"/>
        <v/>
      </c>
      <c r="H321" s="45" t="str">
        <f>IF(COUNTIF(G$1:G321,G321)=1,IF(COUNT(H$1:H320)&gt;0,MAX(H$1:H320)+1,1),"")</f>
        <v/>
      </c>
      <c r="J321" s="45" t="str">
        <f>IFERROR(IF(AND(Данные3!A321&lt;&gt;"",Данные3!A321=D$2),Данные3!B321,""),"")</f>
        <v/>
      </c>
      <c r="K321" s="45" t="str">
        <f>IF(COUNTIF(J$1:J321,J321)=1,IF(COUNT(K$1:K320)&gt;0,MAX(K$1:K320)+1,1),"")</f>
        <v/>
      </c>
      <c r="M321" s="51" t="str">
        <f>IF(G321="","",IFERROR(SUMIFS(Данные3!$E:$E,Данные3!$A:$A,D$2,Данные3!$B:$B,G321),""))</f>
        <v/>
      </c>
      <c r="N321" s="51" t="str">
        <f>IF(G321="","",IFERROR(SUMIFS(Данные3!$F:$F,Данные3!$A:$A,D$2,Данные3!$B:$B,G321),""))</f>
        <v/>
      </c>
      <c r="O321" s="51" t="str">
        <f>IF(G321="","",IFERROR(ROUND(SUMIFS(Данные3!$G:$G,Данные3!$A:$A,D$2,Данные3!$B:$B,G321)*100,0)&amp;"%",""))</f>
        <v/>
      </c>
      <c r="U321" s="51" t="str">
        <f t="shared" si="13"/>
        <v/>
      </c>
      <c r="V321" s="53" t="str">
        <f t="shared" si="14"/>
        <v/>
      </c>
      <c r="W321" s="51" t="str">
        <f>IFERROR(IF(Данные2!$A321&lt;&gt;"",Данные2!$A321,""),"")</f>
        <v/>
      </c>
      <c r="X321" s="53" t="str">
        <f>IF(COUNTIF(W$1:W321,W321)=1,IF(COUNT(X$1:X320)&gt;0,MAX(X$1:X320)+1,1),"")</f>
        <v/>
      </c>
      <c r="Z321" s="51" t="str">
        <f>IF($U321="","",IFERROR(SUMIF(Данные2!$A:$A,Техлист!$U321,Данные2!D:D),""))</f>
        <v/>
      </c>
      <c r="AA321" s="51" t="str">
        <f>IF($U321="","",IFERROR(SUMIF(Данные2!$A:$A,Техлист!$U321,Данные2!E:E),""))</f>
        <v/>
      </c>
      <c r="AB321" s="45" t="str">
        <f>IF($U321="","",IFERROR(ROUND(SUMIF(Данные2!$A:$A,Техлист!$U321,Данные2!F:F)*100,0)&amp;"%",""))</f>
        <v/>
      </c>
    </row>
    <row r="322" spans="1:28" x14ac:dyDescent="0.25">
      <c r="A322" s="45" t="str">
        <f>IF(Данные2!$A322&lt;&gt;"",Данные2!$A322,"")</f>
        <v/>
      </c>
      <c r="G322" s="45" t="str">
        <f t="shared" ref="G322:G385" si="15">IFERROR(INDEX(J$2:J$2000,MATCH(ROW()-1,K$2:K$2000,0)),"")</f>
        <v/>
      </c>
      <c r="H322" s="45" t="str">
        <f>IF(COUNTIF(G$1:G322,G322)=1,IF(COUNT(H$1:H321)&gt;0,MAX(H$1:H321)+1,1),"")</f>
        <v/>
      </c>
      <c r="J322" s="45" t="str">
        <f>IFERROR(IF(AND(Данные3!A322&lt;&gt;"",Данные3!A322=D$2),Данные3!B322,""),"")</f>
        <v/>
      </c>
      <c r="K322" s="45" t="str">
        <f>IF(COUNTIF(J$1:J322,J322)=1,IF(COUNT(K$1:K321)&gt;0,MAX(K$1:K321)+1,1),"")</f>
        <v/>
      </c>
      <c r="M322" s="51" t="str">
        <f>IF(G322="","",IFERROR(SUMIFS(Данные3!$E:$E,Данные3!$A:$A,D$2,Данные3!$B:$B,G322),""))</f>
        <v/>
      </c>
      <c r="N322" s="51" t="str">
        <f>IF(G322="","",IFERROR(SUMIFS(Данные3!$F:$F,Данные3!$A:$A,D$2,Данные3!$B:$B,G322),""))</f>
        <v/>
      </c>
      <c r="O322" s="51" t="str">
        <f>IF(G322="","",IFERROR(ROUND(SUMIFS(Данные3!$G:$G,Данные3!$A:$A,D$2,Данные3!$B:$B,G322)*100,0)&amp;"%",""))</f>
        <v/>
      </c>
      <c r="U322" s="51" t="str">
        <f t="shared" ref="U322:U385" si="16">IFERROR(INDEX(W$2:W$2000,MATCH(ROW()-1,X$2:X$2000,0)),"")</f>
        <v/>
      </c>
      <c r="V322" s="53" t="str">
        <f t="shared" ref="V322:V385" si="17">IFERROR(INDEX(X$2:X$2000,MATCH(ROW()-1,X$2:X$2000,0)),"")</f>
        <v/>
      </c>
      <c r="W322" s="51" t="str">
        <f>IFERROR(IF(Данные2!$A322&lt;&gt;"",Данные2!$A322,""),"")</f>
        <v/>
      </c>
      <c r="X322" s="53" t="str">
        <f>IF(COUNTIF(W$1:W322,W322)=1,IF(COUNT(X$1:X321)&gt;0,MAX(X$1:X321)+1,1),"")</f>
        <v/>
      </c>
      <c r="Z322" s="51" t="str">
        <f>IF($U322="","",IFERROR(SUMIF(Данные2!$A:$A,Техлист!$U322,Данные2!D:D),""))</f>
        <v/>
      </c>
      <c r="AA322" s="51" t="str">
        <f>IF($U322="","",IFERROR(SUMIF(Данные2!$A:$A,Техлист!$U322,Данные2!E:E),""))</f>
        <v/>
      </c>
      <c r="AB322" s="45" t="str">
        <f>IF($U322="","",IFERROR(ROUND(SUMIF(Данные2!$A:$A,Техлист!$U322,Данные2!F:F)*100,0)&amp;"%",""))</f>
        <v/>
      </c>
    </row>
    <row r="323" spans="1:28" x14ac:dyDescent="0.25">
      <c r="A323" s="45" t="str">
        <f>IF(Данные2!$A323&lt;&gt;"",Данные2!$A323,"")</f>
        <v/>
      </c>
      <c r="G323" s="45" t="str">
        <f t="shared" si="15"/>
        <v/>
      </c>
      <c r="H323" s="45" t="str">
        <f>IF(COUNTIF(G$1:G323,G323)=1,IF(COUNT(H$1:H322)&gt;0,MAX(H$1:H322)+1,1),"")</f>
        <v/>
      </c>
      <c r="J323" s="45" t="str">
        <f>IFERROR(IF(AND(Данные3!A323&lt;&gt;"",Данные3!A323=D$2),Данные3!B323,""),"")</f>
        <v/>
      </c>
      <c r="K323" s="45" t="str">
        <f>IF(COUNTIF(J$1:J323,J323)=1,IF(COUNT(K$1:K322)&gt;0,MAX(K$1:K322)+1,1),"")</f>
        <v/>
      </c>
      <c r="M323" s="51" t="str">
        <f>IF(G323="","",IFERROR(SUMIFS(Данные3!$E:$E,Данные3!$A:$A,D$2,Данные3!$B:$B,G323),""))</f>
        <v/>
      </c>
      <c r="N323" s="51" t="str">
        <f>IF(G323="","",IFERROR(SUMIFS(Данные3!$F:$F,Данные3!$A:$A,D$2,Данные3!$B:$B,G323),""))</f>
        <v/>
      </c>
      <c r="O323" s="51" t="str">
        <f>IF(G323="","",IFERROR(ROUND(SUMIFS(Данные3!$G:$G,Данные3!$A:$A,D$2,Данные3!$B:$B,G323)*100,0)&amp;"%",""))</f>
        <v/>
      </c>
      <c r="U323" s="51" t="str">
        <f t="shared" si="16"/>
        <v/>
      </c>
      <c r="V323" s="53" t="str">
        <f t="shared" si="17"/>
        <v/>
      </c>
      <c r="W323" s="51" t="str">
        <f>IFERROR(IF(Данные2!$A323&lt;&gt;"",Данные2!$A323,""),"")</f>
        <v/>
      </c>
      <c r="X323" s="53" t="str">
        <f>IF(COUNTIF(W$1:W323,W323)=1,IF(COUNT(X$1:X322)&gt;0,MAX(X$1:X322)+1,1),"")</f>
        <v/>
      </c>
      <c r="Z323" s="51" t="str">
        <f>IF($U323="","",IFERROR(SUMIF(Данные2!$A:$A,Техлист!$U323,Данные2!D:D),""))</f>
        <v/>
      </c>
      <c r="AA323" s="51" t="str">
        <f>IF($U323="","",IFERROR(SUMIF(Данные2!$A:$A,Техлист!$U323,Данные2!E:E),""))</f>
        <v/>
      </c>
      <c r="AB323" s="45" t="str">
        <f>IF($U323="","",IFERROR(ROUND(SUMIF(Данные2!$A:$A,Техлист!$U323,Данные2!F:F)*100,0)&amp;"%",""))</f>
        <v/>
      </c>
    </row>
    <row r="324" spans="1:28" x14ac:dyDescent="0.25">
      <c r="A324" s="45" t="str">
        <f>IF(Данные2!$A324&lt;&gt;"",Данные2!$A324,"")</f>
        <v/>
      </c>
      <c r="G324" s="45" t="str">
        <f t="shared" si="15"/>
        <v/>
      </c>
      <c r="H324" s="45" t="str">
        <f>IF(COUNTIF(G$1:G324,G324)=1,IF(COUNT(H$1:H323)&gt;0,MAX(H$1:H323)+1,1),"")</f>
        <v/>
      </c>
      <c r="J324" s="45" t="str">
        <f>IFERROR(IF(AND(Данные3!A324&lt;&gt;"",Данные3!A324=D$2),Данные3!B324,""),"")</f>
        <v/>
      </c>
      <c r="K324" s="45" t="str">
        <f>IF(COUNTIF(J$1:J324,J324)=1,IF(COUNT(K$1:K323)&gt;0,MAX(K$1:K323)+1,1),"")</f>
        <v/>
      </c>
      <c r="M324" s="51" t="str">
        <f>IF(G324="","",IFERROR(SUMIFS(Данные3!$E:$E,Данные3!$A:$A,D$2,Данные3!$B:$B,G324),""))</f>
        <v/>
      </c>
      <c r="N324" s="51" t="str">
        <f>IF(G324="","",IFERROR(SUMIFS(Данные3!$F:$F,Данные3!$A:$A,D$2,Данные3!$B:$B,G324),""))</f>
        <v/>
      </c>
      <c r="O324" s="51" t="str">
        <f>IF(G324="","",IFERROR(ROUND(SUMIFS(Данные3!$G:$G,Данные3!$A:$A,D$2,Данные3!$B:$B,G324)*100,0)&amp;"%",""))</f>
        <v/>
      </c>
      <c r="U324" s="51" t="str">
        <f t="shared" si="16"/>
        <v/>
      </c>
      <c r="V324" s="53" t="str">
        <f t="shared" si="17"/>
        <v/>
      </c>
      <c r="W324" s="51" t="str">
        <f>IFERROR(IF(Данные2!$A324&lt;&gt;"",Данные2!$A324,""),"")</f>
        <v/>
      </c>
      <c r="X324" s="53" t="str">
        <f>IF(COUNTIF(W$1:W324,W324)=1,IF(COUNT(X$1:X323)&gt;0,MAX(X$1:X323)+1,1),"")</f>
        <v/>
      </c>
      <c r="Z324" s="51" t="str">
        <f>IF($U324="","",IFERROR(SUMIF(Данные2!$A:$A,Техлист!$U324,Данные2!D:D),""))</f>
        <v/>
      </c>
      <c r="AA324" s="51" t="str">
        <f>IF($U324="","",IFERROR(SUMIF(Данные2!$A:$A,Техлист!$U324,Данные2!E:E),""))</f>
        <v/>
      </c>
      <c r="AB324" s="45" t="str">
        <f>IF($U324="","",IFERROR(ROUND(SUMIF(Данные2!$A:$A,Техлист!$U324,Данные2!F:F)*100,0)&amp;"%",""))</f>
        <v/>
      </c>
    </row>
    <row r="325" spans="1:28" x14ac:dyDescent="0.25">
      <c r="A325" s="45" t="str">
        <f>IF(Данные2!$A325&lt;&gt;"",Данные2!$A325,"")</f>
        <v/>
      </c>
      <c r="G325" s="45" t="str">
        <f t="shared" si="15"/>
        <v/>
      </c>
      <c r="H325" s="45" t="str">
        <f>IF(COUNTIF(G$1:G325,G325)=1,IF(COUNT(H$1:H324)&gt;0,MAX(H$1:H324)+1,1),"")</f>
        <v/>
      </c>
      <c r="J325" s="45" t="str">
        <f>IFERROR(IF(AND(Данные3!A325&lt;&gt;"",Данные3!A325=D$2),Данные3!B325,""),"")</f>
        <v/>
      </c>
      <c r="K325" s="45" t="str">
        <f>IF(COUNTIF(J$1:J325,J325)=1,IF(COUNT(K$1:K324)&gt;0,MAX(K$1:K324)+1,1),"")</f>
        <v/>
      </c>
      <c r="M325" s="51" t="str">
        <f>IF(G325="","",IFERROR(SUMIFS(Данные3!$E:$E,Данные3!$A:$A,D$2,Данные3!$B:$B,G325),""))</f>
        <v/>
      </c>
      <c r="N325" s="51" t="str">
        <f>IF(G325="","",IFERROR(SUMIFS(Данные3!$F:$F,Данные3!$A:$A,D$2,Данные3!$B:$B,G325),""))</f>
        <v/>
      </c>
      <c r="O325" s="51" t="str">
        <f>IF(G325="","",IFERROR(ROUND(SUMIFS(Данные3!$G:$G,Данные3!$A:$A,D$2,Данные3!$B:$B,G325)*100,0)&amp;"%",""))</f>
        <v/>
      </c>
      <c r="U325" s="51" t="str">
        <f t="shared" si="16"/>
        <v/>
      </c>
      <c r="V325" s="53" t="str">
        <f t="shared" si="17"/>
        <v/>
      </c>
      <c r="W325" s="51" t="str">
        <f>IFERROR(IF(Данные2!$A325&lt;&gt;"",Данные2!$A325,""),"")</f>
        <v/>
      </c>
      <c r="X325" s="53" t="str">
        <f>IF(COUNTIF(W$1:W325,W325)=1,IF(COUNT(X$1:X324)&gt;0,MAX(X$1:X324)+1,1),"")</f>
        <v/>
      </c>
      <c r="Z325" s="51" t="str">
        <f>IF($U325="","",IFERROR(SUMIF(Данные2!$A:$A,Техлист!$U325,Данные2!D:D),""))</f>
        <v/>
      </c>
      <c r="AA325" s="51" t="str">
        <f>IF($U325="","",IFERROR(SUMIF(Данные2!$A:$A,Техлист!$U325,Данные2!E:E),""))</f>
        <v/>
      </c>
      <c r="AB325" s="45" t="str">
        <f>IF($U325="","",IFERROR(ROUND(SUMIF(Данные2!$A:$A,Техлист!$U325,Данные2!F:F)*100,0)&amp;"%",""))</f>
        <v/>
      </c>
    </row>
    <row r="326" spans="1:28" x14ac:dyDescent="0.25">
      <c r="A326" s="45" t="str">
        <f>IF(Данные2!$A326&lt;&gt;"",Данные2!$A326,"")</f>
        <v/>
      </c>
      <c r="G326" s="45" t="str">
        <f t="shared" si="15"/>
        <v/>
      </c>
      <c r="H326" s="45" t="str">
        <f>IF(COUNTIF(G$1:G326,G326)=1,IF(COUNT(H$1:H325)&gt;0,MAX(H$1:H325)+1,1),"")</f>
        <v/>
      </c>
      <c r="J326" s="45" t="str">
        <f>IFERROR(IF(AND(Данные3!A326&lt;&gt;"",Данные3!A326=D$2),Данные3!B326,""),"")</f>
        <v/>
      </c>
      <c r="K326" s="45" t="str">
        <f>IF(COUNTIF(J$1:J326,J326)=1,IF(COUNT(K$1:K325)&gt;0,MAX(K$1:K325)+1,1),"")</f>
        <v/>
      </c>
      <c r="M326" s="51" t="str">
        <f>IF(G326="","",IFERROR(SUMIFS(Данные3!$E:$E,Данные3!$A:$A,D$2,Данные3!$B:$B,G326),""))</f>
        <v/>
      </c>
      <c r="N326" s="51" t="str">
        <f>IF(G326="","",IFERROR(SUMIFS(Данные3!$F:$F,Данные3!$A:$A,D$2,Данные3!$B:$B,G326),""))</f>
        <v/>
      </c>
      <c r="O326" s="51" t="str">
        <f>IF(G326="","",IFERROR(ROUND(SUMIFS(Данные3!$G:$G,Данные3!$A:$A,D$2,Данные3!$B:$B,G326)*100,0)&amp;"%",""))</f>
        <v/>
      </c>
      <c r="U326" s="51" t="str">
        <f t="shared" si="16"/>
        <v/>
      </c>
      <c r="V326" s="53" t="str">
        <f t="shared" si="17"/>
        <v/>
      </c>
      <c r="W326" s="51" t="str">
        <f>IFERROR(IF(Данные2!$A326&lt;&gt;"",Данные2!$A326,""),"")</f>
        <v/>
      </c>
      <c r="X326" s="53" t="str">
        <f>IF(COUNTIF(W$1:W326,W326)=1,IF(COUNT(X$1:X325)&gt;0,MAX(X$1:X325)+1,1),"")</f>
        <v/>
      </c>
      <c r="Z326" s="51" t="str">
        <f>IF($U326="","",IFERROR(SUMIF(Данные2!$A:$A,Техлист!$U326,Данные2!D:D),""))</f>
        <v/>
      </c>
      <c r="AA326" s="51" t="str">
        <f>IF($U326="","",IFERROR(SUMIF(Данные2!$A:$A,Техлист!$U326,Данные2!E:E),""))</f>
        <v/>
      </c>
      <c r="AB326" s="45" t="str">
        <f>IF($U326="","",IFERROR(ROUND(SUMIF(Данные2!$A:$A,Техлист!$U326,Данные2!F:F)*100,0)&amp;"%",""))</f>
        <v/>
      </c>
    </row>
    <row r="327" spans="1:28" x14ac:dyDescent="0.25">
      <c r="A327" s="45" t="str">
        <f>IF(Данные2!$A327&lt;&gt;"",Данные2!$A327,"")</f>
        <v/>
      </c>
      <c r="G327" s="45" t="str">
        <f t="shared" si="15"/>
        <v/>
      </c>
      <c r="H327" s="45" t="str">
        <f>IF(COUNTIF(G$1:G327,G327)=1,IF(COUNT(H$1:H326)&gt;0,MAX(H$1:H326)+1,1),"")</f>
        <v/>
      </c>
      <c r="J327" s="45" t="str">
        <f>IFERROR(IF(AND(Данные3!A327&lt;&gt;"",Данные3!A327=D$2),Данные3!B327,""),"")</f>
        <v/>
      </c>
      <c r="K327" s="45" t="str">
        <f>IF(COUNTIF(J$1:J327,J327)=1,IF(COUNT(K$1:K326)&gt;0,MAX(K$1:K326)+1,1),"")</f>
        <v/>
      </c>
      <c r="M327" s="51" t="str">
        <f>IF(G327="","",IFERROR(SUMIFS(Данные3!$E:$E,Данные3!$A:$A,D$2,Данные3!$B:$B,G327),""))</f>
        <v/>
      </c>
      <c r="N327" s="51" t="str">
        <f>IF(G327="","",IFERROR(SUMIFS(Данные3!$F:$F,Данные3!$A:$A,D$2,Данные3!$B:$B,G327),""))</f>
        <v/>
      </c>
      <c r="O327" s="51" t="str">
        <f>IF(G327="","",IFERROR(ROUND(SUMIFS(Данные3!$G:$G,Данные3!$A:$A,D$2,Данные3!$B:$B,G327)*100,0)&amp;"%",""))</f>
        <v/>
      </c>
      <c r="U327" s="51" t="str">
        <f t="shared" si="16"/>
        <v/>
      </c>
      <c r="V327" s="53" t="str">
        <f t="shared" si="17"/>
        <v/>
      </c>
      <c r="W327" s="51" t="str">
        <f>IFERROR(IF(Данные2!$A327&lt;&gt;"",Данные2!$A327,""),"")</f>
        <v/>
      </c>
      <c r="X327" s="53" t="str">
        <f>IF(COUNTIF(W$1:W327,W327)=1,IF(COUNT(X$1:X326)&gt;0,MAX(X$1:X326)+1,1),"")</f>
        <v/>
      </c>
      <c r="Z327" s="51" t="str">
        <f>IF($U327="","",IFERROR(SUMIF(Данные2!$A:$A,Техлист!$U327,Данные2!D:D),""))</f>
        <v/>
      </c>
      <c r="AA327" s="51" t="str">
        <f>IF($U327="","",IFERROR(SUMIF(Данные2!$A:$A,Техлист!$U327,Данные2!E:E),""))</f>
        <v/>
      </c>
      <c r="AB327" s="45" t="str">
        <f>IF($U327="","",IFERROR(ROUND(SUMIF(Данные2!$A:$A,Техлист!$U327,Данные2!F:F)*100,0)&amp;"%",""))</f>
        <v/>
      </c>
    </row>
    <row r="328" spans="1:28" x14ac:dyDescent="0.25">
      <c r="A328" s="45" t="str">
        <f>IF(Данные2!$A328&lt;&gt;"",Данные2!$A328,"")</f>
        <v/>
      </c>
      <c r="G328" s="45" t="str">
        <f t="shared" si="15"/>
        <v/>
      </c>
      <c r="H328" s="45" t="str">
        <f>IF(COUNTIF(G$1:G328,G328)=1,IF(COUNT(H$1:H327)&gt;0,MAX(H$1:H327)+1,1),"")</f>
        <v/>
      </c>
      <c r="J328" s="45" t="str">
        <f>IFERROR(IF(AND(Данные3!A328&lt;&gt;"",Данные3!A328=D$2),Данные3!B328,""),"")</f>
        <v/>
      </c>
      <c r="K328" s="45" t="str">
        <f>IF(COUNTIF(J$1:J328,J328)=1,IF(COUNT(K$1:K327)&gt;0,MAX(K$1:K327)+1,1),"")</f>
        <v/>
      </c>
      <c r="M328" s="51" t="str">
        <f>IF(G328="","",IFERROR(SUMIFS(Данные3!$E:$E,Данные3!$A:$A,D$2,Данные3!$B:$B,G328),""))</f>
        <v/>
      </c>
      <c r="N328" s="51" t="str">
        <f>IF(G328="","",IFERROR(SUMIFS(Данные3!$F:$F,Данные3!$A:$A,D$2,Данные3!$B:$B,G328),""))</f>
        <v/>
      </c>
      <c r="O328" s="51" t="str">
        <f>IF(G328="","",IFERROR(ROUND(SUMIFS(Данные3!$G:$G,Данные3!$A:$A,D$2,Данные3!$B:$B,G328)*100,0)&amp;"%",""))</f>
        <v/>
      </c>
      <c r="U328" s="51" t="str">
        <f t="shared" si="16"/>
        <v/>
      </c>
      <c r="V328" s="53" t="str">
        <f t="shared" si="17"/>
        <v/>
      </c>
      <c r="W328" s="51" t="str">
        <f>IFERROR(IF(Данные2!$A328&lt;&gt;"",Данные2!$A328,""),"")</f>
        <v/>
      </c>
      <c r="X328" s="53" t="str">
        <f>IF(COUNTIF(W$1:W328,W328)=1,IF(COUNT(X$1:X327)&gt;0,MAX(X$1:X327)+1,1),"")</f>
        <v/>
      </c>
      <c r="Z328" s="51" t="str">
        <f>IF($U328="","",IFERROR(SUMIF(Данные2!$A:$A,Техлист!$U328,Данные2!D:D),""))</f>
        <v/>
      </c>
      <c r="AA328" s="51" t="str">
        <f>IF($U328="","",IFERROR(SUMIF(Данные2!$A:$A,Техлист!$U328,Данные2!E:E),""))</f>
        <v/>
      </c>
      <c r="AB328" s="45" t="str">
        <f>IF($U328="","",IFERROR(ROUND(SUMIF(Данные2!$A:$A,Техлист!$U328,Данные2!F:F)*100,0)&amp;"%",""))</f>
        <v/>
      </c>
    </row>
    <row r="329" spans="1:28" x14ac:dyDescent="0.25">
      <c r="A329" s="45" t="str">
        <f>IF(Данные2!$A329&lt;&gt;"",Данные2!$A329,"")</f>
        <v/>
      </c>
      <c r="G329" s="45" t="str">
        <f t="shared" si="15"/>
        <v/>
      </c>
      <c r="H329" s="45" t="str">
        <f>IF(COUNTIF(G$1:G329,G329)=1,IF(COUNT(H$1:H328)&gt;0,MAX(H$1:H328)+1,1),"")</f>
        <v/>
      </c>
      <c r="J329" s="45" t="str">
        <f>IFERROR(IF(AND(Данные3!A329&lt;&gt;"",Данные3!A329=D$2),Данные3!B329,""),"")</f>
        <v/>
      </c>
      <c r="K329" s="45" t="str">
        <f>IF(COUNTIF(J$1:J329,J329)=1,IF(COUNT(K$1:K328)&gt;0,MAX(K$1:K328)+1,1),"")</f>
        <v/>
      </c>
      <c r="M329" s="51" t="str">
        <f>IF(G329="","",IFERROR(SUMIFS(Данные3!$E:$E,Данные3!$A:$A,D$2,Данные3!$B:$B,G329),""))</f>
        <v/>
      </c>
      <c r="N329" s="51" t="str">
        <f>IF(G329="","",IFERROR(SUMIFS(Данные3!$F:$F,Данные3!$A:$A,D$2,Данные3!$B:$B,G329),""))</f>
        <v/>
      </c>
      <c r="O329" s="51" t="str">
        <f>IF(G329="","",IFERROR(ROUND(SUMIFS(Данные3!$G:$G,Данные3!$A:$A,D$2,Данные3!$B:$B,G329)*100,0)&amp;"%",""))</f>
        <v/>
      </c>
      <c r="U329" s="51" t="str">
        <f t="shared" si="16"/>
        <v/>
      </c>
      <c r="V329" s="53" t="str">
        <f t="shared" si="17"/>
        <v/>
      </c>
      <c r="W329" s="51" t="str">
        <f>IFERROR(IF(Данные2!$A329&lt;&gt;"",Данные2!$A329,""),"")</f>
        <v/>
      </c>
      <c r="X329" s="53" t="str">
        <f>IF(COUNTIF(W$1:W329,W329)=1,IF(COUNT(X$1:X328)&gt;0,MAX(X$1:X328)+1,1),"")</f>
        <v/>
      </c>
      <c r="Z329" s="51" t="str">
        <f>IF($U329="","",IFERROR(SUMIF(Данные2!$A:$A,Техлист!$U329,Данные2!D:D),""))</f>
        <v/>
      </c>
      <c r="AA329" s="51" t="str">
        <f>IF($U329="","",IFERROR(SUMIF(Данные2!$A:$A,Техлист!$U329,Данные2!E:E),""))</f>
        <v/>
      </c>
      <c r="AB329" s="45" t="str">
        <f>IF($U329="","",IFERROR(ROUND(SUMIF(Данные2!$A:$A,Техлист!$U329,Данные2!F:F)*100,0)&amp;"%",""))</f>
        <v/>
      </c>
    </row>
    <row r="330" spans="1:28" x14ac:dyDescent="0.25">
      <c r="A330" s="45" t="str">
        <f>IF(Данные2!$A330&lt;&gt;"",Данные2!$A330,"")</f>
        <v/>
      </c>
      <c r="G330" s="45" t="str">
        <f t="shared" si="15"/>
        <v/>
      </c>
      <c r="H330" s="45" t="str">
        <f>IF(COUNTIF(G$1:G330,G330)=1,IF(COUNT(H$1:H329)&gt;0,MAX(H$1:H329)+1,1),"")</f>
        <v/>
      </c>
      <c r="J330" s="45" t="str">
        <f>IFERROR(IF(AND(Данные3!A330&lt;&gt;"",Данные3!A330=D$2),Данные3!B330,""),"")</f>
        <v/>
      </c>
      <c r="K330" s="45" t="str">
        <f>IF(COUNTIF(J$1:J330,J330)=1,IF(COUNT(K$1:K329)&gt;0,MAX(K$1:K329)+1,1),"")</f>
        <v/>
      </c>
      <c r="M330" s="51" t="str">
        <f>IF(G330="","",IFERROR(SUMIFS(Данные3!$E:$E,Данные3!$A:$A,D$2,Данные3!$B:$B,G330),""))</f>
        <v/>
      </c>
      <c r="N330" s="51" t="str">
        <f>IF(G330="","",IFERROR(SUMIFS(Данные3!$F:$F,Данные3!$A:$A,D$2,Данные3!$B:$B,G330),""))</f>
        <v/>
      </c>
      <c r="O330" s="51" t="str">
        <f>IF(G330="","",IFERROR(ROUND(SUMIFS(Данные3!$G:$G,Данные3!$A:$A,D$2,Данные3!$B:$B,G330)*100,0)&amp;"%",""))</f>
        <v/>
      </c>
      <c r="U330" s="51" t="str">
        <f t="shared" si="16"/>
        <v/>
      </c>
      <c r="V330" s="53" t="str">
        <f t="shared" si="17"/>
        <v/>
      </c>
      <c r="W330" s="51" t="str">
        <f>IFERROR(IF(Данные2!$A330&lt;&gt;"",Данные2!$A330,""),"")</f>
        <v/>
      </c>
      <c r="X330" s="53" t="str">
        <f>IF(COUNTIF(W$1:W330,W330)=1,IF(COUNT(X$1:X329)&gt;0,MAX(X$1:X329)+1,1),"")</f>
        <v/>
      </c>
      <c r="Z330" s="51" t="str">
        <f>IF($U330="","",IFERROR(SUMIF(Данные2!$A:$A,Техлист!$U330,Данные2!D:D),""))</f>
        <v/>
      </c>
      <c r="AA330" s="51" t="str">
        <f>IF($U330="","",IFERROR(SUMIF(Данные2!$A:$A,Техлист!$U330,Данные2!E:E),""))</f>
        <v/>
      </c>
      <c r="AB330" s="45" t="str">
        <f>IF($U330="","",IFERROR(ROUND(SUMIF(Данные2!$A:$A,Техлист!$U330,Данные2!F:F)*100,0)&amp;"%",""))</f>
        <v/>
      </c>
    </row>
    <row r="331" spans="1:28" x14ac:dyDescent="0.25">
      <c r="A331" s="45" t="str">
        <f>IF(Данные2!$A331&lt;&gt;"",Данные2!$A331,"")</f>
        <v/>
      </c>
      <c r="G331" s="45" t="str">
        <f t="shared" si="15"/>
        <v/>
      </c>
      <c r="H331" s="45" t="str">
        <f>IF(COUNTIF(G$1:G331,G331)=1,IF(COUNT(H$1:H330)&gt;0,MAX(H$1:H330)+1,1),"")</f>
        <v/>
      </c>
      <c r="J331" s="45" t="str">
        <f>IFERROR(IF(AND(Данные3!A331&lt;&gt;"",Данные3!A331=D$2),Данные3!B331,""),"")</f>
        <v/>
      </c>
      <c r="K331" s="45" t="str">
        <f>IF(COUNTIF(J$1:J331,J331)=1,IF(COUNT(K$1:K330)&gt;0,MAX(K$1:K330)+1,1),"")</f>
        <v/>
      </c>
      <c r="M331" s="51" t="str">
        <f>IF(G331="","",IFERROR(SUMIFS(Данные3!$E:$E,Данные3!$A:$A,D$2,Данные3!$B:$B,G331),""))</f>
        <v/>
      </c>
      <c r="N331" s="51" t="str">
        <f>IF(G331="","",IFERROR(SUMIFS(Данные3!$F:$F,Данные3!$A:$A,D$2,Данные3!$B:$B,G331),""))</f>
        <v/>
      </c>
      <c r="O331" s="51" t="str">
        <f>IF(G331="","",IFERROR(ROUND(SUMIFS(Данные3!$G:$G,Данные3!$A:$A,D$2,Данные3!$B:$B,G331)*100,0)&amp;"%",""))</f>
        <v/>
      </c>
      <c r="U331" s="51" t="str">
        <f t="shared" si="16"/>
        <v/>
      </c>
      <c r="V331" s="53" t="str">
        <f t="shared" si="17"/>
        <v/>
      </c>
      <c r="W331" s="51" t="str">
        <f>IFERROR(IF(Данные2!$A331&lt;&gt;"",Данные2!$A331,""),"")</f>
        <v/>
      </c>
      <c r="X331" s="53" t="str">
        <f>IF(COUNTIF(W$1:W331,W331)=1,IF(COUNT(X$1:X330)&gt;0,MAX(X$1:X330)+1,1),"")</f>
        <v/>
      </c>
      <c r="Z331" s="51" t="str">
        <f>IF($U331="","",IFERROR(SUMIF(Данные2!$A:$A,Техлист!$U331,Данные2!D:D),""))</f>
        <v/>
      </c>
      <c r="AA331" s="51" t="str">
        <f>IF($U331="","",IFERROR(SUMIF(Данные2!$A:$A,Техлист!$U331,Данные2!E:E),""))</f>
        <v/>
      </c>
      <c r="AB331" s="45" t="str">
        <f>IF($U331="","",IFERROR(ROUND(SUMIF(Данные2!$A:$A,Техлист!$U331,Данные2!F:F)*100,0)&amp;"%",""))</f>
        <v/>
      </c>
    </row>
    <row r="332" spans="1:28" x14ac:dyDescent="0.25">
      <c r="A332" s="45" t="str">
        <f>IF(Данные2!$A332&lt;&gt;"",Данные2!$A332,"")</f>
        <v/>
      </c>
      <c r="G332" s="45" t="str">
        <f t="shared" si="15"/>
        <v/>
      </c>
      <c r="H332" s="45" t="str">
        <f>IF(COUNTIF(G$1:G332,G332)=1,IF(COUNT(H$1:H331)&gt;0,MAX(H$1:H331)+1,1),"")</f>
        <v/>
      </c>
      <c r="J332" s="45" t="str">
        <f>IFERROR(IF(AND(Данные3!A332&lt;&gt;"",Данные3!A332=D$2),Данные3!B332,""),"")</f>
        <v/>
      </c>
      <c r="K332" s="45" t="str">
        <f>IF(COUNTIF(J$1:J332,J332)=1,IF(COUNT(K$1:K331)&gt;0,MAX(K$1:K331)+1,1),"")</f>
        <v/>
      </c>
      <c r="M332" s="51" t="str">
        <f>IF(G332="","",IFERROR(SUMIFS(Данные3!$E:$E,Данные3!$A:$A,D$2,Данные3!$B:$B,G332),""))</f>
        <v/>
      </c>
      <c r="N332" s="51" t="str">
        <f>IF(G332="","",IFERROR(SUMIFS(Данные3!$F:$F,Данные3!$A:$A,D$2,Данные3!$B:$B,G332),""))</f>
        <v/>
      </c>
      <c r="O332" s="51" t="str">
        <f>IF(G332="","",IFERROR(ROUND(SUMIFS(Данные3!$G:$G,Данные3!$A:$A,D$2,Данные3!$B:$B,G332)*100,0)&amp;"%",""))</f>
        <v/>
      </c>
      <c r="U332" s="51" t="str">
        <f t="shared" si="16"/>
        <v/>
      </c>
      <c r="V332" s="53" t="str">
        <f t="shared" si="17"/>
        <v/>
      </c>
      <c r="W332" s="51" t="str">
        <f>IFERROR(IF(Данные2!$A332&lt;&gt;"",Данные2!$A332,""),"")</f>
        <v/>
      </c>
      <c r="X332" s="53" t="str">
        <f>IF(COUNTIF(W$1:W332,W332)=1,IF(COUNT(X$1:X331)&gt;0,MAX(X$1:X331)+1,1),"")</f>
        <v/>
      </c>
      <c r="Z332" s="51" t="str">
        <f>IF($U332="","",IFERROR(SUMIF(Данные2!$A:$A,Техлист!$U332,Данные2!D:D),""))</f>
        <v/>
      </c>
      <c r="AA332" s="51" t="str">
        <f>IF($U332="","",IFERROR(SUMIF(Данные2!$A:$A,Техлист!$U332,Данные2!E:E),""))</f>
        <v/>
      </c>
      <c r="AB332" s="45" t="str">
        <f>IF($U332="","",IFERROR(ROUND(SUMIF(Данные2!$A:$A,Техлист!$U332,Данные2!F:F)*100,0)&amp;"%",""))</f>
        <v/>
      </c>
    </row>
    <row r="333" spans="1:28" x14ac:dyDescent="0.25">
      <c r="A333" s="45" t="str">
        <f>IF(Данные2!$A333&lt;&gt;"",Данные2!$A333,"")</f>
        <v/>
      </c>
      <c r="G333" s="45" t="str">
        <f t="shared" si="15"/>
        <v/>
      </c>
      <c r="H333" s="45" t="str">
        <f>IF(COUNTIF(G$1:G333,G333)=1,IF(COUNT(H$1:H332)&gt;0,MAX(H$1:H332)+1,1),"")</f>
        <v/>
      </c>
      <c r="J333" s="45" t="str">
        <f>IFERROR(IF(AND(Данные3!A333&lt;&gt;"",Данные3!A333=D$2),Данные3!B333,""),"")</f>
        <v/>
      </c>
      <c r="K333" s="45" t="str">
        <f>IF(COUNTIF(J$1:J333,J333)=1,IF(COUNT(K$1:K332)&gt;0,MAX(K$1:K332)+1,1),"")</f>
        <v/>
      </c>
      <c r="M333" s="51" t="str">
        <f>IF(G333="","",IFERROR(SUMIFS(Данные3!$E:$E,Данные3!$A:$A,D$2,Данные3!$B:$B,G333),""))</f>
        <v/>
      </c>
      <c r="N333" s="51" t="str">
        <f>IF(G333="","",IFERROR(SUMIFS(Данные3!$F:$F,Данные3!$A:$A,D$2,Данные3!$B:$B,G333),""))</f>
        <v/>
      </c>
      <c r="O333" s="51" t="str">
        <f>IF(G333="","",IFERROR(ROUND(SUMIFS(Данные3!$G:$G,Данные3!$A:$A,D$2,Данные3!$B:$B,G333)*100,0)&amp;"%",""))</f>
        <v/>
      </c>
      <c r="U333" s="51" t="str">
        <f t="shared" si="16"/>
        <v/>
      </c>
      <c r="V333" s="53" t="str">
        <f t="shared" si="17"/>
        <v/>
      </c>
      <c r="W333" s="51" t="str">
        <f>IFERROR(IF(Данные2!$A333&lt;&gt;"",Данные2!$A333,""),"")</f>
        <v/>
      </c>
      <c r="X333" s="53" t="str">
        <f>IF(COUNTIF(W$1:W333,W333)=1,IF(COUNT(X$1:X332)&gt;0,MAX(X$1:X332)+1,1),"")</f>
        <v/>
      </c>
      <c r="Z333" s="51" t="str">
        <f>IF($U333="","",IFERROR(SUMIF(Данные2!$A:$A,Техлист!$U333,Данные2!D:D),""))</f>
        <v/>
      </c>
      <c r="AA333" s="51" t="str">
        <f>IF($U333="","",IFERROR(SUMIF(Данные2!$A:$A,Техлист!$U333,Данные2!E:E),""))</f>
        <v/>
      </c>
      <c r="AB333" s="45" t="str">
        <f>IF($U333="","",IFERROR(ROUND(SUMIF(Данные2!$A:$A,Техлист!$U333,Данные2!F:F)*100,0)&amp;"%",""))</f>
        <v/>
      </c>
    </row>
    <row r="334" spans="1:28" x14ac:dyDescent="0.25">
      <c r="A334" s="45" t="str">
        <f>IF(Данные2!$A334&lt;&gt;"",Данные2!$A334,"")</f>
        <v/>
      </c>
      <c r="G334" s="45" t="str">
        <f t="shared" si="15"/>
        <v/>
      </c>
      <c r="H334" s="45" t="str">
        <f>IF(COUNTIF(G$1:G334,G334)=1,IF(COUNT(H$1:H333)&gt;0,MAX(H$1:H333)+1,1),"")</f>
        <v/>
      </c>
      <c r="J334" s="45" t="str">
        <f>IFERROR(IF(AND(Данные3!A334&lt;&gt;"",Данные3!A334=D$2),Данные3!B334,""),"")</f>
        <v/>
      </c>
      <c r="K334" s="45" t="str">
        <f>IF(COUNTIF(J$1:J334,J334)=1,IF(COUNT(K$1:K333)&gt;0,MAX(K$1:K333)+1,1),"")</f>
        <v/>
      </c>
      <c r="M334" s="51" t="str">
        <f>IF(G334="","",IFERROR(SUMIFS(Данные3!$E:$E,Данные3!$A:$A,D$2,Данные3!$B:$B,G334),""))</f>
        <v/>
      </c>
      <c r="N334" s="51" t="str">
        <f>IF(G334="","",IFERROR(SUMIFS(Данные3!$F:$F,Данные3!$A:$A,D$2,Данные3!$B:$B,G334),""))</f>
        <v/>
      </c>
      <c r="O334" s="51" t="str">
        <f>IF(G334="","",IFERROR(ROUND(SUMIFS(Данные3!$G:$G,Данные3!$A:$A,D$2,Данные3!$B:$B,G334)*100,0)&amp;"%",""))</f>
        <v/>
      </c>
      <c r="U334" s="51" t="str">
        <f t="shared" si="16"/>
        <v/>
      </c>
      <c r="V334" s="53" t="str">
        <f t="shared" si="17"/>
        <v/>
      </c>
      <c r="W334" s="51" t="str">
        <f>IFERROR(IF(Данные2!$A334&lt;&gt;"",Данные2!$A334,""),"")</f>
        <v/>
      </c>
      <c r="X334" s="53" t="str">
        <f>IF(COUNTIF(W$1:W334,W334)=1,IF(COUNT(X$1:X333)&gt;0,MAX(X$1:X333)+1,1),"")</f>
        <v/>
      </c>
      <c r="Z334" s="51" t="str">
        <f>IF($U334="","",IFERROR(SUMIF(Данные2!$A:$A,Техлист!$U334,Данные2!D:D),""))</f>
        <v/>
      </c>
      <c r="AA334" s="51" t="str">
        <f>IF($U334="","",IFERROR(SUMIF(Данные2!$A:$A,Техлист!$U334,Данные2!E:E),""))</f>
        <v/>
      </c>
      <c r="AB334" s="45" t="str">
        <f>IF($U334="","",IFERROR(ROUND(SUMIF(Данные2!$A:$A,Техлист!$U334,Данные2!F:F)*100,0)&amp;"%",""))</f>
        <v/>
      </c>
    </row>
    <row r="335" spans="1:28" x14ac:dyDescent="0.25">
      <c r="A335" s="45" t="str">
        <f>IF(Данные2!$A335&lt;&gt;"",Данные2!$A335,"")</f>
        <v/>
      </c>
      <c r="G335" s="45" t="str">
        <f t="shared" si="15"/>
        <v/>
      </c>
      <c r="H335" s="45" t="str">
        <f>IF(COUNTIF(G$1:G335,G335)=1,IF(COUNT(H$1:H334)&gt;0,MAX(H$1:H334)+1,1),"")</f>
        <v/>
      </c>
      <c r="J335" s="45" t="str">
        <f>IFERROR(IF(AND(Данные3!A335&lt;&gt;"",Данные3!A335=D$2),Данные3!B335,""),"")</f>
        <v/>
      </c>
      <c r="K335" s="45" t="str">
        <f>IF(COUNTIF(J$1:J335,J335)=1,IF(COUNT(K$1:K334)&gt;0,MAX(K$1:K334)+1,1),"")</f>
        <v/>
      </c>
      <c r="M335" s="51" t="str">
        <f>IF(G335="","",IFERROR(SUMIFS(Данные3!$E:$E,Данные3!$A:$A,D$2,Данные3!$B:$B,G335),""))</f>
        <v/>
      </c>
      <c r="N335" s="51" t="str">
        <f>IF(G335="","",IFERROR(SUMIFS(Данные3!$F:$F,Данные3!$A:$A,D$2,Данные3!$B:$B,G335),""))</f>
        <v/>
      </c>
      <c r="O335" s="51" t="str">
        <f>IF(G335="","",IFERROR(ROUND(SUMIFS(Данные3!$G:$G,Данные3!$A:$A,D$2,Данные3!$B:$B,G335)*100,0)&amp;"%",""))</f>
        <v/>
      </c>
      <c r="U335" s="51" t="str">
        <f t="shared" si="16"/>
        <v/>
      </c>
      <c r="V335" s="53" t="str">
        <f t="shared" si="17"/>
        <v/>
      </c>
      <c r="W335" s="51" t="str">
        <f>IFERROR(IF(Данные2!$A335&lt;&gt;"",Данные2!$A335,""),"")</f>
        <v/>
      </c>
      <c r="X335" s="53" t="str">
        <f>IF(COUNTIF(W$1:W335,W335)=1,IF(COUNT(X$1:X334)&gt;0,MAX(X$1:X334)+1,1),"")</f>
        <v/>
      </c>
      <c r="Z335" s="51" t="str">
        <f>IF($U335="","",IFERROR(SUMIF(Данные2!$A:$A,Техлист!$U335,Данные2!D:D),""))</f>
        <v/>
      </c>
      <c r="AA335" s="51" t="str">
        <f>IF($U335="","",IFERROR(SUMIF(Данные2!$A:$A,Техлист!$U335,Данные2!E:E),""))</f>
        <v/>
      </c>
      <c r="AB335" s="45" t="str">
        <f>IF($U335="","",IFERROR(ROUND(SUMIF(Данные2!$A:$A,Техлист!$U335,Данные2!F:F)*100,0)&amp;"%",""))</f>
        <v/>
      </c>
    </row>
    <row r="336" spans="1:28" x14ac:dyDescent="0.25">
      <c r="A336" s="45" t="str">
        <f>IF(Данные2!$A336&lt;&gt;"",Данные2!$A336,"")</f>
        <v/>
      </c>
      <c r="G336" s="45" t="str">
        <f t="shared" si="15"/>
        <v/>
      </c>
      <c r="H336" s="45" t="str">
        <f>IF(COUNTIF(G$1:G336,G336)=1,IF(COUNT(H$1:H335)&gt;0,MAX(H$1:H335)+1,1),"")</f>
        <v/>
      </c>
      <c r="J336" s="45" t="str">
        <f>IFERROR(IF(AND(Данные3!A336&lt;&gt;"",Данные3!A336=D$2),Данные3!B336,""),"")</f>
        <v/>
      </c>
      <c r="K336" s="45" t="str">
        <f>IF(COUNTIF(J$1:J336,J336)=1,IF(COUNT(K$1:K335)&gt;0,MAX(K$1:K335)+1,1),"")</f>
        <v/>
      </c>
      <c r="M336" s="51" t="str">
        <f>IF(G336="","",IFERROR(SUMIFS(Данные3!$E:$E,Данные3!$A:$A,D$2,Данные3!$B:$B,G336),""))</f>
        <v/>
      </c>
      <c r="N336" s="51" t="str">
        <f>IF(G336="","",IFERROR(SUMIFS(Данные3!$F:$F,Данные3!$A:$A,D$2,Данные3!$B:$B,G336),""))</f>
        <v/>
      </c>
      <c r="O336" s="51" t="str">
        <f>IF(G336="","",IFERROR(ROUND(SUMIFS(Данные3!$G:$G,Данные3!$A:$A,D$2,Данные3!$B:$B,G336)*100,0)&amp;"%",""))</f>
        <v/>
      </c>
      <c r="U336" s="51" t="str">
        <f t="shared" si="16"/>
        <v/>
      </c>
      <c r="V336" s="53" t="str">
        <f t="shared" si="17"/>
        <v/>
      </c>
      <c r="W336" s="51" t="str">
        <f>IFERROR(IF(Данные2!$A336&lt;&gt;"",Данные2!$A336,""),"")</f>
        <v/>
      </c>
      <c r="X336" s="53" t="str">
        <f>IF(COUNTIF(W$1:W336,W336)=1,IF(COUNT(X$1:X335)&gt;0,MAX(X$1:X335)+1,1),"")</f>
        <v/>
      </c>
      <c r="Z336" s="51" t="str">
        <f>IF($U336="","",IFERROR(SUMIF(Данные2!$A:$A,Техлист!$U336,Данные2!D:D),""))</f>
        <v/>
      </c>
      <c r="AA336" s="51" t="str">
        <f>IF($U336="","",IFERROR(SUMIF(Данные2!$A:$A,Техлист!$U336,Данные2!E:E),""))</f>
        <v/>
      </c>
      <c r="AB336" s="45" t="str">
        <f>IF($U336="","",IFERROR(ROUND(SUMIF(Данные2!$A:$A,Техлист!$U336,Данные2!F:F)*100,0)&amp;"%",""))</f>
        <v/>
      </c>
    </row>
    <row r="337" spans="1:28" x14ac:dyDescent="0.25">
      <c r="A337" s="45" t="str">
        <f>IF(Данные2!$A337&lt;&gt;"",Данные2!$A337,"")</f>
        <v/>
      </c>
      <c r="G337" s="45" t="str">
        <f t="shared" si="15"/>
        <v/>
      </c>
      <c r="H337" s="45" t="str">
        <f>IF(COUNTIF(G$1:G337,G337)=1,IF(COUNT(H$1:H336)&gt;0,MAX(H$1:H336)+1,1),"")</f>
        <v/>
      </c>
      <c r="J337" s="45" t="str">
        <f>IFERROR(IF(AND(Данные3!A337&lt;&gt;"",Данные3!A337=D$2),Данные3!B337,""),"")</f>
        <v/>
      </c>
      <c r="K337" s="45" t="str">
        <f>IF(COUNTIF(J$1:J337,J337)=1,IF(COUNT(K$1:K336)&gt;0,MAX(K$1:K336)+1,1),"")</f>
        <v/>
      </c>
      <c r="M337" s="51" t="str">
        <f>IF(G337="","",IFERROR(SUMIFS(Данные3!$E:$E,Данные3!$A:$A,D$2,Данные3!$B:$B,G337),""))</f>
        <v/>
      </c>
      <c r="N337" s="51" t="str">
        <f>IF(G337="","",IFERROR(SUMIFS(Данные3!$F:$F,Данные3!$A:$A,D$2,Данные3!$B:$B,G337),""))</f>
        <v/>
      </c>
      <c r="O337" s="51" t="str">
        <f>IF(G337="","",IFERROR(ROUND(SUMIFS(Данные3!$G:$G,Данные3!$A:$A,D$2,Данные3!$B:$B,G337)*100,0)&amp;"%",""))</f>
        <v/>
      </c>
      <c r="U337" s="51" t="str">
        <f t="shared" si="16"/>
        <v/>
      </c>
      <c r="V337" s="53" t="str">
        <f t="shared" si="17"/>
        <v/>
      </c>
      <c r="W337" s="51" t="str">
        <f>IFERROR(IF(Данные2!$A337&lt;&gt;"",Данные2!$A337,""),"")</f>
        <v/>
      </c>
      <c r="X337" s="53" t="str">
        <f>IF(COUNTIF(W$1:W337,W337)=1,IF(COUNT(X$1:X336)&gt;0,MAX(X$1:X336)+1,1),"")</f>
        <v/>
      </c>
      <c r="Z337" s="51" t="str">
        <f>IF($U337="","",IFERROR(SUMIF(Данные2!$A:$A,Техлист!$U337,Данные2!D:D),""))</f>
        <v/>
      </c>
      <c r="AA337" s="51" t="str">
        <f>IF($U337="","",IFERROR(SUMIF(Данные2!$A:$A,Техлист!$U337,Данные2!E:E),""))</f>
        <v/>
      </c>
      <c r="AB337" s="45" t="str">
        <f>IF($U337="","",IFERROR(ROUND(SUMIF(Данные2!$A:$A,Техлист!$U337,Данные2!F:F)*100,0)&amp;"%",""))</f>
        <v/>
      </c>
    </row>
    <row r="338" spans="1:28" x14ac:dyDescent="0.25">
      <c r="A338" s="45" t="str">
        <f>IF(Данные2!$A338&lt;&gt;"",Данные2!$A338,"")</f>
        <v/>
      </c>
      <c r="G338" s="45" t="str">
        <f t="shared" si="15"/>
        <v/>
      </c>
      <c r="H338" s="45" t="str">
        <f>IF(COUNTIF(G$1:G338,G338)=1,IF(COUNT(H$1:H337)&gt;0,MAX(H$1:H337)+1,1),"")</f>
        <v/>
      </c>
      <c r="J338" s="45" t="str">
        <f>IFERROR(IF(AND(Данные3!A338&lt;&gt;"",Данные3!A338=D$2),Данные3!B338,""),"")</f>
        <v/>
      </c>
      <c r="K338" s="45" t="str">
        <f>IF(COUNTIF(J$1:J338,J338)=1,IF(COUNT(K$1:K337)&gt;0,MAX(K$1:K337)+1,1),"")</f>
        <v/>
      </c>
      <c r="M338" s="51" t="str">
        <f>IF(G338="","",IFERROR(SUMIFS(Данные3!$E:$E,Данные3!$A:$A,D$2,Данные3!$B:$B,G338),""))</f>
        <v/>
      </c>
      <c r="N338" s="51" t="str">
        <f>IF(G338="","",IFERROR(SUMIFS(Данные3!$F:$F,Данные3!$A:$A,D$2,Данные3!$B:$B,G338),""))</f>
        <v/>
      </c>
      <c r="O338" s="51" t="str">
        <f>IF(G338="","",IFERROR(ROUND(SUMIFS(Данные3!$G:$G,Данные3!$A:$A,D$2,Данные3!$B:$B,G338)*100,0)&amp;"%",""))</f>
        <v/>
      </c>
      <c r="U338" s="51" t="str">
        <f t="shared" si="16"/>
        <v/>
      </c>
      <c r="V338" s="53" t="str">
        <f t="shared" si="17"/>
        <v/>
      </c>
      <c r="W338" s="51" t="str">
        <f>IFERROR(IF(Данные2!$A338&lt;&gt;"",Данные2!$A338,""),"")</f>
        <v/>
      </c>
      <c r="X338" s="53" t="str">
        <f>IF(COUNTIF(W$1:W338,W338)=1,IF(COUNT(X$1:X337)&gt;0,MAX(X$1:X337)+1,1),"")</f>
        <v/>
      </c>
      <c r="Z338" s="51" t="str">
        <f>IF($U338="","",IFERROR(SUMIF(Данные2!$A:$A,Техлист!$U338,Данные2!D:D),""))</f>
        <v/>
      </c>
      <c r="AA338" s="51" t="str">
        <f>IF($U338="","",IFERROR(SUMIF(Данные2!$A:$A,Техлист!$U338,Данные2!E:E),""))</f>
        <v/>
      </c>
      <c r="AB338" s="45" t="str">
        <f>IF($U338="","",IFERROR(ROUND(SUMIF(Данные2!$A:$A,Техлист!$U338,Данные2!F:F)*100,0)&amp;"%",""))</f>
        <v/>
      </c>
    </row>
    <row r="339" spans="1:28" x14ac:dyDescent="0.25">
      <c r="A339" s="45" t="str">
        <f>IF(Данные2!$A339&lt;&gt;"",Данные2!$A339,"")</f>
        <v/>
      </c>
      <c r="G339" s="45" t="str">
        <f t="shared" si="15"/>
        <v/>
      </c>
      <c r="H339" s="45" t="str">
        <f>IF(COUNTIF(G$1:G339,G339)=1,IF(COUNT(H$1:H338)&gt;0,MAX(H$1:H338)+1,1),"")</f>
        <v/>
      </c>
      <c r="J339" s="45" t="str">
        <f>IFERROR(IF(AND(Данные3!A339&lt;&gt;"",Данные3!A339=D$2),Данные3!B339,""),"")</f>
        <v/>
      </c>
      <c r="K339" s="45" t="str">
        <f>IF(COUNTIF(J$1:J339,J339)=1,IF(COUNT(K$1:K338)&gt;0,MAX(K$1:K338)+1,1),"")</f>
        <v/>
      </c>
      <c r="M339" s="51" t="str">
        <f>IF(G339="","",IFERROR(SUMIFS(Данные3!$E:$E,Данные3!$A:$A,D$2,Данные3!$B:$B,G339),""))</f>
        <v/>
      </c>
      <c r="N339" s="51" t="str">
        <f>IF(G339="","",IFERROR(SUMIFS(Данные3!$F:$F,Данные3!$A:$A,D$2,Данные3!$B:$B,G339),""))</f>
        <v/>
      </c>
      <c r="O339" s="51" t="str">
        <f>IF(G339="","",IFERROR(ROUND(SUMIFS(Данные3!$G:$G,Данные3!$A:$A,D$2,Данные3!$B:$B,G339)*100,0)&amp;"%",""))</f>
        <v/>
      </c>
      <c r="U339" s="51" t="str">
        <f t="shared" si="16"/>
        <v/>
      </c>
      <c r="V339" s="53" t="str">
        <f t="shared" si="17"/>
        <v/>
      </c>
      <c r="W339" s="51" t="str">
        <f>IFERROR(IF(Данные2!$A339&lt;&gt;"",Данные2!$A339,""),"")</f>
        <v/>
      </c>
      <c r="X339" s="53" t="str">
        <f>IF(COUNTIF(W$1:W339,W339)=1,IF(COUNT(X$1:X338)&gt;0,MAX(X$1:X338)+1,1),"")</f>
        <v/>
      </c>
      <c r="Z339" s="51" t="str">
        <f>IF($U339="","",IFERROR(SUMIF(Данные2!$A:$A,Техлист!$U339,Данные2!D:D),""))</f>
        <v/>
      </c>
      <c r="AA339" s="51" t="str">
        <f>IF($U339="","",IFERROR(SUMIF(Данные2!$A:$A,Техлист!$U339,Данные2!E:E),""))</f>
        <v/>
      </c>
      <c r="AB339" s="45" t="str">
        <f>IF($U339="","",IFERROR(ROUND(SUMIF(Данные2!$A:$A,Техлист!$U339,Данные2!F:F)*100,0)&amp;"%",""))</f>
        <v/>
      </c>
    </row>
    <row r="340" spans="1:28" x14ac:dyDescent="0.25">
      <c r="A340" s="45" t="str">
        <f>IF(Данные2!$A340&lt;&gt;"",Данные2!$A340,"")</f>
        <v/>
      </c>
      <c r="G340" s="45" t="str">
        <f t="shared" si="15"/>
        <v/>
      </c>
      <c r="H340" s="45" t="str">
        <f>IF(COUNTIF(G$1:G340,G340)=1,IF(COUNT(H$1:H339)&gt;0,MAX(H$1:H339)+1,1),"")</f>
        <v/>
      </c>
      <c r="J340" s="45" t="str">
        <f>IFERROR(IF(AND(Данные3!A340&lt;&gt;"",Данные3!A340=D$2),Данные3!B340,""),"")</f>
        <v/>
      </c>
      <c r="K340" s="45" t="str">
        <f>IF(COUNTIF(J$1:J340,J340)=1,IF(COUNT(K$1:K339)&gt;0,MAX(K$1:K339)+1,1),"")</f>
        <v/>
      </c>
      <c r="M340" s="51" t="str">
        <f>IF(G340="","",IFERROR(SUMIFS(Данные3!$E:$E,Данные3!$A:$A,D$2,Данные3!$B:$B,G340),""))</f>
        <v/>
      </c>
      <c r="N340" s="51" t="str">
        <f>IF(G340="","",IFERROR(SUMIFS(Данные3!$F:$F,Данные3!$A:$A,D$2,Данные3!$B:$B,G340),""))</f>
        <v/>
      </c>
      <c r="O340" s="51" t="str">
        <f>IF(G340="","",IFERROR(ROUND(SUMIFS(Данные3!$G:$G,Данные3!$A:$A,D$2,Данные3!$B:$B,G340)*100,0)&amp;"%",""))</f>
        <v/>
      </c>
      <c r="U340" s="51" t="str">
        <f t="shared" si="16"/>
        <v/>
      </c>
      <c r="V340" s="53" t="str">
        <f t="shared" si="17"/>
        <v/>
      </c>
      <c r="W340" s="51" t="str">
        <f>IFERROR(IF(Данные2!$A340&lt;&gt;"",Данные2!$A340,""),"")</f>
        <v/>
      </c>
      <c r="X340" s="53" t="str">
        <f>IF(COUNTIF(W$1:W340,W340)=1,IF(COUNT(X$1:X339)&gt;0,MAX(X$1:X339)+1,1),"")</f>
        <v/>
      </c>
      <c r="Z340" s="51" t="str">
        <f>IF($U340="","",IFERROR(SUMIF(Данные2!$A:$A,Техлист!$U340,Данные2!D:D),""))</f>
        <v/>
      </c>
      <c r="AA340" s="51" t="str">
        <f>IF($U340="","",IFERROR(SUMIF(Данные2!$A:$A,Техлист!$U340,Данные2!E:E),""))</f>
        <v/>
      </c>
      <c r="AB340" s="45" t="str">
        <f>IF($U340="","",IFERROR(ROUND(SUMIF(Данные2!$A:$A,Техлист!$U340,Данные2!F:F)*100,0)&amp;"%",""))</f>
        <v/>
      </c>
    </row>
    <row r="341" spans="1:28" x14ac:dyDescent="0.25">
      <c r="A341" s="45" t="str">
        <f>IF(Данные2!$A341&lt;&gt;"",Данные2!$A341,"")</f>
        <v/>
      </c>
      <c r="G341" s="45" t="str">
        <f t="shared" si="15"/>
        <v/>
      </c>
      <c r="H341" s="45" t="str">
        <f>IF(COUNTIF(G$1:G341,G341)=1,IF(COUNT(H$1:H340)&gt;0,MAX(H$1:H340)+1,1),"")</f>
        <v/>
      </c>
      <c r="J341" s="45" t="str">
        <f>IFERROR(IF(AND(Данные3!A341&lt;&gt;"",Данные3!A341=D$2),Данные3!B341,""),"")</f>
        <v/>
      </c>
      <c r="K341" s="45" t="str">
        <f>IF(COUNTIF(J$1:J341,J341)=1,IF(COUNT(K$1:K340)&gt;0,MAX(K$1:K340)+1,1),"")</f>
        <v/>
      </c>
      <c r="M341" s="51" t="str">
        <f>IF(G341="","",IFERROR(SUMIFS(Данные3!$E:$E,Данные3!$A:$A,D$2,Данные3!$B:$B,G341),""))</f>
        <v/>
      </c>
      <c r="N341" s="51" t="str">
        <f>IF(G341="","",IFERROR(SUMIFS(Данные3!$F:$F,Данные3!$A:$A,D$2,Данные3!$B:$B,G341),""))</f>
        <v/>
      </c>
      <c r="O341" s="51" t="str">
        <f>IF(G341="","",IFERROR(ROUND(SUMIFS(Данные3!$G:$G,Данные3!$A:$A,D$2,Данные3!$B:$B,G341)*100,0)&amp;"%",""))</f>
        <v/>
      </c>
      <c r="U341" s="51" t="str">
        <f t="shared" si="16"/>
        <v/>
      </c>
      <c r="V341" s="53" t="str">
        <f t="shared" si="17"/>
        <v/>
      </c>
      <c r="W341" s="51" t="str">
        <f>IFERROR(IF(Данные2!$A341&lt;&gt;"",Данные2!$A341,""),"")</f>
        <v/>
      </c>
      <c r="X341" s="53" t="str">
        <f>IF(COUNTIF(W$1:W341,W341)=1,IF(COUNT(X$1:X340)&gt;0,MAX(X$1:X340)+1,1),"")</f>
        <v/>
      </c>
      <c r="Z341" s="51" t="str">
        <f>IF($U341="","",IFERROR(SUMIF(Данные2!$A:$A,Техлист!$U341,Данные2!D:D),""))</f>
        <v/>
      </c>
      <c r="AA341" s="51" t="str">
        <f>IF($U341="","",IFERROR(SUMIF(Данные2!$A:$A,Техлист!$U341,Данные2!E:E),""))</f>
        <v/>
      </c>
      <c r="AB341" s="45" t="str">
        <f>IF($U341="","",IFERROR(ROUND(SUMIF(Данные2!$A:$A,Техлист!$U341,Данные2!F:F)*100,0)&amp;"%",""))</f>
        <v/>
      </c>
    </row>
    <row r="342" spans="1:28" x14ac:dyDescent="0.25">
      <c r="A342" s="45" t="str">
        <f>IF(Данные2!$A342&lt;&gt;"",Данные2!$A342,"")</f>
        <v/>
      </c>
      <c r="G342" s="45" t="str">
        <f t="shared" si="15"/>
        <v/>
      </c>
      <c r="H342" s="45" t="str">
        <f>IF(COUNTIF(G$1:G342,G342)=1,IF(COUNT(H$1:H341)&gt;0,MAX(H$1:H341)+1,1),"")</f>
        <v/>
      </c>
      <c r="J342" s="45" t="str">
        <f>IFERROR(IF(AND(Данные3!A342&lt;&gt;"",Данные3!A342=D$2),Данные3!B342,""),"")</f>
        <v/>
      </c>
      <c r="K342" s="45" t="str">
        <f>IF(COUNTIF(J$1:J342,J342)=1,IF(COUNT(K$1:K341)&gt;0,MAX(K$1:K341)+1,1),"")</f>
        <v/>
      </c>
      <c r="M342" s="51" t="str">
        <f>IF(G342="","",IFERROR(SUMIFS(Данные3!$E:$E,Данные3!$A:$A,D$2,Данные3!$B:$B,G342),""))</f>
        <v/>
      </c>
      <c r="N342" s="51" t="str">
        <f>IF(G342="","",IFERROR(SUMIFS(Данные3!$F:$F,Данные3!$A:$A,D$2,Данные3!$B:$B,G342),""))</f>
        <v/>
      </c>
      <c r="O342" s="51" t="str">
        <f>IF(G342="","",IFERROR(ROUND(SUMIFS(Данные3!$G:$G,Данные3!$A:$A,D$2,Данные3!$B:$B,G342)*100,0)&amp;"%",""))</f>
        <v/>
      </c>
      <c r="U342" s="51" t="str">
        <f t="shared" si="16"/>
        <v/>
      </c>
      <c r="V342" s="53" t="str">
        <f t="shared" si="17"/>
        <v/>
      </c>
      <c r="W342" s="51" t="str">
        <f>IFERROR(IF(Данные2!$A342&lt;&gt;"",Данные2!$A342,""),"")</f>
        <v/>
      </c>
      <c r="X342" s="53" t="str">
        <f>IF(COUNTIF(W$1:W342,W342)=1,IF(COUNT(X$1:X341)&gt;0,MAX(X$1:X341)+1,1),"")</f>
        <v/>
      </c>
      <c r="Z342" s="51" t="str">
        <f>IF($U342="","",IFERROR(SUMIF(Данные2!$A:$A,Техлист!$U342,Данные2!D:D),""))</f>
        <v/>
      </c>
      <c r="AA342" s="51" t="str">
        <f>IF($U342="","",IFERROR(SUMIF(Данные2!$A:$A,Техлист!$U342,Данные2!E:E),""))</f>
        <v/>
      </c>
      <c r="AB342" s="45" t="str">
        <f>IF($U342="","",IFERROR(ROUND(SUMIF(Данные2!$A:$A,Техлист!$U342,Данные2!F:F)*100,0)&amp;"%",""))</f>
        <v/>
      </c>
    </row>
    <row r="343" spans="1:28" x14ac:dyDescent="0.25">
      <c r="A343" s="45" t="str">
        <f>IF(Данные2!$A343&lt;&gt;"",Данные2!$A343,"")</f>
        <v/>
      </c>
      <c r="G343" s="45" t="str">
        <f t="shared" si="15"/>
        <v/>
      </c>
      <c r="H343" s="45" t="str">
        <f>IF(COUNTIF(G$1:G343,G343)=1,IF(COUNT(H$1:H342)&gt;0,MAX(H$1:H342)+1,1),"")</f>
        <v/>
      </c>
      <c r="J343" s="45" t="str">
        <f>IFERROR(IF(AND(Данные3!A343&lt;&gt;"",Данные3!A343=D$2),Данные3!B343,""),"")</f>
        <v/>
      </c>
      <c r="K343" s="45" t="str">
        <f>IF(COUNTIF(J$1:J343,J343)=1,IF(COUNT(K$1:K342)&gt;0,MAX(K$1:K342)+1,1),"")</f>
        <v/>
      </c>
      <c r="M343" s="51" t="str">
        <f>IF(G343="","",IFERROR(SUMIFS(Данные3!$E:$E,Данные3!$A:$A,D$2,Данные3!$B:$B,G343),""))</f>
        <v/>
      </c>
      <c r="N343" s="51" t="str">
        <f>IF(G343="","",IFERROR(SUMIFS(Данные3!$F:$F,Данные3!$A:$A,D$2,Данные3!$B:$B,G343),""))</f>
        <v/>
      </c>
      <c r="O343" s="51" t="str">
        <f>IF(G343="","",IFERROR(ROUND(SUMIFS(Данные3!$G:$G,Данные3!$A:$A,D$2,Данные3!$B:$B,G343)*100,0)&amp;"%",""))</f>
        <v/>
      </c>
      <c r="U343" s="51" t="str">
        <f t="shared" si="16"/>
        <v/>
      </c>
      <c r="V343" s="53" t="str">
        <f t="shared" si="17"/>
        <v/>
      </c>
      <c r="W343" s="51" t="str">
        <f>IFERROR(IF(Данные2!$A343&lt;&gt;"",Данные2!$A343,""),"")</f>
        <v/>
      </c>
      <c r="X343" s="53" t="str">
        <f>IF(COUNTIF(W$1:W343,W343)=1,IF(COUNT(X$1:X342)&gt;0,MAX(X$1:X342)+1,1),"")</f>
        <v/>
      </c>
      <c r="Z343" s="51" t="str">
        <f>IF($U343="","",IFERROR(SUMIF(Данные2!$A:$A,Техлист!$U343,Данные2!D:D),""))</f>
        <v/>
      </c>
      <c r="AA343" s="51" t="str">
        <f>IF($U343="","",IFERROR(SUMIF(Данные2!$A:$A,Техлист!$U343,Данные2!E:E),""))</f>
        <v/>
      </c>
      <c r="AB343" s="45" t="str">
        <f>IF($U343="","",IFERROR(ROUND(SUMIF(Данные2!$A:$A,Техлист!$U343,Данные2!F:F)*100,0)&amp;"%",""))</f>
        <v/>
      </c>
    </row>
    <row r="344" spans="1:28" x14ac:dyDescent="0.25">
      <c r="A344" s="45" t="str">
        <f>IF(Данные2!$A344&lt;&gt;"",Данные2!$A344,"")</f>
        <v/>
      </c>
      <c r="G344" s="45" t="str">
        <f t="shared" si="15"/>
        <v/>
      </c>
      <c r="H344" s="45" t="str">
        <f>IF(COUNTIF(G$1:G344,G344)=1,IF(COUNT(H$1:H343)&gt;0,MAX(H$1:H343)+1,1),"")</f>
        <v/>
      </c>
      <c r="J344" s="45" t="str">
        <f>IFERROR(IF(AND(Данные3!A344&lt;&gt;"",Данные3!A344=D$2),Данные3!B344,""),"")</f>
        <v/>
      </c>
      <c r="K344" s="45" t="str">
        <f>IF(COUNTIF(J$1:J344,J344)=1,IF(COUNT(K$1:K343)&gt;0,MAX(K$1:K343)+1,1),"")</f>
        <v/>
      </c>
      <c r="M344" s="51" t="str">
        <f>IF(G344="","",IFERROR(SUMIFS(Данные3!$E:$E,Данные3!$A:$A,D$2,Данные3!$B:$B,G344),""))</f>
        <v/>
      </c>
      <c r="N344" s="51" t="str">
        <f>IF(G344="","",IFERROR(SUMIFS(Данные3!$F:$F,Данные3!$A:$A,D$2,Данные3!$B:$B,G344),""))</f>
        <v/>
      </c>
      <c r="O344" s="51" t="str">
        <f>IF(G344="","",IFERROR(ROUND(SUMIFS(Данные3!$G:$G,Данные3!$A:$A,D$2,Данные3!$B:$B,G344)*100,0)&amp;"%",""))</f>
        <v/>
      </c>
      <c r="U344" s="51" t="str">
        <f t="shared" si="16"/>
        <v/>
      </c>
      <c r="V344" s="53" t="str">
        <f t="shared" si="17"/>
        <v/>
      </c>
      <c r="W344" s="51" t="str">
        <f>IFERROR(IF(Данные2!$A344&lt;&gt;"",Данные2!$A344,""),"")</f>
        <v/>
      </c>
      <c r="X344" s="53" t="str">
        <f>IF(COUNTIF(W$1:W344,W344)=1,IF(COUNT(X$1:X343)&gt;0,MAX(X$1:X343)+1,1),"")</f>
        <v/>
      </c>
      <c r="Z344" s="51" t="str">
        <f>IF($U344="","",IFERROR(SUMIF(Данные2!$A:$A,Техлист!$U344,Данные2!D:D),""))</f>
        <v/>
      </c>
      <c r="AA344" s="51" t="str">
        <f>IF($U344="","",IFERROR(SUMIF(Данные2!$A:$A,Техлист!$U344,Данные2!E:E),""))</f>
        <v/>
      </c>
      <c r="AB344" s="45" t="str">
        <f>IF($U344="","",IFERROR(ROUND(SUMIF(Данные2!$A:$A,Техлист!$U344,Данные2!F:F)*100,0)&amp;"%",""))</f>
        <v/>
      </c>
    </row>
    <row r="345" spans="1:28" x14ac:dyDescent="0.25">
      <c r="A345" s="45" t="str">
        <f>IF(Данные2!$A345&lt;&gt;"",Данные2!$A345,"")</f>
        <v/>
      </c>
      <c r="G345" s="45" t="str">
        <f t="shared" si="15"/>
        <v/>
      </c>
      <c r="H345" s="45" t="str">
        <f>IF(COUNTIF(G$1:G345,G345)=1,IF(COUNT(H$1:H344)&gt;0,MAX(H$1:H344)+1,1),"")</f>
        <v/>
      </c>
      <c r="J345" s="45" t="str">
        <f>IFERROR(IF(AND(Данные3!A345&lt;&gt;"",Данные3!A345=D$2),Данные3!B345,""),"")</f>
        <v/>
      </c>
      <c r="K345" s="45" t="str">
        <f>IF(COUNTIF(J$1:J345,J345)=1,IF(COUNT(K$1:K344)&gt;0,MAX(K$1:K344)+1,1),"")</f>
        <v/>
      </c>
      <c r="M345" s="51" t="str">
        <f>IF(G345="","",IFERROR(SUMIFS(Данные3!$E:$E,Данные3!$A:$A,D$2,Данные3!$B:$B,G345),""))</f>
        <v/>
      </c>
      <c r="N345" s="51" t="str">
        <f>IF(G345="","",IFERROR(SUMIFS(Данные3!$F:$F,Данные3!$A:$A,D$2,Данные3!$B:$B,G345),""))</f>
        <v/>
      </c>
      <c r="O345" s="51" t="str">
        <f>IF(G345="","",IFERROR(ROUND(SUMIFS(Данные3!$G:$G,Данные3!$A:$A,D$2,Данные3!$B:$B,G345)*100,0)&amp;"%",""))</f>
        <v/>
      </c>
      <c r="U345" s="51" t="str">
        <f t="shared" si="16"/>
        <v/>
      </c>
      <c r="V345" s="53" t="str">
        <f t="shared" si="17"/>
        <v/>
      </c>
      <c r="W345" s="51" t="str">
        <f>IFERROR(IF(Данные2!$A345&lt;&gt;"",Данные2!$A345,""),"")</f>
        <v/>
      </c>
      <c r="X345" s="53" t="str">
        <f>IF(COUNTIF(W$1:W345,W345)=1,IF(COUNT(X$1:X344)&gt;0,MAX(X$1:X344)+1,1),"")</f>
        <v/>
      </c>
      <c r="Z345" s="51" t="str">
        <f>IF($U345="","",IFERROR(SUMIF(Данные2!$A:$A,Техлист!$U345,Данные2!D:D),""))</f>
        <v/>
      </c>
      <c r="AA345" s="51" t="str">
        <f>IF($U345="","",IFERROR(SUMIF(Данные2!$A:$A,Техлист!$U345,Данные2!E:E),""))</f>
        <v/>
      </c>
      <c r="AB345" s="45" t="str">
        <f>IF($U345="","",IFERROR(ROUND(SUMIF(Данные2!$A:$A,Техлист!$U345,Данные2!F:F)*100,0)&amp;"%",""))</f>
        <v/>
      </c>
    </row>
    <row r="346" spans="1:28" x14ac:dyDescent="0.25">
      <c r="A346" s="45" t="str">
        <f>IF(Данные2!$A346&lt;&gt;"",Данные2!$A346,"")</f>
        <v/>
      </c>
      <c r="G346" s="45" t="str">
        <f t="shared" si="15"/>
        <v/>
      </c>
      <c r="H346" s="45" t="str">
        <f>IF(COUNTIF(G$1:G346,G346)=1,IF(COUNT(H$1:H345)&gt;0,MAX(H$1:H345)+1,1),"")</f>
        <v/>
      </c>
      <c r="J346" s="45" t="str">
        <f>IFERROR(IF(AND(Данные3!A346&lt;&gt;"",Данные3!A346=D$2),Данные3!B346,""),"")</f>
        <v/>
      </c>
      <c r="K346" s="45" t="str">
        <f>IF(COUNTIF(J$1:J346,J346)=1,IF(COUNT(K$1:K345)&gt;0,MAX(K$1:K345)+1,1),"")</f>
        <v/>
      </c>
      <c r="M346" s="51" t="str">
        <f>IF(G346="","",IFERROR(SUMIFS(Данные3!$E:$E,Данные3!$A:$A,D$2,Данные3!$B:$B,G346),""))</f>
        <v/>
      </c>
      <c r="N346" s="51" t="str">
        <f>IF(G346="","",IFERROR(SUMIFS(Данные3!$F:$F,Данные3!$A:$A,D$2,Данные3!$B:$B,G346),""))</f>
        <v/>
      </c>
      <c r="O346" s="51" t="str">
        <f>IF(G346="","",IFERROR(ROUND(SUMIFS(Данные3!$G:$G,Данные3!$A:$A,D$2,Данные3!$B:$B,G346)*100,0)&amp;"%",""))</f>
        <v/>
      </c>
      <c r="U346" s="51" t="str">
        <f t="shared" si="16"/>
        <v/>
      </c>
      <c r="V346" s="53" t="str">
        <f t="shared" si="17"/>
        <v/>
      </c>
      <c r="W346" s="51" t="str">
        <f>IFERROR(IF(Данные2!$A346&lt;&gt;"",Данные2!$A346,""),"")</f>
        <v/>
      </c>
      <c r="X346" s="53" t="str">
        <f>IF(COUNTIF(W$1:W346,W346)=1,IF(COUNT(X$1:X345)&gt;0,MAX(X$1:X345)+1,1),"")</f>
        <v/>
      </c>
      <c r="Z346" s="51" t="str">
        <f>IF($U346="","",IFERROR(SUMIF(Данные2!$A:$A,Техлист!$U346,Данные2!D:D),""))</f>
        <v/>
      </c>
      <c r="AA346" s="51" t="str">
        <f>IF($U346="","",IFERROR(SUMIF(Данные2!$A:$A,Техлист!$U346,Данные2!E:E),""))</f>
        <v/>
      </c>
      <c r="AB346" s="45" t="str">
        <f>IF($U346="","",IFERROR(ROUND(SUMIF(Данные2!$A:$A,Техлист!$U346,Данные2!F:F)*100,0)&amp;"%",""))</f>
        <v/>
      </c>
    </row>
    <row r="347" spans="1:28" x14ac:dyDescent="0.25">
      <c r="A347" s="45" t="str">
        <f>IF(Данные2!$A347&lt;&gt;"",Данные2!$A347,"")</f>
        <v/>
      </c>
      <c r="G347" s="45" t="str">
        <f t="shared" si="15"/>
        <v/>
      </c>
      <c r="H347" s="45" t="str">
        <f>IF(COUNTIF(G$1:G347,G347)=1,IF(COUNT(H$1:H346)&gt;0,MAX(H$1:H346)+1,1),"")</f>
        <v/>
      </c>
      <c r="J347" s="45" t="str">
        <f>IFERROR(IF(AND(Данные3!A347&lt;&gt;"",Данные3!A347=D$2),Данные3!B347,""),"")</f>
        <v/>
      </c>
      <c r="K347" s="45" t="str">
        <f>IF(COUNTIF(J$1:J347,J347)=1,IF(COUNT(K$1:K346)&gt;0,MAX(K$1:K346)+1,1),"")</f>
        <v/>
      </c>
      <c r="M347" s="51" t="str">
        <f>IF(G347="","",IFERROR(SUMIFS(Данные3!$E:$E,Данные3!$A:$A,D$2,Данные3!$B:$B,G347),""))</f>
        <v/>
      </c>
      <c r="N347" s="51" t="str">
        <f>IF(G347="","",IFERROR(SUMIFS(Данные3!$F:$F,Данные3!$A:$A,D$2,Данные3!$B:$B,G347),""))</f>
        <v/>
      </c>
      <c r="O347" s="51" t="str">
        <f>IF(G347="","",IFERROR(ROUND(SUMIFS(Данные3!$G:$G,Данные3!$A:$A,D$2,Данные3!$B:$B,G347)*100,0)&amp;"%",""))</f>
        <v/>
      </c>
      <c r="U347" s="51" t="str">
        <f t="shared" si="16"/>
        <v/>
      </c>
      <c r="V347" s="53" t="str">
        <f t="shared" si="17"/>
        <v/>
      </c>
      <c r="W347" s="51" t="str">
        <f>IFERROR(IF(Данные2!$A347&lt;&gt;"",Данные2!$A347,""),"")</f>
        <v/>
      </c>
      <c r="X347" s="53" t="str">
        <f>IF(COUNTIF(W$1:W347,W347)=1,IF(COUNT(X$1:X346)&gt;0,MAX(X$1:X346)+1,1),"")</f>
        <v/>
      </c>
      <c r="Z347" s="51" t="str">
        <f>IF($U347="","",IFERROR(SUMIF(Данные2!$A:$A,Техлист!$U347,Данные2!D:D),""))</f>
        <v/>
      </c>
      <c r="AA347" s="51" t="str">
        <f>IF($U347="","",IFERROR(SUMIF(Данные2!$A:$A,Техлист!$U347,Данные2!E:E),""))</f>
        <v/>
      </c>
      <c r="AB347" s="45" t="str">
        <f>IF($U347="","",IFERROR(ROUND(SUMIF(Данные2!$A:$A,Техлист!$U347,Данные2!F:F)*100,0)&amp;"%",""))</f>
        <v/>
      </c>
    </row>
    <row r="348" spans="1:28" x14ac:dyDescent="0.25">
      <c r="A348" s="45" t="str">
        <f>IF(Данные2!$A348&lt;&gt;"",Данные2!$A348,"")</f>
        <v/>
      </c>
      <c r="G348" s="45" t="str">
        <f t="shared" si="15"/>
        <v/>
      </c>
      <c r="H348" s="45" t="str">
        <f>IF(COUNTIF(G$1:G348,G348)=1,IF(COUNT(H$1:H347)&gt;0,MAX(H$1:H347)+1,1),"")</f>
        <v/>
      </c>
      <c r="J348" s="45" t="str">
        <f>IFERROR(IF(AND(Данные3!A348&lt;&gt;"",Данные3!A348=D$2),Данные3!B348,""),"")</f>
        <v/>
      </c>
      <c r="K348" s="45" t="str">
        <f>IF(COUNTIF(J$1:J348,J348)=1,IF(COUNT(K$1:K347)&gt;0,MAX(K$1:K347)+1,1),"")</f>
        <v/>
      </c>
      <c r="M348" s="51" t="str">
        <f>IF(G348="","",IFERROR(SUMIFS(Данные3!$E:$E,Данные3!$A:$A,D$2,Данные3!$B:$B,G348),""))</f>
        <v/>
      </c>
      <c r="N348" s="51" t="str">
        <f>IF(G348="","",IFERROR(SUMIFS(Данные3!$F:$F,Данные3!$A:$A,D$2,Данные3!$B:$B,G348),""))</f>
        <v/>
      </c>
      <c r="O348" s="51" t="str">
        <f>IF(G348="","",IFERROR(ROUND(SUMIFS(Данные3!$G:$G,Данные3!$A:$A,D$2,Данные3!$B:$B,G348)*100,0)&amp;"%",""))</f>
        <v/>
      </c>
      <c r="U348" s="51" t="str">
        <f t="shared" si="16"/>
        <v/>
      </c>
      <c r="V348" s="53" t="str">
        <f t="shared" si="17"/>
        <v/>
      </c>
      <c r="W348" s="51" t="str">
        <f>IFERROR(IF(Данные2!$A348&lt;&gt;"",Данные2!$A348,""),"")</f>
        <v/>
      </c>
      <c r="X348" s="53" t="str">
        <f>IF(COUNTIF(W$1:W348,W348)=1,IF(COUNT(X$1:X347)&gt;0,MAX(X$1:X347)+1,1),"")</f>
        <v/>
      </c>
      <c r="Z348" s="51" t="str">
        <f>IF($U348="","",IFERROR(SUMIF(Данные2!$A:$A,Техлист!$U348,Данные2!D:D),""))</f>
        <v/>
      </c>
      <c r="AA348" s="51" t="str">
        <f>IF($U348="","",IFERROR(SUMIF(Данные2!$A:$A,Техлист!$U348,Данные2!E:E),""))</f>
        <v/>
      </c>
      <c r="AB348" s="45" t="str">
        <f>IF($U348="","",IFERROR(ROUND(SUMIF(Данные2!$A:$A,Техлист!$U348,Данные2!F:F)*100,0)&amp;"%",""))</f>
        <v/>
      </c>
    </row>
    <row r="349" spans="1:28" x14ac:dyDescent="0.25">
      <c r="A349" s="45" t="str">
        <f>IF(Данные2!$A349&lt;&gt;"",Данные2!$A349,"")</f>
        <v/>
      </c>
      <c r="G349" s="45" t="str">
        <f t="shared" si="15"/>
        <v/>
      </c>
      <c r="H349" s="45" t="str">
        <f>IF(COUNTIF(G$1:G349,G349)=1,IF(COUNT(H$1:H348)&gt;0,MAX(H$1:H348)+1,1),"")</f>
        <v/>
      </c>
      <c r="J349" s="45" t="str">
        <f>IFERROR(IF(AND(Данные3!A349&lt;&gt;"",Данные3!A349=D$2),Данные3!B349,""),"")</f>
        <v/>
      </c>
      <c r="K349" s="45" t="str">
        <f>IF(COUNTIF(J$1:J349,J349)=1,IF(COUNT(K$1:K348)&gt;0,MAX(K$1:K348)+1,1),"")</f>
        <v/>
      </c>
      <c r="M349" s="51" t="str">
        <f>IF(G349="","",IFERROR(SUMIFS(Данные3!$E:$E,Данные3!$A:$A,D$2,Данные3!$B:$B,G349),""))</f>
        <v/>
      </c>
      <c r="N349" s="51" t="str">
        <f>IF(G349="","",IFERROR(SUMIFS(Данные3!$F:$F,Данные3!$A:$A,D$2,Данные3!$B:$B,G349),""))</f>
        <v/>
      </c>
      <c r="O349" s="51" t="str">
        <f>IF(G349="","",IFERROR(ROUND(SUMIFS(Данные3!$G:$G,Данные3!$A:$A,D$2,Данные3!$B:$B,G349)*100,0)&amp;"%",""))</f>
        <v/>
      </c>
      <c r="U349" s="51" t="str">
        <f t="shared" si="16"/>
        <v/>
      </c>
      <c r="V349" s="53" t="str">
        <f t="shared" si="17"/>
        <v/>
      </c>
      <c r="W349" s="51" t="str">
        <f>IFERROR(IF(Данные2!$A349&lt;&gt;"",Данные2!$A349,""),"")</f>
        <v/>
      </c>
      <c r="X349" s="53" t="str">
        <f>IF(COUNTIF(W$1:W349,W349)=1,IF(COUNT(X$1:X348)&gt;0,MAX(X$1:X348)+1,1),"")</f>
        <v/>
      </c>
      <c r="Z349" s="51" t="str">
        <f>IF($U349="","",IFERROR(SUMIF(Данные2!$A:$A,Техлист!$U349,Данные2!D:D),""))</f>
        <v/>
      </c>
      <c r="AA349" s="51" t="str">
        <f>IF($U349="","",IFERROR(SUMIF(Данные2!$A:$A,Техлист!$U349,Данные2!E:E),""))</f>
        <v/>
      </c>
      <c r="AB349" s="45" t="str">
        <f>IF($U349="","",IFERROR(ROUND(SUMIF(Данные2!$A:$A,Техлист!$U349,Данные2!F:F)*100,0)&amp;"%",""))</f>
        <v/>
      </c>
    </row>
    <row r="350" spans="1:28" x14ac:dyDescent="0.25">
      <c r="A350" s="45" t="str">
        <f>IF(Данные2!$A350&lt;&gt;"",Данные2!$A350,"")</f>
        <v/>
      </c>
      <c r="G350" s="45" t="str">
        <f t="shared" si="15"/>
        <v/>
      </c>
      <c r="H350" s="45" t="str">
        <f>IF(COUNTIF(G$1:G350,G350)=1,IF(COUNT(H$1:H349)&gt;0,MAX(H$1:H349)+1,1),"")</f>
        <v/>
      </c>
      <c r="J350" s="45" t="str">
        <f>IFERROR(IF(AND(Данные3!A350&lt;&gt;"",Данные3!A350=D$2),Данные3!B350,""),"")</f>
        <v/>
      </c>
      <c r="K350" s="45" t="str">
        <f>IF(COUNTIF(J$1:J350,J350)=1,IF(COUNT(K$1:K349)&gt;0,MAX(K$1:K349)+1,1),"")</f>
        <v/>
      </c>
      <c r="M350" s="51" t="str">
        <f>IF(G350="","",IFERROR(SUMIFS(Данные3!$E:$E,Данные3!$A:$A,D$2,Данные3!$B:$B,G350),""))</f>
        <v/>
      </c>
      <c r="N350" s="51" t="str">
        <f>IF(G350="","",IFERROR(SUMIFS(Данные3!$F:$F,Данные3!$A:$A,D$2,Данные3!$B:$B,G350),""))</f>
        <v/>
      </c>
      <c r="O350" s="51" t="str">
        <f>IF(G350="","",IFERROR(ROUND(SUMIFS(Данные3!$G:$G,Данные3!$A:$A,D$2,Данные3!$B:$B,G350)*100,0)&amp;"%",""))</f>
        <v/>
      </c>
      <c r="U350" s="51" t="str">
        <f t="shared" si="16"/>
        <v/>
      </c>
      <c r="V350" s="53" t="str">
        <f t="shared" si="17"/>
        <v/>
      </c>
      <c r="W350" s="51" t="str">
        <f>IFERROR(IF(Данные2!$A350&lt;&gt;"",Данные2!$A350,""),"")</f>
        <v/>
      </c>
      <c r="X350" s="53" t="str">
        <f>IF(COUNTIF(W$1:W350,W350)=1,IF(COUNT(X$1:X349)&gt;0,MAX(X$1:X349)+1,1),"")</f>
        <v/>
      </c>
      <c r="Z350" s="51" t="str">
        <f>IF($U350="","",IFERROR(SUMIF(Данные2!$A:$A,Техлист!$U350,Данные2!D:D),""))</f>
        <v/>
      </c>
      <c r="AA350" s="51" t="str">
        <f>IF($U350="","",IFERROR(SUMIF(Данные2!$A:$A,Техлист!$U350,Данные2!E:E),""))</f>
        <v/>
      </c>
      <c r="AB350" s="45" t="str">
        <f>IF($U350="","",IFERROR(ROUND(SUMIF(Данные2!$A:$A,Техлист!$U350,Данные2!F:F)*100,0)&amp;"%",""))</f>
        <v/>
      </c>
    </row>
    <row r="351" spans="1:28" x14ac:dyDescent="0.25">
      <c r="A351" s="45" t="str">
        <f>IF(Данные2!$A351&lt;&gt;"",Данные2!$A351,"")</f>
        <v/>
      </c>
      <c r="G351" s="45" t="str">
        <f t="shared" si="15"/>
        <v/>
      </c>
      <c r="H351" s="45" t="str">
        <f>IF(COUNTIF(G$1:G351,G351)=1,IF(COUNT(H$1:H350)&gt;0,MAX(H$1:H350)+1,1),"")</f>
        <v/>
      </c>
      <c r="J351" s="45" t="str">
        <f>IFERROR(IF(AND(Данные3!A351&lt;&gt;"",Данные3!A351=D$2),Данные3!B351,""),"")</f>
        <v/>
      </c>
      <c r="K351" s="45" t="str">
        <f>IF(COUNTIF(J$1:J351,J351)=1,IF(COUNT(K$1:K350)&gt;0,MAX(K$1:K350)+1,1),"")</f>
        <v/>
      </c>
      <c r="M351" s="51" t="str">
        <f>IF(G351="","",IFERROR(SUMIFS(Данные3!$E:$E,Данные3!$A:$A,D$2,Данные3!$B:$B,G351),""))</f>
        <v/>
      </c>
      <c r="N351" s="51" t="str">
        <f>IF(G351="","",IFERROR(SUMIFS(Данные3!$F:$F,Данные3!$A:$A,D$2,Данные3!$B:$B,G351),""))</f>
        <v/>
      </c>
      <c r="O351" s="51" t="str">
        <f>IF(G351="","",IFERROR(ROUND(SUMIFS(Данные3!$G:$G,Данные3!$A:$A,D$2,Данные3!$B:$B,G351)*100,0)&amp;"%",""))</f>
        <v/>
      </c>
      <c r="U351" s="51" t="str">
        <f t="shared" si="16"/>
        <v/>
      </c>
      <c r="V351" s="53" t="str">
        <f t="shared" si="17"/>
        <v/>
      </c>
      <c r="W351" s="51" t="str">
        <f>IFERROR(IF(Данные2!$A351&lt;&gt;"",Данные2!$A351,""),"")</f>
        <v/>
      </c>
      <c r="X351" s="53" t="str">
        <f>IF(COUNTIF(W$1:W351,W351)=1,IF(COUNT(X$1:X350)&gt;0,MAX(X$1:X350)+1,1),"")</f>
        <v/>
      </c>
      <c r="Z351" s="51" t="str">
        <f>IF($U351="","",IFERROR(SUMIF(Данные2!$A:$A,Техлист!$U351,Данные2!D:D),""))</f>
        <v/>
      </c>
      <c r="AA351" s="51" t="str">
        <f>IF($U351="","",IFERROR(SUMIF(Данные2!$A:$A,Техлист!$U351,Данные2!E:E),""))</f>
        <v/>
      </c>
      <c r="AB351" s="45" t="str">
        <f>IF($U351="","",IFERROR(ROUND(SUMIF(Данные2!$A:$A,Техлист!$U351,Данные2!F:F)*100,0)&amp;"%",""))</f>
        <v/>
      </c>
    </row>
    <row r="352" spans="1:28" x14ac:dyDescent="0.25">
      <c r="A352" s="45" t="str">
        <f>IF(Данные2!$A352&lt;&gt;"",Данные2!$A352,"")</f>
        <v/>
      </c>
      <c r="G352" s="45" t="str">
        <f t="shared" si="15"/>
        <v/>
      </c>
      <c r="H352" s="45" t="str">
        <f>IF(COUNTIF(G$1:G352,G352)=1,IF(COUNT(H$1:H351)&gt;0,MAX(H$1:H351)+1,1),"")</f>
        <v/>
      </c>
      <c r="J352" s="45" t="str">
        <f>IFERROR(IF(AND(Данные3!A352&lt;&gt;"",Данные3!A352=D$2),Данные3!B352,""),"")</f>
        <v/>
      </c>
      <c r="K352" s="45" t="str">
        <f>IF(COUNTIF(J$1:J352,J352)=1,IF(COUNT(K$1:K351)&gt;0,MAX(K$1:K351)+1,1),"")</f>
        <v/>
      </c>
      <c r="M352" s="51" t="str">
        <f>IF(G352="","",IFERROR(SUMIFS(Данные3!$E:$E,Данные3!$A:$A,D$2,Данные3!$B:$B,G352),""))</f>
        <v/>
      </c>
      <c r="N352" s="51" t="str">
        <f>IF(G352="","",IFERROR(SUMIFS(Данные3!$F:$F,Данные3!$A:$A,D$2,Данные3!$B:$B,G352),""))</f>
        <v/>
      </c>
      <c r="O352" s="51" t="str">
        <f>IF(G352="","",IFERROR(ROUND(SUMIFS(Данные3!$G:$G,Данные3!$A:$A,D$2,Данные3!$B:$B,G352)*100,0)&amp;"%",""))</f>
        <v/>
      </c>
      <c r="U352" s="51" t="str">
        <f t="shared" si="16"/>
        <v/>
      </c>
      <c r="V352" s="53" t="str">
        <f t="shared" si="17"/>
        <v/>
      </c>
      <c r="W352" s="51" t="str">
        <f>IFERROR(IF(Данные2!$A352&lt;&gt;"",Данные2!$A352,""),"")</f>
        <v/>
      </c>
      <c r="X352" s="53" t="str">
        <f>IF(COUNTIF(W$1:W352,W352)=1,IF(COUNT(X$1:X351)&gt;0,MAX(X$1:X351)+1,1),"")</f>
        <v/>
      </c>
      <c r="Z352" s="51" t="str">
        <f>IF($U352="","",IFERROR(SUMIF(Данные2!$A:$A,Техлист!$U352,Данные2!D:D),""))</f>
        <v/>
      </c>
      <c r="AA352" s="51" t="str">
        <f>IF($U352="","",IFERROR(SUMIF(Данные2!$A:$A,Техлист!$U352,Данные2!E:E),""))</f>
        <v/>
      </c>
      <c r="AB352" s="45" t="str">
        <f>IF($U352="","",IFERROR(ROUND(SUMIF(Данные2!$A:$A,Техлист!$U352,Данные2!F:F)*100,0)&amp;"%",""))</f>
        <v/>
      </c>
    </row>
    <row r="353" spans="1:28" x14ac:dyDescent="0.25">
      <c r="A353" s="45" t="str">
        <f>IF(Данные2!$A353&lt;&gt;"",Данные2!$A353,"")</f>
        <v/>
      </c>
      <c r="G353" s="45" t="str">
        <f t="shared" si="15"/>
        <v/>
      </c>
      <c r="H353" s="45" t="str">
        <f>IF(COUNTIF(G$1:G353,G353)=1,IF(COUNT(H$1:H352)&gt;0,MAX(H$1:H352)+1,1),"")</f>
        <v/>
      </c>
      <c r="J353" s="45" t="str">
        <f>IFERROR(IF(AND(Данные3!A353&lt;&gt;"",Данные3!A353=D$2),Данные3!B353,""),"")</f>
        <v/>
      </c>
      <c r="K353" s="45" t="str">
        <f>IF(COUNTIF(J$1:J353,J353)=1,IF(COUNT(K$1:K352)&gt;0,MAX(K$1:K352)+1,1),"")</f>
        <v/>
      </c>
      <c r="M353" s="51" t="str">
        <f>IF(G353="","",IFERROR(SUMIFS(Данные3!$E:$E,Данные3!$A:$A,D$2,Данные3!$B:$B,G353),""))</f>
        <v/>
      </c>
      <c r="N353" s="51" t="str">
        <f>IF(G353="","",IFERROR(SUMIFS(Данные3!$F:$F,Данные3!$A:$A,D$2,Данные3!$B:$B,G353),""))</f>
        <v/>
      </c>
      <c r="O353" s="51" t="str">
        <f>IF(G353="","",IFERROR(ROUND(SUMIFS(Данные3!$G:$G,Данные3!$A:$A,D$2,Данные3!$B:$B,G353)*100,0)&amp;"%",""))</f>
        <v/>
      </c>
      <c r="U353" s="51" t="str">
        <f t="shared" si="16"/>
        <v/>
      </c>
      <c r="V353" s="53" t="str">
        <f t="shared" si="17"/>
        <v/>
      </c>
      <c r="W353" s="51" t="str">
        <f>IFERROR(IF(Данные2!$A353&lt;&gt;"",Данные2!$A353,""),"")</f>
        <v/>
      </c>
      <c r="X353" s="53" t="str">
        <f>IF(COUNTIF(W$1:W353,W353)=1,IF(COUNT(X$1:X352)&gt;0,MAX(X$1:X352)+1,1),"")</f>
        <v/>
      </c>
      <c r="Z353" s="51" t="str">
        <f>IF($U353="","",IFERROR(SUMIF(Данные2!$A:$A,Техлист!$U353,Данные2!D:D),""))</f>
        <v/>
      </c>
      <c r="AA353" s="51" t="str">
        <f>IF($U353="","",IFERROR(SUMIF(Данные2!$A:$A,Техлист!$U353,Данные2!E:E),""))</f>
        <v/>
      </c>
      <c r="AB353" s="45" t="str">
        <f>IF($U353="","",IFERROR(ROUND(SUMIF(Данные2!$A:$A,Техлист!$U353,Данные2!F:F)*100,0)&amp;"%",""))</f>
        <v/>
      </c>
    </row>
    <row r="354" spans="1:28" x14ac:dyDescent="0.25">
      <c r="A354" s="45" t="str">
        <f>IF(Данные2!$A354&lt;&gt;"",Данные2!$A354,"")</f>
        <v/>
      </c>
      <c r="G354" s="45" t="str">
        <f t="shared" si="15"/>
        <v/>
      </c>
      <c r="H354" s="45" t="str">
        <f>IF(COUNTIF(G$1:G354,G354)=1,IF(COUNT(H$1:H353)&gt;0,MAX(H$1:H353)+1,1),"")</f>
        <v/>
      </c>
      <c r="J354" s="45" t="str">
        <f>IFERROR(IF(AND(Данные3!A354&lt;&gt;"",Данные3!A354=D$2),Данные3!B354,""),"")</f>
        <v/>
      </c>
      <c r="K354" s="45" t="str">
        <f>IF(COUNTIF(J$1:J354,J354)=1,IF(COUNT(K$1:K353)&gt;0,MAX(K$1:K353)+1,1),"")</f>
        <v/>
      </c>
      <c r="M354" s="51" t="str">
        <f>IF(G354="","",IFERROR(SUMIFS(Данные3!$E:$E,Данные3!$A:$A,D$2,Данные3!$B:$B,G354),""))</f>
        <v/>
      </c>
      <c r="N354" s="51" t="str">
        <f>IF(G354="","",IFERROR(SUMIFS(Данные3!$F:$F,Данные3!$A:$A,D$2,Данные3!$B:$B,G354),""))</f>
        <v/>
      </c>
      <c r="O354" s="51" t="str">
        <f>IF(G354="","",IFERROR(ROUND(SUMIFS(Данные3!$G:$G,Данные3!$A:$A,D$2,Данные3!$B:$B,G354)*100,0)&amp;"%",""))</f>
        <v/>
      </c>
      <c r="U354" s="51" t="str">
        <f t="shared" si="16"/>
        <v/>
      </c>
      <c r="V354" s="53" t="str">
        <f t="shared" si="17"/>
        <v/>
      </c>
      <c r="W354" s="51" t="str">
        <f>IFERROR(IF(Данные2!$A354&lt;&gt;"",Данные2!$A354,""),"")</f>
        <v/>
      </c>
      <c r="X354" s="53" t="str">
        <f>IF(COUNTIF(W$1:W354,W354)=1,IF(COUNT(X$1:X353)&gt;0,MAX(X$1:X353)+1,1),"")</f>
        <v/>
      </c>
      <c r="Z354" s="51" t="str">
        <f>IF($U354="","",IFERROR(SUMIF(Данные2!$A:$A,Техлист!$U354,Данные2!D:D),""))</f>
        <v/>
      </c>
      <c r="AA354" s="51" t="str">
        <f>IF($U354="","",IFERROR(SUMIF(Данные2!$A:$A,Техлист!$U354,Данные2!E:E),""))</f>
        <v/>
      </c>
      <c r="AB354" s="45" t="str">
        <f>IF($U354="","",IFERROR(ROUND(SUMIF(Данные2!$A:$A,Техлист!$U354,Данные2!F:F)*100,0)&amp;"%",""))</f>
        <v/>
      </c>
    </row>
    <row r="355" spans="1:28" x14ac:dyDescent="0.25">
      <c r="A355" s="45" t="str">
        <f>IF(Данные2!$A355&lt;&gt;"",Данные2!$A355,"")</f>
        <v/>
      </c>
      <c r="G355" s="45" t="str">
        <f t="shared" si="15"/>
        <v/>
      </c>
      <c r="H355" s="45" t="str">
        <f>IF(COUNTIF(G$1:G355,G355)=1,IF(COUNT(H$1:H354)&gt;0,MAX(H$1:H354)+1,1),"")</f>
        <v/>
      </c>
      <c r="J355" s="45" t="str">
        <f>IFERROR(IF(AND(Данные3!A355&lt;&gt;"",Данные3!A355=D$2),Данные3!B355,""),"")</f>
        <v/>
      </c>
      <c r="K355" s="45" t="str">
        <f>IF(COUNTIF(J$1:J355,J355)=1,IF(COUNT(K$1:K354)&gt;0,MAX(K$1:K354)+1,1),"")</f>
        <v/>
      </c>
      <c r="M355" s="51" t="str">
        <f>IF(G355="","",IFERROR(SUMIFS(Данные3!$E:$E,Данные3!$A:$A,D$2,Данные3!$B:$B,G355),""))</f>
        <v/>
      </c>
      <c r="N355" s="51" t="str">
        <f>IF(G355="","",IFERROR(SUMIFS(Данные3!$F:$F,Данные3!$A:$A,D$2,Данные3!$B:$B,G355),""))</f>
        <v/>
      </c>
      <c r="O355" s="51" t="str">
        <f>IF(G355="","",IFERROR(ROUND(SUMIFS(Данные3!$G:$G,Данные3!$A:$A,D$2,Данные3!$B:$B,G355)*100,0)&amp;"%",""))</f>
        <v/>
      </c>
      <c r="U355" s="51" t="str">
        <f t="shared" si="16"/>
        <v/>
      </c>
      <c r="V355" s="53" t="str">
        <f t="shared" si="17"/>
        <v/>
      </c>
      <c r="W355" s="51" t="str">
        <f>IFERROR(IF(Данные2!$A355&lt;&gt;"",Данные2!$A355,""),"")</f>
        <v/>
      </c>
      <c r="X355" s="53" t="str">
        <f>IF(COUNTIF(W$1:W355,W355)=1,IF(COUNT(X$1:X354)&gt;0,MAX(X$1:X354)+1,1),"")</f>
        <v/>
      </c>
      <c r="Z355" s="51" t="str">
        <f>IF($U355="","",IFERROR(SUMIF(Данные2!$A:$A,Техлист!$U355,Данные2!D:D),""))</f>
        <v/>
      </c>
      <c r="AA355" s="51" t="str">
        <f>IF($U355="","",IFERROR(SUMIF(Данные2!$A:$A,Техлист!$U355,Данные2!E:E),""))</f>
        <v/>
      </c>
      <c r="AB355" s="45" t="str">
        <f>IF($U355="","",IFERROR(ROUND(SUMIF(Данные2!$A:$A,Техлист!$U355,Данные2!F:F)*100,0)&amp;"%",""))</f>
        <v/>
      </c>
    </row>
    <row r="356" spans="1:28" x14ac:dyDescent="0.25">
      <c r="A356" s="45" t="str">
        <f>IF(Данные2!$A356&lt;&gt;"",Данные2!$A356,"")</f>
        <v/>
      </c>
      <c r="G356" s="45" t="str">
        <f t="shared" si="15"/>
        <v/>
      </c>
      <c r="H356" s="45" t="str">
        <f>IF(COUNTIF(G$1:G356,G356)=1,IF(COUNT(H$1:H355)&gt;0,MAX(H$1:H355)+1,1),"")</f>
        <v/>
      </c>
      <c r="J356" s="45" t="str">
        <f>IFERROR(IF(AND(Данные3!A356&lt;&gt;"",Данные3!A356=D$2),Данные3!B356,""),"")</f>
        <v/>
      </c>
      <c r="K356" s="45" t="str">
        <f>IF(COUNTIF(J$1:J356,J356)=1,IF(COUNT(K$1:K355)&gt;0,MAX(K$1:K355)+1,1),"")</f>
        <v/>
      </c>
      <c r="M356" s="51" t="str">
        <f>IF(G356="","",IFERROR(SUMIFS(Данные3!$E:$E,Данные3!$A:$A,D$2,Данные3!$B:$B,G356),""))</f>
        <v/>
      </c>
      <c r="N356" s="51" t="str">
        <f>IF(G356="","",IFERROR(SUMIFS(Данные3!$F:$F,Данные3!$A:$A,D$2,Данные3!$B:$B,G356),""))</f>
        <v/>
      </c>
      <c r="O356" s="51" t="str">
        <f>IF(G356="","",IFERROR(ROUND(SUMIFS(Данные3!$G:$G,Данные3!$A:$A,D$2,Данные3!$B:$B,G356)*100,0)&amp;"%",""))</f>
        <v/>
      </c>
      <c r="U356" s="51" t="str">
        <f t="shared" si="16"/>
        <v/>
      </c>
      <c r="V356" s="53" t="str">
        <f t="shared" si="17"/>
        <v/>
      </c>
      <c r="W356" s="51" t="str">
        <f>IFERROR(IF(Данные2!$A356&lt;&gt;"",Данные2!$A356,""),"")</f>
        <v/>
      </c>
      <c r="X356" s="53" t="str">
        <f>IF(COUNTIF(W$1:W356,W356)=1,IF(COUNT(X$1:X355)&gt;0,MAX(X$1:X355)+1,1),"")</f>
        <v/>
      </c>
      <c r="Z356" s="51" t="str">
        <f>IF($U356="","",IFERROR(SUMIF(Данные2!$A:$A,Техлист!$U356,Данные2!D:D),""))</f>
        <v/>
      </c>
      <c r="AA356" s="51" t="str">
        <f>IF($U356="","",IFERROR(SUMIF(Данные2!$A:$A,Техлист!$U356,Данные2!E:E),""))</f>
        <v/>
      </c>
      <c r="AB356" s="45" t="str">
        <f>IF($U356="","",IFERROR(ROUND(SUMIF(Данные2!$A:$A,Техлист!$U356,Данные2!F:F)*100,0)&amp;"%",""))</f>
        <v/>
      </c>
    </row>
    <row r="357" spans="1:28" x14ac:dyDescent="0.25">
      <c r="A357" s="45" t="str">
        <f>IF(Данные2!$A357&lt;&gt;"",Данные2!$A357,"")</f>
        <v/>
      </c>
      <c r="G357" s="45" t="str">
        <f t="shared" si="15"/>
        <v/>
      </c>
      <c r="H357" s="45" t="str">
        <f>IF(COUNTIF(G$1:G357,G357)=1,IF(COUNT(H$1:H356)&gt;0,MAX(H$1:H356)+1,1),"")</f>
        <v/>
      </c>
      <c r="J357" s="45" t="str">
        <f>IFERROR(IF(AND(Данные3!A357&lt;&gt;"",Данные3!A357=D$2),Данные3!B357,""),"")</f>
        <v/>
      </c>
      <c r="K357" s="45" t="str">
        <f>IF(COUNTIF(J$1:J357,J357)=1,IF(COUNT(K$1:K356)&gt;0,MAX(K$1:K356)+1,1),"")</f>
        <v/>
      </c>
      <c r="M357" s="51" t="str">
        <f>IF(G357="","",IFERROR(SUMIFS(Данные3!$E:$E,Данные3!$A:$A,D$2,Данные3!$B:$B,G357),""))</f>
        <v/>
      </c>
      <c r="N357" s="51" t="str">
        <f>IF(G357="","",IFERROR(SUMIFS(Данные3!$F:$F,Данные3!$A:$A,D$2,Данные3!$B:$B,G357),""))</f>
        <v/>
      </c>
      <c r="O357" s="51" t="str">
        <f>IF(G357="","",IFERROR(ROUND(SUMIFS(Данные3!$G:$G,Данные3!$A:$A,D$2,Данные3!$B:$B,G357)*100,0)&amp;"%",""))</f>
        <v/>
      </c>
      <c r="U357" s="51" t="str">
        <f t="shared" si="16"/>
        <v/>
      </c>
      <c r="V357" s="53" t="str">
        <f t="shared" si="17"/>
        <v/>
      </c>
      <c r="W357" s="51" t="str">
        <f>IFERROR(IF(Данные2!$A357&lt;&gt;"",Данные2!$A357,""),"")</f>
        <v/>
      </c>
      <c r="X357" s="53" t="str">
        <f>IF(COUNTIF(W$1:W357,W357)=1,IF(COUNT(X$1:X356)&gt;0,MAX(X$1:X356)+1,1),"")</f>
        <v/>
      </c>
      <c r="Z357" s="51" t="str">
        <f>IF($U357="","",IFERROR(SUMIF(Данные2!$A:$A,Техлист!$U357,Данные2!D:D),""))</f>
        <v/>
      </c>
      <c r="AA357" s="51" t="str">
        <f>IF($U357="","",IFERROR(SUMIF(Данные2!$A:$A,Техлист!$U357,Данные2!E:E),""))</f>
        <v/>
      </c>
      <c r="AB357" s="45" t="str">
        <f>IF($U357="","",IFERROR(ROUND(SUMIF(Данные2!$A:$A,Техлист!$U357,Данные2!F:F)*100,0)&amp;"%",""))</f>
        <v/>
      </c>
    </row>
    <row r="358" spans="1:28" x14ac:dyDescent="0.25">
      <c r="A358" s="45" t="str">
        <f>IF(Данные2!$A358&lt;&gt;"",Данные2!$A358,"")</f>
        <v/>
      </c>
      <c r="G358" s="45" t="str">
        <f t="shared" si="15"/>
        <v/>
      </c>
      <c r="H358" s="45" t="str">
        <f>IF(COUNTIF(G$1:G358,G358)=1,IF(COUNT(H$1:H357)&gt;0,MAX(H$1:H357)+1,1),"")</f>
        <v/>
      </c>
      <c r="J358" s="45" t="str">
        <f>IFERROR(IF(AND(Данные3!A358&lt;&gt;"",Данные3!A358=D$2),Данные3!B358,""),"")</f>
        <v/>
      </c>
      <c r="K358" s="45" t="str">
        <f>IF(COUNTIF(J$1:J358,J358)=1,IF(COUNT(K$1:K357)&gt;0,MAX(K$1:K357)+1,1),"")</f>
        <v/>
      </c>
      <c r="M358" s="51" t="str">
        <f>IF(G358="","",IFERROR(SUMIFS(Данные3!$E:$E,Данные3!$A:$A,D$2,Данные3!$B:$B,G358),""))</f>
        <v/>
      </c>
      <c r="N358" s="51" t="str">
        <f>IF(G358="","",IFERROR(SUMIFS(Данные3!$F:$F,Данные3!$A:$A,D$2,Данные3!$B:$B,G358),""))</f>
        <v/>
      </c>
      <c r="O358" s="51" t="str">
        <f>IF(G358="","",IFERROR(ROUND(SUMIFS(Данные3!$G:$G,Данные3!$A:$A,D$2,Данные3!$B:$B,G358)*100,0)&amp;"%",""))</f>
        <v/>
      </c>
      <c r="U358" s="51" t="str">
        <f t="shared" si="16"/>
        <v/>
      </c>
      <c r="V358" s="53" t="str">
        <f t="shared" si="17"/>
        <v/>
      </c>
      <c r="W358" s="51" t="str">
        <f>IFERROR(IF(Данные2!$A358&lt;&gt;"",Данные2!$A358,""),"")</f>
        <v/>
      </c>
      <c r="X358" s="53" t="str">
        <f>IF(COUNTIF(W$1:W358,W358)=1,IF(COUNT(X$1:X357)&gt;0,MAX(X$1:X357)+1,1),"")</f>
        <v/>
      </c>
      <c r="Z358" s="51" t="str">
        <f>IF($U358="","",IFERROR(SUMIF(Данные2!$A:$A,Техлист!$U358,Данные2!D:D),""))</f>
        <v/>
      </c>
      <c r="AA358" s="51" t="str">
        <f>IF($U358="","",IFERROR(SUMIF(Данные2!$A:$A,Техлист!$U358,Данные2!E:E),""))</f>
        <v/>
      </c>
      <c r="AB358" s="45" t="str">
        <f>IF($U358="","",IFERROR(ROUND(SUMIF(Данные2!$A:$A,Техлист!$U358,Данные2!F:F)*100,0)&amp;"%",""))</f>
        <v/>
      </c>
    </row>
    <row r="359" spans="1:28" x14ac:dyDescent="0.25">
      <c r="A359" s="45" t="str">
        <f>IF(Данные2!$A359&lt;&gt;"",Данные2!$A359,"")</f>
        <v/>
      </c>
      <c r="G359" s="45" t="str">
        <f t="shared" si="15"/>
        <v/>
      </c>
      <c r="H359" s="45" t="str">
        <f>IF(COUNTIF(G$1:G359,G359)=1,IF(COUNT(H$1:H358)&gt;0,MAX(H$1:H358)+1,1),"")</f>
        <v/>
      </c>
      <c r="J359" s="45" t="str">
        <f>IFERROR(IF(AND(Данные3!A359&lt;&gt;"",Данные3!A359=D$2),Данные3!B359,""),"")</f>
        <v/>
      </c>
      <c r="K359" s="45" t="str">
        <f>IF(COUNTIF(J$1:J359,J359)=1,IF(COUNT(K$1:K358)&gt;0,MAX(K$1:K358)+1,1),"")</f>
        <v/>
      </c>
      <c r="M359" s="51" t="str">
        <f>IF(G359="","",IFERROR(SUMIFS(Данные3!$E:$E,Данные3!$A:$A,D$2,Данные3!$B:$B,G359),""))</f>
        <v/>
      </c>
      <c r="N359" s="51" t="str">
        <f>IF(G359="","",IFERROR(SUMIFS(Данные3!$F:$F,Данные3!$A:$A,D$2,Данные3!$B:$B,G359),""))</f>
        <v/>
      </c>
      <c r="O359" s="51" t="str">
        <f>IF(G359="","",IFERROR(ROUND(SUMIFS(Данные3!$G:$G,Данные3!$A:$A,D$2,Данные3!$B:$B,G359)*100,0)&amp;"%",""))</f>
        <v/>
      </c>
      <c r="U359" s="51" t="str">
        <f t="shared" si="16"/>
        <v/>
      </c>
      <c r="V359" s="53" t="str">
        <f t="shared" si="17"/>
        <v/>
      </c>
      <c r="W359" s="51" t="str">
        <f>IFERROR(IF(Данные2!$A359&lt;&gt;"",Данные2!$A359,""),"")</f>
        <v/>
      </c>
      <c r="X359" s="53" t="str">
        <f>IF(COUNTIF(W$1:W359,W359)=1,IF(COUNT(X$1:X358)&gt;0,MAX(X$1:X358)+1,1),"")</f>
        <v/>
      </c>
      <c r="Z359" s="51" t="str">
        <f>IF($U359="","",IFERROR(SUMIF(Данные2!$A:$A,Техлист!$U359,Данные2!D:D),""))</f>
        <v/>
      </c>
      <c r="AA359" s="51" t="str">
        <f>IF($U359="","",IFERROR(SUMIF(Данные2!$A:$A,Техлист!$U359,Данные2!E:E),""))</f>
        <v/>
      </c>
      <c r="AB359" s="45" t="str">
        <f>IF($U359="","",IFERROR(ROUND(SUMIF(Данные2!$A:$A,Техлист!$U359,Данные2!F:F)*100,0)&amp;"%",""))</f>
        <v/>
      </c>
    </row>
    <row r="360" spans="1:28" x14ac:dyDescent="0.25">
      <c r="A360" s="45" t="str">
        <f>IF(Данные2!$A360&lt;&gt;"",Данные2!$A360,"")</f>
        <v/>
      </c>
      <c r="G360" s="45" t="str">
        <f t="shared" si="15"/>
        <v/>
      </c>
      <c r="H360" s="45" t="str">
        <f>IF(COUNTIF(G$1:G360,G360)=1,IF(COUNT(H$1:H359)&gt;0,MAX(H$1:H359)+1,1),"")</f>
        <v/>
      </c>
      <c r="J360" s="45" t="str">
        <f>IFERROR(IF(AND(Данные3!A360&lt;&gt;"",Данные3!A360=D$2),Данные3!B360,""),"")</f>
        <v/>
      </c>
      <c r="K360" s="45" t="str">
        <f>IF(COUNTIF(J$1:J360,J360)=1,IF(COUNT(K$1:K359)&gt;0,MAX(K$1:K359)+1,1),"")</f>
        <v/>
      </c>
      <c r="M360" s="51" t="str">
        <f>IF(G360="","",IFERROR(SUMIFS(Данные3!$E:$E,Данные3!$A:$A,D$2,Данные3!$B:$B,G360),""))</f>
        <v/>
      </c>
      <c r="N360" s="51" t="str">
        <f>IF(G360="","",IFERROR(SUMIFS(Данные3!$F:$F,Данные3!$A:$A,D$2,Данные3!$B:$B,G360),""))</f>
        <v/>
      </c>
      <c r="O360" s="51" t="str">
        <f>IF(G360="","",IFERROR(ROUND(SUMIFS(Данные3!$G:$G,Данные3!$A:$A,D$2,Данные3!$B:$B,G360)*100,0)&amp;"%",""))</f>
        <v/>
      </c>
      <c r="U360" s="51" t="str">
        <f t="shared" si="16"/>
        <v/>
      </c>
      <c r="V360" s="53" t="str">
        <f t="shared" si="17"/>
        <v/>
      </c>
      <c r="W360" s="51" t="str">
        <f>IFERROR(IF(Данные2!$A360&lt;&gt;"",Данные2!$A360,""),"")</f>
        <v/>
      </c>
      <c r="X360" s="53" t="str">
        <f>IF(COUNTIF(W$1:W360,W360)=1,IF(COUNT(X$1:X359)&gt;0,MAX(X$1:X359)+1,1),"")</f>
        <v/>
      </c>
      <c r="Z360" s="51" t="str">
        <f>IF($U360="","",IFERROR(SUMIF(Данные2!$A:$A,Техлист!$U360,Данные2!D:D),""))</f>
        <v/>
      </c>
      <c r="AA360" s="51" t="str">
        <f>IF($U360="","",IFERROR(SUMIF(Данные2!$A:$A,Техлист!$U360,Данные2!E:E),""))</f>
        <v/>
      </c>
      <c r="AB360" s="45" t="str">
        <f>IF($U360="","",IFERROR(ROUND(SUMIF(Данные2!$A:$A,Техлист!$U360,Данные2!F:F)*100,0)&amp;"%",""))</f>
        <v/>
      </c>
    </row>
    <row r="361" spans="1:28" x14ac:dyDescent="0.25">
      <c r="A361" s="45" t="str">
        <f>IF(Данные2!$A361&lt;&gt;"",Данные2!$A361,"")</f>
        <v/>
      </c>
      <c r="G361" s="45" t="str">
        <f t="shared" si="15"/>
        <v/>
      </c>
      <c r="H361" s="45" t="str">
        <f>IF(COUNTIF(G$1:G361,G361)=1,IF(COUNT(H$1:H360)&gt;0,MAX(H$1:H360)+1,1),"")</f>
        <v/>
      </c>
      <c r="J361" s="45" t="str">
        <f>IFERROR(IF(AND(Данные3!A361&lt;&gt;"",Данные3!A361=D$2),Данные3!B361,""),"")</f>
        <v/>
      </c>
      <c r="K361" s="45" t="str">
        <f>IF(COUNTIF(J$1:J361,J361)=1,IF(COUNT(K$1:K360)&gt;0,MAX(K$1:K360)+1,1),"")</f>
        <v/>
      </c>
      <c r="M361" s="51" t="str">
        <f>IF(G361="","",IFERROR(SUMIFS(Данные3!$E:$E,Данные3!$A:$A,D$2,Данные3!$B:$B,G361),""))</f>
        <v/>
      </c>
      <c r="N361" s="51" t="str">
        <f>IF(G361="","",IFERROR(SUMIFS(Данные3!$F:$F,Данные3!$A:$A,D$2,Данные3!$B:$B,G361),""))</f>
        <v/>
      </c>
      <c r="O361" s="51" t="str">
        <f>IF(G361="","",IFERROR(ROUND(SUMIFS(Данные3!$G:$G,Данные3!$A:$A,D$2,Данные3!$B:$B,G361)*100,0)&amp;"%",""))</f>
        <v/>
      </c>
      <c r="U361" s="51" t="str">
        <f t="shared" si="16"/>
        <v/>
      </c>
      <c r="V361" s="53" t="str">
        <f t="shared" si="17"/>
        <v/>
      </c>
      <c r="W361" s="51" t="str">
        <f>IFERROR(IF(Данные2!$A361&lt;&gt;"",Данные2!$A361,""),"")</f>
        <v/>
      </c>
      <c r="X361" s="53" t="str">
        <f>IF(COUNTIF(W$1:W361,W361)=1,IF(COUNT(X$1:X360)&gt;0,MAX(X$1:X360)+1,1),"")</f>
        <v/>
      </c>
      <c r="Z361" s="51" t="str">
        <f>IF($U361="","",IFERROR(SUMIF(Данные2!$A:$A,Техлист!$U361,Данные2!D:D),""))</f>
        <v/>
      </c>
      <c r="AA361" s="51" t="str">
        <f>IF($U361="","",IFERROR(SUMIF(Данные2!$A:$A,Техлист!$U361,Данные2!E:E),""))</f>
        <v/>
      </c>
      <c r="AB361" s="45" t="str">
        <f>IF($U361="","",IFERROR(ROUND(SUMIF(Данные2!$A:$A,Техлист!$U361,Данные2!F:F)*100,0)&amp;"%",""))</f>
        <v/>
      </c>
    </row>
    <row r="362" spans="1:28" x14ac:dyDescent="0.25">
      <c r="A362" s="45" t="str">
        <f>IF(Данные2!$A362&lt;&gt;"",Данные2!$A362,"")</f>
        <v/>
      </c>
      <c r="G362" s="45" t="str">
        <f t="shared" si="15"/>
        <v/>
      </c>
      <c r="H362" s="45" t="str">
        <f>IF(COUNTIF(G$1:G362,G362)=1,IF(COUNT(H$1:H361)&gt;0,MAX(H$1:H361)+1,1),"")</f>
        <v/>
      </c>
      <c r="J362" s="45" t="str">
        <f>IFERROR(IF(AND(Данные3!A362&lt;&gt;"",Данные3!A362=D$2),Данные3!B362,""),"")</f>
        <v/>
      </c>
      <c r="K362" s="45" t="str">
        <f>IF(COUNTIF(J$1:J362,J362)=1,IF(COUNT(K$1:K361)&gt;0,MAX(K$1:K361)+1,1),"")</f>
        <v/>
      </c>
      <c r="M362" s="51" t="str">
        <f>IF(G362="","",IFERROR(SUMIFS(Данные3!$E:$E,Данные3!$A:$A,D$2,Данные3!$B:$B,G362),""))</f>
        <v/>
      </c>
      <c r="N362" s="51" t="str">
        <f>IF(G362="","",IFERROR(SUMIFS(Данные3!$F:$F,Данные3!$A:$A,D$2,Данные3!$B:$B,G362),""))</f>
        <v/>
      </c>
      <c r="O362" s="51" t="str">
        <f>IF(G362="","",IFERROR(ROUND(SUMIFS(Данные3!$G:$G,Данные3!$A:$A,D$2,Данные3!$B:$B,G362)*100,0)&amp;"%",""))</f>
        <v/>
      </c>
      <c r="U362" s="51" t="str">
        <f t="shared" si="16"/>
        <v/>
      </c>
      <c r="V362" s="53" t="str">
        <f t="shared" si="17"/>
        <v/>
      </c>
      <c r="W362" s="51" t="str">
        <f>IFERROR(IF(Данные2!$A362&lt;&gt;"",Данные2!$A362,""),"")</f>
        <v/>
      </c>
      <c r="X362" s="53" t="str">
        <f>IF(COUNTIF(W$1:W362,W362)=1,IF(COUNT(X$1:X361)&gt;0,MAX(X$1:X361)+1,1),"")</f>
        <v/>
      </c>
      <c r="Z362" s="51" t="str">
        <f>IF($U362="","",IFERROR(SUMIF(Данные2!$A:$A,Техлист!$U362,Данные2!D:D),""))</f>
        <v/>
      </c>
      <c r="AA362" s="51" t="str">
        <f>IF($U362="","",IFERROR(SUMIF(Данные2!$A:$A,Техлист!$U362,Данные2!E:E),""))</f>
        <v/>
      </c>
      <c r="AB362" s="45" t="str">
        <f>IF($U362="","",IFERROR(ROUND(SUMIF(Данные2!$A:$A,Техлист!$U362,Данные2!F:F)*100,0)&amp;"%",""))</f>
        <v/>
      </c>
    </row>
    <row r="363" spans="1:28" x14ac:dyDescent="0.25">
      <c r="A363" s="45" t="str">
        <f>IF(Данные2!$A363&lt;&gt;"",Данные2!$A363,"")</f>
        <v/>
      </c>
      <c r="G363" s="45" t="str">
        <f t="shared" si="15"/>
        <v/>
      </c>
      <c r="H363" s="45" t="str">
        <f>IF(COUNTIF(G$1:G363,G363)=1,IF(COUNT(H$1:H362)&gt;0,MAX(H$1:H362)+1,1),"")</f>
        <v/>
      </c>
      <c r="J363" s="45" t="str">
        <f>IFERROR(IF(AND(Данные3!A363&lt;&gt;"",Данные3!A363=D$2),Данные3!B363,""),"")</f>
        <v/>
      </c>
      <c r="K363" s="45" t="str">
        <f>IF(COUNTIF(J$1:J363,J363)=1,IF(COUNT(K$1:K362)&gt;0,MAX(K$1:K362)+1,1),"")</f>
        <v/>
      </c>
      <c r="M363" s="51" t="str">
        <f>IF(G363="","",IFERROR(SUMIFS(Данные3!$E:$E,Данные3!$A:$A,D$2,Данные3!$B:$B,G363),""))</f>
        <v/>
      </c>
      <c r="N363" s="51" t="str">
        <f>IF(G363="","",IFERROR(SUMIFS(Данные3!$F:$F,Данные3!$A:$A,D$2,Данные3!$B:$B,G363),""))</f>
        <v/>
      </c>
      <c r="O363" s="51" t="str">
        <f>IF(G363="","",IFERROR(ROUND(SUMIFS(Данные3!$G:$G,Данные3!$A:$A,D$2,Данные3!$B:$B,G363)*100,0)&amp;"%",""))</f>
        <v/>
      </c>
      <c r="U363" s="51" t="str">
        <f t="shared" si="16"/>
        <v/>
      </c>
      <c r="V363" s="53" t="str">
        <f t="shared" si="17"/>
        <v/>
      </c>
      <c r="W363" s="51" t="str">
        <f>IFERROR(IF(Данные2!$A363&lt;&gt;"",Данные2!$A363,""),"")</f>
        <v/>
      </c>
      <c r="X363" s="53" t="str">
        <f>IF(COUNTIF(W$1:W363,W363)=1,IF(COUNT(X$1:X362)&gt;0,MAX(X$1:X362)+1,1),"")</f>
        <v/>
      </c>
      <c r="Z363" s="51" t="str">
        <f>IF($U363="","",IFERROR(SUMIF(Данные2!$A:$A,Техлист!$U363,Данные2!D:D),""))</f>
        <v/>
      </c>
      <c r="AA363" s="51" t="str">
        <f>IF($U363="","",IFERROR(SUMIF(Данные2!$A:$A,Техлист!$U363,Данные2!E:E),""))</f>
        <v/>
      </c>
      <c r="AB363" s="45" t="str">
        <f>IF($U363="","",IFERROR(ROUND(SUMIF(Данные2!$A:$A,Техлист!$U363,Данные2!F:F)*100,0)&amp;"%",""))</f>
        <v/>
      </c>
    </row>
    <row r="364" spans="1:28" x14ac:dyDescent="0.25">
      <c r="A364" s="45" t="str">
        <f>IF(Данные2!$A364&lt;&gt;"",Данные2!$A364,"")</f>
        <v/>
      </c>
      <c r="G364" s="45" t="str">
        <f t="shared" si="15"/>
        <v/>
      </c>
      <c r="H364" s="45" t="str">
        <f>IF(COUNTIF(G$1:G364,G364)=1,IF(COUNT(H$1:H363)&gt;0,MAX(H$1:H363)+1,1),"")</f>
        <v/>
      </c>
      <c r="J364" s="45" t="str">
        <f>IFERROR(IF(AND(Данные3!A364&lt;&gt;"",Данные3!A364=D$2),Данные3!B364,""),"")</f>
        <v/>
      </c>
      <c r="K364" s="45" t="str">
        <f>IF(COUNTIF(J$1:J364,J364)=1,IF(COUNT(K$1:K363)&gt;0,MAX(K$1:K363)+1,1),"")</f>
        <v/>
      </c>
      <c r="M364" s="51" t="str">
        <f>IF(G364="","",IFERROR(SUMIFS(Данные3!$E:$E,Данные3!$A:$A,D$2,Данные3!$B:$B,G364),""))</f>
        <v/>
      </c>
      <c r="N364" s="51" t="str">
        <f>IF(G364="","",IFERROR(SUMIFS(Данные3!$F:$F,Данные3!$A:$A,D$2,Данные3!$B:$B,G364),""))</f>
        <v/>
      </c>
      <c r="O364" s="51" t="str">
        <f>IF(G364="","",IFERROR(ROUND(SUMIFS(Данные3!$G:$G,Данные3!$A:$A,D$2,Данные3!$B:$B,G364)*100,0)&amp;"%",""))</f>
        <v/>
      </c>
      <c r="U364" s="51" t="str">
        <f t="shared" si="16"/>
        <v/>
      </c>
      <c r="V364" s="53" t="str">
        <f t="shared" si="17"/>
        <v/>
      </c>
      <c r="W364" s="51" t="str">
        <f>IFERROR(IF(Данные2!$A364&lt;&gt;"",Данные2!$A364,""),"")</f>
        <v/>
      </c>
      <c r="X364" s="53" t="str">
        <f>IF(COUNTIF(W$1:W364,W364)=1,IF(COUNT(X$1:X363)&gt;0,MAX(X$1:X363)+1,1),"")</f>
        <v/>
      </c>
      <c r="Z364" s="51" t="str">
        <f>IF($U364="","",IFERROR(SUMIF(Данные2!$A:$A,Техлист!$U364,Данные2!D:D),""))</f>
        <v/>
      </c>
      <c r="AA364" s="51" t="str">
        <f>IF($U364="","",IFERROR(SUMIF(Данные2!$A:$A,Техлист!$U364,Данные2!E:E),""))</f>
        <v/>
      </c>
      <c r="AB364" s="45" t="str">
        <f>IF($U364="","",IFERROR(ROUND(SUMIF(Данные2!$A:$A,Техлист!$U364,Данные2!F:F)*100,0)&amp;"%",""))</f>
        <v/>
      </c>
    </row>
    <row r="365" spans="1:28" x14ac:dyDescent="0.25">
      <c r="A365" s="45" t="str">
        <f>IF(Данные2!$A365&lt;&gt;"",Данные2!$A365,"")</f>
        <v/>
      </c>
      <c r="G365" s="45" t="str">
        <f t="shared" si="15"/>
        <v/>
      </c>
      <c r="H365" s="45" t="str">
        <f>IF(COUNTIF(G$1:G365,G365)=1,IF(COUNT(H$1:H364)&gt;0,MAX(H$1:H364)+1,1),"")</f>
        <v/>
      </c>
      <c r="J365" s="45" t="str">
        <f>IFERROR(IF(AND(Данные3!A365&lt;&gt;"",Данные3!A365=D$2),Данные3!B365,""),"")</f>
        <v/>
      </c>
      <c r="K365" s="45" t="str">
        <f>IF(COUNTIF(J$1:J365,J365)=1,IF(COUNT(K$1:K364)&gt;0,MAX(K$1:K364)+1,1),"")</f>
        <v/>
      </c>
      <c r="M365" s="51" t="str">
        <f>IF(G365="","",IFERROR(SUMIFS(Данные3!$E:$E,Данные3!$A:$A,D$2,Данные3!$B:$B,G365),""))</f>
        <v/>
      </c>
      <c r="N365" s="51" t="str">
        <f>IF(G365="","",IFERROR(SUMIFS(Данные3!$F:$F,Данные3!$A:$A,D$2,Данные3!$B:$B,G365),""))</f>
        <v/>
      </c>
      <c r="O365" s="51" t="str">
        <f>IF(G365="","",IFERROR(ROUND(SUMIFS(Данные3!$G:$G,Данные3!$A:$A,D$2,Данные3!$B:$B,G365)*100,0)&amp;"%",""))</f>
        <v/>
      </c>
      <c r="U365" s="51" t="str">
        <f t="shared" si="16"/>
        <v/>
      </c>
      <c r="V365" s="53" t="str">
        <f t="shared" si="17"/>
        <v/>
      </c>
      <c r="W365" s="51" t="str">
        <f>IFERROR(IF(Данные2!$A365&lt;&gt;"",Данные2!$A365,""),"")</f>
        <v/>
      </c>
      <c r="X365" s="53" t="str">
        <f>IF(COUNTIF(W$1:W365,W365)=1,IF(COUNT(X$1:X364)&gt;0,MAX(X$1:X364)+1,1),"")</f>
        <v/>
      </c>
      <c r="Z365" s="51" t="str">
        <f>IF($U365="","",IFERROR(SUMIF(Данные2!$A:$A,Техлист!$U365,Данные2!D:D),""))</f>
        <v/>
      </c>
      <c r="AA365" s="51" t="str">
        <f>IF($U365="","",IFERROR(SUMIF(Данные2!$A:$A,Техлист!$U365,Данные2!E:E),""))</f>
        <v/>
      </c>
      <c r="AB365" s="45" t="str">
        <f>IF($U365="","",IFERROR(ROUND(SUMIF(Данные2!$A:$A,Техлист!$U365,Данные2!F:F)*100,0)&amp;"%",""))</f>
        <v/>
      </c>
    </row>
    <row r="366" spans="1:28" x14ac:dyDescent="0.25">
      <c r="A366" s="45" t="str">
        <f>IF(Данные2!$A366&lt;&gt;"",Данные2!$A366,"")</f>
        <v/>
      </c>
      <c r="G366" s="45" t="str">
        <f t="shared" si="15"/>
        <v/>
      </c>
      <c r="H366" s="45" t="str">
        <f>IF(COUNTIF(G$1:G366,G366)=1,IF(COUNT(H$1:H365)&gt;0,MAX(H$1:H365)+1,1),"")</f>
        <v/>
      </c>
      <c r="J366" s="45" t="str">
        <f>IFERROR(IF(AND(Данные3!A366&lt;&gt;"",Данные3!A366=D$2),Данные3!B366,""),"")</f>
        <v/>
      </c>
      <c r="K366" s="45" t="str">
        <f>IF(COUNTIF(J$1:J366,J366)=1,IF(COUNT(K$1:K365)&gt;0,MAX(K$1:K365)+1,1),"")</f>
        <v/>
      </c>
      <c r="M366" s="51" t="str">
        <f>IF(G366="","",IFERROR(SUMIFS(Данные3!$E:$E,Данные3!$A:$A,D$2,Данные3!$B:$B,G366),""))</f>
        <v/>
      </c>
      <c r="N366" s="51" t="str">
        <f>IF(G366="","",IFERROR(SUMIFS(Данные3!$F:$F,Данные3!$A:$A,D$2,Данные3!$B:$B,G366),""))</f>
        <v/>
      </c>
      <c r="O366" s="51" t="str">
        <f>IF(G366="","",IFERROR(ROUND(SUMIFS(Данные3!$G:$G,Данные3!$A:$A,D$2,Данные3!$B:$B,G366)*100,0)&amp;"%",""))</f>
        <v/>
      </c>
      <c r="U366" s="51" t="str">
        <f t="shared" si="16"/>
        <v/>
      </c>
      <c r="V366" s="53" t="str">
        <f t="shared" si="17"/>
        <v/>
      </c>
      <c r="W366" s="51" t="str">
        <f>IFERROR(IF(Данные2!$A366&lt;&gt;"",Данные2!$A366,""),"")</f>
        <v/>
      </c>
      <c r="X366" s="53" t="str">
        <f>IF(COUNTIF(W$1:W366,W366)=1,IF(COUNT(X$1:X365)&gt;0,MAX(X$1:X365)+1,1),"")</f>
        <v/>
      </c>
      <c r="Z366" s="51" t="str">
        <f>IF($U366="","",IFERROR(SUMIF(Данные2!$A:$A,Техлист!$U366,Данные2!D:D),""))</f>
        <v/>
      </c>
      <c r="AA366" s="51" t="str">
        <f>IF($U366="","",IFERROR(SUMIF(Данные2!$A:$A,Техлист!$U366,Данные2!E:E),""))</f>
        <v/>
      </c>
      <c r="AB366" s="45" t="str">
        <f>IF($U366="","",IFERROR(ROUND(SUMIF(Данные2!$A:$A,Техлист!$U366,Данные2!F:F)*100,0)&amp;"%",""))</f>
        <v/>
      </c>
    </row>
    <row r="367" spans="1:28" x14ac:dyDescent="0.25">
      <c r="A367" s="45" t="str">
        <f>IF(Данные2!$A367&lt;&gt;"",Данные2!$A367,"")</f>
        <v/>
      </c>
      <c r="G367" s="45" t="str">
        <f t="shared" si="15"/>
        <v/>
      </c>
      <c r="H367" s="45" t="str">
        <f>IF(COUNTIF(G$1:G367,G367)=1,IF(COUNT(H$1:H366)&gt;0,MAX(H$1:H366)+1,1),"")</f>
        <v/>
      </c>
      <c r="J367" s="45" t="str">
        <f>IFERROR(IF(AND(Данные3!A367&lt;&gt;"",Данные3!A367=D$2),Данные3!B367,""),"")</f>
        <v/>
      </c>
      <c r="K367" s="45" t="str">
        <f>IF(COUNTIF(J$1:J367,J367)=1,IF(COUNT(K$1:K366)&gt;0,MAX(K$1:K366)+1,1),"")</f>
        <v/>
      </c>
      <c r="M367" s="51" t="str">
        <f>IF(G367="","",IFERROR(SUMIFS(Данные3!$E:$E,Данные3!$A:$A,D$2,Данные3!$B:$B,G367),""))</f>
        <v/>
      </c>
      <c r="N367" s="51" t="str">
        <f>IF(G367="","",IFERROR(SUMIFS(Данные3!$F:$F,Данные3!$A:$A,D$2,Данные3!$B:$B,G367),""))</f>
        <v/>
      </c>
      <c r="O367" s="51" t="str">
        <f>IF(G367="","",IFERROR(ROUND(SUMIFS(Данные3!$G:$G,Данные3!$A:$A,D$2,Данные3!$B:$B,G367)*100,0)&amp;"%",""))</f>
        <v/>
      </c>
      <c r="U367" s="51" t="str">
        <f t="shared" si="16"/>
        <v/>
      </c>
      <c r="V367" s="53" t="str">
        <f t="shared" si="17"/>
        <v/>
      </c>
      <c r="W367" s="51" t="str">
        <f>IFERROR(IF(Данные2!$A367&lt;&gt;"",Данные2!$A367,""),"")</f>
        <v/>
      </c>
      <c r="X367" s="53" t="str">
        <f>IF(COUNTIF(W$1:W367,W367)=1,IF(COUNT(X$1:X366)&gt;0,MAX(X$1:X366)+1,1),"")</f>
        <v/>
      </c>
      <c r="Z367" s="51" t="str">
        <f>IF($U367="","",IFERROR(SUMIF(Данные2!$A:$A,Техлист!$U367,Данные2!D:D),""))</f>
        <v/>
      </c>
      <c r="AA367" s="51" t="str">
        <f>IF($U367="","",IFERROR(SUMIF(Данные2!$A:$A,Техлист!$U367,Данные2!E:E),""))</f>
        <v/>
      </c>
      <c r="AB367" s="45" t="str">
        <f>IF($U367="","",IFERROR(ROUND(SUMIF(Данные2!$A:$A,Техлист!$U367,Данные2!F:F)*100,0)&amp;"%",""))</f>
        <v/>
      </c>
    </row>
    <row r="368" spans="1:28" x14ac:dyDescent="0.25">
      <c r="A368" s="45" t="str">
        <f>IF(Данные2!$A368&lt;&gt;"",Данные2!$A368,"")</f>
        <v/>
      </c>
      <c r="G368" s="45" t="str">
        <f t="shared" si="15"/>
        <v/>
      </c>
      <c r="H368" s="45" t="str">
        <f>IF(COUNTIF(G$1:G368,G368)=1,IF(COUNT(H$1:H367)&gt;0,MAX(H$1:H367)+1,1),"")</f>
        <v/>
      </c>
      <c r="J368" s="45" t="str">
        <f>IFERROR(IF(AND(Данные3!A368&lt;&gt;"",Данные3!A368=D$2),Данные3!B368,""),"")</f>
        <v/>
      </c>
      <c r="K368" s="45" t="str">
        <f>IF(COUNTIF(J$1:J368,J368)=1,IF(COUNT(K$1:K367)&gt;0,MAX(K$1:K367)+1,1),"")</f>
        <v/>
      </c>
      <c r="M368" s="51" t="str">
        <f>IF(G368="","",IFERROR(SUMIFS(Данные3!$E:$E,Данные3!$A:$A,D$2,Данные3!$B:$B,G368),""))</f>
        <v/>
      </c>
      <c r="N368" s="51" t="str">
        <f>IF(G368="","",IFERROR(SUMIFS(Данные3!$F:$F,Данные3!$A:$A,D$2,Данные3!$B:$B,G368),""))</f>
        <v/>
      </c>
      <c r="O368" s="51" t="str">
        <f>IF(G368="","",IFERROR(ROUND(SUMIFS(Данные3!$G:$G,Данные3!$A:$A,D$2,Данные3!$B:$B,G368)*100,0)&amp;"%",""))</f>
        <v/>
      </c>
      <c r="U368" s="51" t="str">
        <f t="shared" si="16"/>
        <v/>
      </c>
      <c r="V368" s="53" t="str">
        <f t="shared" si="17"/>
        <v/>
      </c>
      <c r="W368" s="51" t="str">
        <f>IFERROR(IF(Данные2!$A368&lt;&gt;"",Данные2!$A368,""),"")</f>
        <v/>
      </c>
      <c r="X368" s="53" t="str">
        <f>IF(COUNTIF(W$1:W368,W368)=1,IF(COUNT(X$1:X367)&gt;0,MAX(X$1:X367)+1,1),"")</f>
        <v/>
      </c>
      <c r="Z368" s="51" t="str">
        <f>IF($U368="","",IFERROR(SUMIF(Данные2!$A:$A,Техлист!$U368,Данные2!D:D),""))</f>
        <v/>
      </c>
      <c r="AA368" s="51" t="str">
        <f>IF($U368="","",IFERROR(SUMIF(Данные2!$A:$A,Техлист!$U368,Данные2!E:E),""))</f>
        <v/>
      </c>
      <c r="AB368" s="45" t="str">
        <f>IF($U368="","",IFERROR(ROUND(SUMIF(Данные2!$A:$A,Техлист!$U368,Данные2!F:F)*100,0)&amp;"%",""))</f>
        <v/>
      </c>
    </row>
    <row r="369" spans="1:28" x14ac:dyDescent="0.25">
      <c r="A369" s="45" t="str">
        <f>IF(Данные2!$A369&lt;&gt;"",Данные2!$A369,"")</f>
        <v/>
      </c>
      <c r="G369" s="45" t="str">
        <f t="shared" si="15"/>
        <v/>
      </c>
      <c r="H369" s="45" t="str">
        <f>IF(COUNTIF(G$1:G369,G369)=1,IF(COUNT(H$1:H368)&gt;0,MAX(H$1:H368)+1,1),"")</f>
        <v/>
      </c>
      <c r="J369" s="45" t="str">
        <f>IFERROR(IF(AND(Данные3!A369&lt;&gt;"",Данные3!A369=D$2),Данные3!B369,""),"")</f>
        <v/>
      </c>
      <c r="K369" s="45" t="str">
        <f>IF(COUNTIF(J$1:J369,J369)=1,IF(COUNT(K$1:K368)&gt;0,MAX(K$1:K368)+1,1),"")</f>
        <v/>
      </c>
      <c r="M369" s="51" t="str">
        <f>IF(G369="","",IFERROR(SUMIFS(Данные3!$E:$E,Данные3!$A:$A,D$2,Данные3!$B:$B,G369),""))</f>
        <v/>
      </c>
      <c r="N369" s="51" t="str">
        <f>IF(G369="","",IFERROR(SUMIFS(Данные3!$F:$F,Данные3!$A:$A,D$2,Данные3!$B:$B,G369),""))</f>
        <v/>
      </c>
      <c r="O369" s="51" t="str">
        <f>IF(G369="","",IFERROR(ROUND(SUMIFS(Данные3!$G:$G,Данные3!$A:$A,D$2,Данные3!$B:$B,G369)*100,0)&amp;"%",""))</f>
        <v/>
      </c>
      <c r="U369" s="51" t="str">
        <f t="shared" si="16"/>
        <v/>
      </c>
      <c r="V369" s="53" t="str">
        <f t="shared" si="17"/>
        <v/>
      </c>
      <c r="W369" s="51" t="str">
        <f>IFERROR(IF(Данные2!$A369&lt;&gt;"",Данные2!$A369,""),"")</f>
        <v/>
      </c>
      <c r="X369" s="53" t="str">
        <f>IF(COUNTIF(W$1:W369,W369)=1,IF(COUNT(X$1:X368)&gt;0,MAX(X$1:X368)+1,1),"")</f>
        <v/>
      </c>
      <c r="Z369" s="51" t="str">
        <f>IF($U369="","",IFERROR(SUMIF(Данные2!$A:$A,Техлист!$U369,Данные2!D:D),""))</f>
        <v/>
      </c>
      <c r="AA369" s="51" t="str">
        <f>IF($U369="","",IFERROR(SUMIF(Данные2!$A:$A,Техлист!$U369,Данные2!E:E),""))</f>
        <v/>
      </c>
      <c r="AB369" s="45" t="str">
        <f>IF($U369="","",IFERROR(ROUND(SUMIF(Данные2!$A:$A,Техлист!$U369,Данные2!F:F)*100,0)&amp;"%",""))</f>
        <v/>
      </c>
    </row>
    <row r="370" spans="1:28" x14ac:dyDescent="0.25">
      <c r="A370" s="45" t="str">
        <f>IF(Данные2!$A370&lt;&gt;"",Данные2!$A370,"")</f>
        <v/>
      </c>
      <c r="G370" s="45" t="str">
        <f t="shared" si="15"/>
        <v/>
      </c>
      <c r="H370" s="45" t="str">
        <f>IF(COUNTIF(G$1:G370,G370)=1,IF(COUNT(H$1:H369)&gt;0,MAX(H$1:H369)+1,1),"")</f>
        <v/>
      </c>
      <c r="J370" s="45" t="str">
        <f>IFERROR(IF(AND(Данные3!A370&lt;&gt;"",Данные3!A370=D$2),Данные3!B370,""),"")</f>
        <v/>
      </c>
      <c r="K370" s="45" t="str">
        <f>IF(COUNTIF(J$1:J370,J370)=1,IF(COUNT(K$1:K369)&gt;0,MAX(K$1:K369)+1,1),"")</f>
        <v/>
      </c>
      <c r="M370" s="51" t="str">
        <f>IF(G370="","",IFERROR(SUMIFS(Данные3!$E:$E,Данные3!$A:$A,D$2,Данные3!$B:$B,G370),""))</f>
        <v/>
      </c>
      <c r="N370" s="51" t="str">
        <f>IF(G370="","",IFERROR(SUMIFS(Данные3!$F:$F,Данные3!$A:$A,D$2,Данные3!$B:$B,G370),""))</f>
        <v/>
      </c>
      <c r="O370" s="51" t="str">
        <f>IF(G370="","",IFERROR(ROUND(SUMIFS(Данные3!$G:$G,Данные3!$A:$A,D$2,Данные3!$B:$B,G370)*100,0)&amp;"%",""))</f>
        <v/>
      </c>
      <c r="U370" s="51" t="str">
        <f t="shared" si="16"/>
        <v/>
      </c>
      <c r="V370" s="53" t="str">
        <f t="shared" si="17"/>
        <v/>
      </c>
      <c r="W370" s="51" t="str">
        <f>IFERROR(IF(Данные2!$A370&lt;&gt;"",Данные2!$A370,""),"")</f>
        <v/>
      </c>
      <c r="X370" s="53" t="str">
        <f>IF(COUNTIF(W$1:W370,W370)=1,IF(COUNT(X$1:X369)&gt;0,MAX(X$1:X369)+1,1),"")</f>
        <v/>
      </c>
      <c r="Z370" s="51" t="str">
        <f>IF($U370="","",IFERROR(SUMIF(Данные2!$A:$A,Техлист!$U370,Данные2!D:D),""))</f>
        <v/>
      </c>
      <c r="AA370" s="51" t="str">
        <f>IF($U370="","",IFERROR(SUMIF(Данные2!$A:$A,Техлист!$U370,Данные2!E:E),""))</f>
        <v/>
      </c>
      <c r="AB370" s="45" t="str">
        <f>IF($U370="","",IFERROR(ROUND(SUMIF(Данные2!$A:$A,Техлист!$U370,Данные2!F:F)*100,0)&amp;"%",""))</f>
        <v/>
      </c>
    </row>
    <row r="371" spans="1:28" x14ac:dyDescent="0.25">
      <c r="A371" s="45" t="str">
        <f>IF(Данные2!$A371&lt;&gt;"",Данные2!$A371,"")</f>
        <v/>
      </c>
      <c r="G371" s="45" t="str">
        <f t="shared" si="15"/>
        <v/>
      </c>
      <c r="H371" s="45" t="str">
        <f>IF(COUNTIF(G$1:G371,G371)=1,IF(COUNT(H$1:H370)&gt;0,MAX(H$1:H370)+1,1),"")</f>
        <v/>
      </c>
      <c r="J371" s="45" t="str">
        <f>IFERROR(IF(AND(Данные3!A371&lt;&gt;"",Данные3!A371=D$2),Данные3!B371,""),"")</f>
        <v/>
      </c>
      <c r="K371" s="45" t="str">
        <f>IF(COUNTIF(J$1:J371,J371)=1,IF(COUNT(K$1:K370)&gt;0,MAX(K$1:K370)+1,1),"")</f>
        <v/>
      </c>
      <c r="M371" s="51" t="str">
        <f>IF(G371="","",IFERROR(SUMIFS(Данные3!$E:$E,Данные3!$A:$A,D$2,Данные3!$B:$B,G371),""))</f>
        <v/>
      </c>
      <c r="N371" s="51" t="str">
        <f>IF(G371="","",IFERROR(SUMIFS(Данные3!$F:$F,Данные3!$A:$A,D$2,Данные3!$B:$B,G371),""))</f>
        <v/>
      </c>
      <c r="O371" s="51" t="str">
        <f>IF(G371="","",IFERROR(ROUND(SUMIFS(Данные3!$G:$G,Данные3!$A:$A,D$2,Данные3!$B:$B,G371)*100,0)&amp;"%",""))</f>
        <v/>
      </c>
      <c r="U371" s="51" t="str">
        <f t="shared" si="16"/>
        <v/>
      </c>
      <c r="V371" s="53" t="str">
        <f t="shared" si="17"/>
        <v/>
      </c>
      <c r="W371" s="51" t="str">
        <f>IFERROR(IF(Данные2!$A371&lt;&gt;"",Данные2!$A371,""),"")</f>
        <v/>
      </c>
      <c r="X371" s="53" t="str">
        <f>IF(COUNTIF(W$1:W371,W371)=1,IF(COUNT(X$1:X370)&gt;0,MAX(X$1:X370)+1,1),"")</f>
        <v/>
      </c>
      <c r="Z371" s="51" t="str">
        <f>IF($U371="","",IFERROR(SUMIF(Данные2!$A:$A,Техлист!$U371,Данные2!D:D),""))</f>
        <v/>
      </c>
      <c r="AA371" s="51" t="str">
        <f>IF($U371="","",IFERROR(SUMIF(Данные2!$A:$A,Техлист!$U371,Данные2!E:E),""))</f>
        <v/>
      </c>
      <c r="AB371" s="45" t="str">
        <f>IF($U371="","",IFERROR(ROUND(SUMIF(Данные2!$A:$A,Техлист!$U371,Данные2!F:F)*100,0)&amp;"%",""))</f>
        <v/>
      </c>
    </row>
    <row r="372" spans="1:28" x14ac:dyDescent="0.25">
      <c r="A372" s="45" t="str">
        <f>IF(Данные2!$A372&lt;&gt;"",Данные2!$A372,"")</f>
        <v/>
      </c>
      <c r="G372" s="45" t="str">
        <f t="shared" si="15"/>
        <v/>
      </c>
      <c r="H372" s="45" t="str">
        <f>IF(COUNTIF(G$1:G372,G372)=1,IF(COUNT(H$1:H371)&gt;0,MAX(H$1:H371)+1,1),"")</f>
        <v/>
      </c>
      <c r="J372" s="45" t="str">
        <f>IFERROR(IF(AND(Данные3!A372&lt;&gt;"",Данные3!A372=D$2),Данные3!B372,""),"")</f>
        <v/>
      </c>
      <c r="K372" s="45" t="str">
        <f>IF(COUNTIF(J$1:J372,J372)=1,IF(COUNT(K$1:K371)&gt;0,MAX(K$1:K371)+1,1),"")</f>
        <v/>
      </c>
      <c r="M372" s="51" t="str">
        <f>IF(G372="","",IFERROR(SUMIFS(Данные3!$E:$E,Данные3!$A:$A,D$2,Данные3!$B:$B,G372),""))</f>
        <v/>
      </c>
      <c r="N372" s="51" t="str">
        <f>IF(G372="","",IFERROR(SUMIFS(Данные3!$F:$F,Данные3!$A:$A,D$2,Данные3!$B:$B,G372),""))</f>
        <v/>
      </c>
      <c r="O372" s="51" t="str">
        <f>IF(G372="","",IFERROR(ROUND(SUMIFS(Данные3!$G:$G,Данные3!$A:$A,D$2,Данные3!$B:$B,G372)*100,0)&amp;"%",""))</f>
        <v/>
      </c>
      <c r="U372" s="51" t="str">
        <f t="shared" si="16"/>
        <v/>
      </c>
      <c r="V372" s="53" t="str">
        <f t="shared" si="17"/>
        <v/>
      </c>
      <c r="W372" s="51" t="str">
        <f>IFERROR(IF(Данные2!$A372&lt;&gt;"",Данные2!$A372,""),"")</f>
        <v/>
      </c>
      <c r="X372" s="53" t="str">
        <f>IF(COUNTIF(W$1:W372,W372)=1,IF(COUNT(X$1:X371)&gt;0,MAX(X$1:X371)+1,1),"")</f>
        <v/>
      </c>
      <c r="Z372" s="51" t="str">
        <f>IF($U372="","",IFERROR(SUMIF(Данные2!$A:$A,Техлист!$U372,Данные2!D:D),""))</f>
        <v/>
      </c>
      <c r="AA372" s="51" t="str">
        <f>IF($U372="","",IFERROR(SUMIF(Данные2!$A:$A,Техлист!$U372,Данные2!E:E),""))</f>
        <v/>
      </c>
      <c r="AB372" s="45" t="str">
        <f>IF($U372="","",IFERROR(ROUND(SUMIF(Данные2!$A:$A,Техлист!$U372,Данные2!F:F)*100,0)&amp;"%",""))</f>
        <v/>
      </c>
    </row>
    <row r="373" spans="1:28" x14ac:dyDescent="0.25">
      <c r="A373" s="45" t="str">
        <f>IF(Данные2!$A373&lt;&gt;"",Данные2!$A373,"")</f>
        <v/>
      </c>
      <c r="G373" s="45" t="str">
        <f t="shared" si="15"/>
        <v/>
      </c>
      <c r="H373" s="45" t="str">
        <f>IF(COUNTIF(G$1:G373,G373)=1,IF(COUNT(H$1:H372)&gt;0,MAX(H$1:H372)+1,1),"")</f>
        <v/>
      </c>
      <c r="J373" s="45" t="str">
        <f>IFERROR(IF(AND(Данные3!A373&lt;&gt;"",Данные3!A373=D$2),Данные3!B373,""),"")</f>
        <v/>
      </c>
      <c r="K373" s="45" t="str">
        <f>IF(COUNTIF(J$1:J373,J373)=1,IF(COUNT(K$1:K372)&gt;0,MAX(K$1:K372)+1,1),"")</f>
        <v/>
      </c>
      <c r="M373" s="51" t="str">
        <f>IF(G373="","",IFERROR(SUMIFS(Данные3!$E:$E,Данные3!$A:$A,D$2,Данные3!$B:$B,G373),""))</f>
        <v/>
      </c>
      <c r="N373" s="51" t="str">
        <f>IF(G373="","",IFERROR(SUMIFS(Данные3!$F:$F,Данные3!$A:$A,D$2,Данные3!$B:$B,G373),""))</f>
        <v/>
      </c>
      <c r="O373" s="51" t="str">
        <f>IF(G373="","",IFERROR(ROUND(SUMIFS(Данные3!$G:$G,Данные3!$A:$A,D$2,Данные3!$B:$B,G373)*100,0)&amp;"%",""))</f>
        <v/>
      </c>
      <c r="U373" s="51" t="str">
        <f t="shared" si="16"/>
        <v/>
      </c>
      <c r="V373" s="53" t="str">
        <f t="shared" si="17"/>
        <v/>
      </c>
      <c r="W373" s="51" t="str">
        <f>IFERROR(IF(Данные2!$A373&lt;&gt;"",Данные2!$A373,""),"")</f>
        <v/>
      </c>
      <c r="X373" s="53" t="str">
        <f>IF(COUNTIF(W$1:W373,W373)=1,IF(COUNT(X$1:X372)&gt;0,MAX(X$1:X372)+1,1),"")</f>
        <v/>
      </c>
      <c r="Z373" s="51" t="str">
        <f>IF($U373="","",IFERROR(SUMIF(Данные2!$A:$A,Техлист!$U373,Данные2!D:D),""))</f>
        <v/>
      </c>
      <c r="AA373" s="51" t="str">
        <f>IF($U373="","",IFERROR(SUMIF(Данные2!$A:$A,Техлист!$U373,Данные2!E:E),""))</f>
        <v/>
      </c>
      <c r="AB373" s="45" t="str">
        <f>IF($U373="","",IFERROR(ROUND(SUMIF(Данные2!$A:$A,Техлист!$U373,Данные2!F:F)*100,0)&amp;"%",""))</f>
        <v/>
      </c>
    </row>
    <row r="374" spans="1:28" x14ac:dyDescent="0.25">
      <c r="A374" s="45" t="str">
        <f>IF(Данные2!$A374&lt;&gt;"",Данные2!$A374,"")</f>
        <v/>
      </c>
      <c r="G374" s="45" t="str">
        <f t="shared" si="15"/>
        <v/>
      </c>
      <c r="H374" s="45" t="str">
        <f>IF(COUNTIF(G$1:G374,G374)=1,IF(COUNT(H$1:H373)&gt;0,MAX(H$1:H373)+1,1),"")</f>
        <v/>
      </c>
      <c r="J374" s="45" t="str">
        <f>IFERROR(IF(AND(Данные3!A374&lt;&gt;"",Данные3!A374=D$2),Данные3!B374,""),"")</f>
        <v/>
      </c>
      <c r="K374" s="45" t="str">
        <f>IF(COUNTIF(J$1:J374,J374)=1,IF(COUNT(K$1:K373)&gt;0,MAX(K$1:K373)+1,1),"")</f>
        <v/>
      </c>
      <c r="M374" s="51" t="str">
        <f>IF(G374="","",IFERROR(SUMIFS(Данные3!$E:$E,Данные3!$A:$A,D$2,Данные3!$B:$B,G374),""))</f>
        <v/>
      </c>
      <c r="N374" s="51" t="str">
        <f>IF(G374="","",IFERROR(SUMIFS(Данные3!$F:$F,Данные3!$A:$A,D$2,Данные3!$B:$B,G374),""))</f>
        <v/>
      </c>
      <c r="O374" s="51" t="str">
        <f>IF(G374="","",IFERROR(ROUND(SUMIFS(Данные3!$G:$G,Данные3!$A:$A,D$2,Данные3!$B:$B,G374)*100,0)&amp;"%",""))</f>
        <v/>
      </c>
      <c r="U374" s="51" t="str">
        <f t="shared" si="16"/>
        <v/>
      </c>
      <c r="V374" s="53" t="str">
        <f t="shared" si="17"/>
        <v/>
      </c>
      <c r="W374" s="51" t="str">
        <f>IFERROR(IF(Данные2!$A374&lt;&gt;"",Данные2!$A374,""),"")</f>
        <v/>
      </c>
      <c r="X374" s="53" t="str">
        <f>IF(COUNTIF(W$1:W374,W374)=1,IF(COUNT(X$1:X373)&gt;0,MAX(X$1:X373)+1,1),"")</f>
        <v/>
      </c>
      <c r="Z374" s="51" t="str">
        <f>IF($U374="","",IFERROR(SUMIF(Данные2!$A:$A,Техлист!$U374,Данные2!D:D),""))</f>
        <v/>
      </c>
      <c r="AA374" s="51" t="str">
        <f>IF($U374="","",IFERROR(SUMIF(Данные2!$A:$A,Техлист!$U374,Данные2!E:E),""))</f>
        <v/>
      </c>
      <c r="AB374" s="45" t="str">
        <f>IF($U374="","",IFERROR(ROUND(SUMIF(Данные2!$A:$A,Техлист!$U374,Данные2!F:F)*100,0)&amp;"%",""))</f>
        <v/>
      </c>
    </row>
    <row r="375" spans="1:28" x14ac:dyDescent="0.25">
      <c r="A375" s="45" t="str">
        <f>IF(Данные2!$A375&lt;&gt;"",Данные2!$A375,"")</f>
        <v/>
      </c>
      <c r="G375" s="45" t="str">
        <f t="shared" si="15"/>
        <v/>
      </c>
      <c r="H375" s="45" t="str">
        <f>IF(COUNTIF(G$1:G375,G375)=1,IF(COUNT(H$1:H374)&gt;0,MAX(H$1:H374)+1,1),"")</f>
        <v/>
      </c>
      <c r="J375" s="45" t="str">
        <f>IFERROR(IF(AND(Данные3!A375&lt;&gt;"",Данные3!A375=D$2),Данные3!B375,""),"")</f>
        <v/>
      </c>
      <c r="K375" s="45" t="str">
        <f>IF(COUNTIF(J$1:J375,J375)=1,IF(COUNT(K$1:K374)&gt;0,MAX(K$1:K374)+1,1),"")</f>
        <v/>
      </c>
      <c r="M375" s="51" t="str">
        <f>IF(G375="","",IFERROR(SUMIFS(Данные3!$E:$E,Данные3!$A:$A,D$2,Данные3!$B:$B,G375),""))</f>
        <v/>
      </c>
      <c r="N375" s="51" t="str">
        <f>IF(G375="","",IFERROR(SUMIFS(Данные3!$F:$F,Данные3!$A:$A,D$2,Данные3!$B:$B,G375),""))</f>
        <v/>
      </c>
      <c r="O375" s="51" t="str">
        <f>IF(G375="","",IFERROR(ROUND(SUMIFS(Данные3!$G:$G,Данные3!$A:$A,D$2,Данные3!$B:$B,G375)*100,0)&amp;"%",""))</f>
        <v/>
      </c>
      <c r="U375" s="51" t="str">
        <f t="shared" si="16"/>
        <v/>
      </c>
      <c r="V375" s="53" t="str">
        <f t="shared" si="17"/>
        <v/>
      </c>
      <c r="W375" s="51" t="str">
        <f>IFERROR(IF(Данные2!$A375&lt;&gt;"",Данные2!$A375,""),"")</f>
        <v/>
      </c>
      <c r="X375" s="53" t="str">
        <f>IF(COUNTIF(W$1:W375,W375)=1,IF(COUNT(X$1:X374)&gt;0,MAX(X$1:X374)+1,1),"")</f>
        <v/>
      </c>
      <c r="Z375" s="51" t="str">
        <f>IF($U375="","",IFERROR(SUMIF(Данные2!$A:$A,Техлист!$U375,Данные2!D:D),""))</f>
        <v/>
      </c>
      <c r="AA375" s="51" t="str">
        <f>IF($U375="","",IFERROR(SUMIF(Данные2!$A:$A,Техлист!$U375,Данные2!E:E),""))</f>
        <v/>
      </c>
      <c r="AB375" s="45" t="str">
        <f>IF($U375="","",IFERROR(ROUND(SUMIF(Данные2!$A:$A,Техлист!$U375,Данные2!F:F)*100,0)&amp;"%",""))</f>
        <v/>
      </c>
    </row>
    <row r="376" spans="1:28" x14ac:dyDescent="0.25">
      <c r="A376" s="45" t="str">
        <f>IF(Данные2!$A376&lt;&gt;"",Данные2!$A376,"")</f>
        <v/>
      </c>
      <c r="G376" s="45" t="str">
        <f t="shared" si="15"/>
        <v/>
      </c>
      <c r="H376" s="45" t="str">
        <f>IF(COUNTIF(G$1:G376,G376)=1,IF(COUNT(H$1:H375)&gt;0,MAX(H$1:H375)+1,1),"")</f>
        <v/>
      </c>
      <c r="J376" s="45" t="str">
        <f>IFERROR(IF(AND(Данные3!A376&lt;&gt;"",Данные3!A376=D$2),Данные3!B376,""),"")</f>
        <v/>
      </c>
      <c r="K376" s="45" t="str">
        <f>IF(COUNTIF(J$1:J376,J376)=1,IF(COUNT(K$1:K375)&gt;0,MAX(K$1:K375)+1,1),"")</f>
        <v/>
      </c>
      <c r="M376" s="51" t="str">
        <f>IF(G376="","",IFERROR(SUMIFS(Данные3!$E:$E,Данные3!$A:$A,D$2,Данные3!$B:$B,G376),""))</f>
        <v/>
      </c>
      <c r="N376" s="51" t="str">
        <f>IF(G376="","",IFERROR(SUMIFS(Данные3!$F:$F,Данные3!$A:$A,D$2,Данные3!$B:$B,G376),""))</f>
        <v/>
      </c>
      <c r="O376" s="51" t="str">
        <f>IF(G376="","",IFERROR(ROUND(SUMIFS(Данные3!$G:$G,Данные3!$A:$A,D$2,Данные3!$B:$B,G376)*100,0)&amp;"%",""))</f>
        <v/>
      </c>
      <c r="U376" s="51" t="str">
        <f t="shared" si="16"/>
        <v/>
      </c>
      <c r="V376" s="53" t="str">
        <f t="shared" si="17"/>
        <v/>
      </c>
      <c r="W376" s="51" t="str">
        <f>IFERROR(IF(Данные2!$A376&lt;&gt;"",Данные2!$A376,""),"")</f>
        <v/>
      </c>
      <c r="X376" s="53" t="str">
        <f>IF(COUNTIF(W$1:W376,W376)=1,IF(COUNT(X$1:X375)&gt;0,MAX(X$1:X375)+1,1),"")</f>
        <v/>
      </c>
      <c r="Z376" s="51" t="str">
        <f>IF($U376="","",IFERROR(SUMIF(Данные2!$A:$A,Техлист!$U376,Данные2!D:D),""))</f>
        <v/>
      </c>
      <c r="AA376" s="51" t="str">
        <f>IF($U376="","",IFERROR(SUMIF(Данные2!$A:$A,Техлист!$U376,Данные2!E:E),""))</f>
        <v/>
      </c>
      <c r="AB376" s="45" t="str">
        <f>IF($U376="","",IFERROR(ROUND(SUMIF(Данные2!$A:$A,Техлист!$U376,Данные2!F:F)*100,0)&amp;"%",""))</f>
        <v/>
      </c>
    </row>
    <row r="377" spans="1:28" x14ac:dyDescent="0.25">
      <c r="A377" s="45" t="str">
        <f>IF(Данные2!$A377&lt;&gt;"",Данные2!$A377,"")</f>
        <v/>
      </c>
      <c r="G377" s="45" t="str">
        <f t="shared" si="15"/>
        <v/>
      </c>
      <c r="H377" s="45" t="str">
        <f>IF(COUNTIF(G$1:G377,G377)=1,IF(COUNT(H$1:H376)&gt;0,MAX(H$1:H376)+1,1),"")</f>
        <v/>
      </c>
      <c r="J377" s="45" t="str">
        <f>IFERROR(IF(AND(Данные3!A377&lt;&gt;"",Данные3!A377=D$2),Данные3!B377,""),"")</f>
        <v/>
      </c>
      <c r="K377" s="45" t="str">
        <f>IF(COUNTIF(J$1:J377,J377)=1,IF(COUNT(K$1:K376)&gt;0,MAX(K$1:K376)+1,1),"")</f>
        <v/>
      </c>
      <c r="M377" s="51" t="str">
        <f>IF(G377="","",IFERROR(SUMIFS(Данные3!$E:$E,Данные3!$A:$A,D$2,Данные3!$B:$B,G377),""))</f>
        <v/>
      </c>
      <c r="N377" s="51" t="str">
        <f>IF(G377="","",IFERROR(SUMIFS(Данные3!$F:$F,Данные3!$A:$A,D$2,Данные3!$B:$B,G377),""))</f>
        <v/>
      </c>
      <c r="O377" s="51" t="str">
        <f>IF(G377="","",IFERROR(ROUND(SUMIFS(Данные3!$G:$G,Данные3!$A:$A,D$2,Данные3!$B:$B,G377)*100,0)&amp;"%",""))</f>
        <v/>
      </c>
      <c r="U377" s="51" t="str">
        <f t="shared" si="16"/>
        <v/>
      </c>
      <c r="V377" s="53" t="str">
        <f t="shared" si="17"/>
        <v/>
      </c>
      <c r="W377" s="51" t="str">
        <f>IFERROR(IF(Данные2!$A377&lt;&gt;"",Данные2!$A377,""),"")</f>
        <v/>
      </c>
      <c r="X377" s="53" t="str">
        <f>IF(COUNTIF(W$1:W377,W377)=1,IF(COUNT(X$1:X376)&gt;0,MAX(X$1:X376)+1,1),"")</f>
        <v/>
      </c>
      <c r="Z377" s="51" t="str">
        <f>IF($U377="","",IFERROR(SUMIF(Данные2!$A:$A,Техлист!$U377,Данные2!D:D),""))</f>
        <v/>
      </c>
      <c r="AA377" s="51" t="str">
        <f>IF($U377="","",IFERROR(SUMIF(Данные2!$A:$A,Техлист!$U377,Данные2!E:E),""))</f>
        <v/>
      </c>
      <c r="AB377" s="45" t="str">
        <f>IF($U377="","",IFERROR(ROUND(SUMIF(Данные2!$A:$A,Техлист!$U377,Данные2!F:F)*100,0)&amp;"%",""))</f>
        <v/>
      </c>
    </row>
    <row r="378" spans="1:28" x14ac:dyDescent="0.25">
      <c r="A378" s="45" t="str">
        <f>IF(Данные2!$A378&lt;&gt;"",Данные2!$A378,"")</f>
        <v/>
      </c>
      <c r="G378" s="45" t="str">
        <f t="shared" si="15"/>
        <v/>
      </c>
      <c r="H378" s="45" t="str">
        <f>IF(COUNTIF(G$1:G378,G378)=1,IF(COUNT(H$1:H377)&gt;0,MAX(H$1:H377)+1,1),"")</f>
        <v/>
      </c>
      <c r="J378" s="45" t="str">
        <f>IFERROR(IF(AND(Данные3!A378&lt;&gt;"",Данные3!A378=D$2),Данные3!B378,""),"")</f>
        <v/>
      </c>
      <c r="K378" s="45" t="str">
        <f>IF(COUNTIF(J$1:J378,J378)=1,IF(COUNT(K$1:K377)&gt;0,MAX(K$1:K377)+1,1),"")</f>
        <v/>
      </c>
      <c r="M378" s="51" t="str">
        <f>IF(G378="","",IFERROR(SUMIFS(Данные3!$E:$E,Данные3!$A:$A,D$2,Данные3!$B:$B,G378),""))</f>
        <v/>
      </c>
      <c r="N378" s="51" t="str">
        <f>IF(G378="","",IFERROR(SUMIFS(Данные3!$F:$F,Данные3!$A:$A,D$2,Данные3!$B:$B,G378),""))</f>
        <v/>
      </c>
      <c r="O378" s="51" t="str">
        <f>IF(G378="","",IFERROR(ROUND(SUMIFS(Данные3!$G:$G,Данные3!$A:$A,D$2,Данные3!$B:$B,G378)*100,0)&amp;"%",""))</f>
        <v/>
      </c>
      <c r="U378" s="51" t="str">
        <f t="shared" si="16"/>
        <v/>
      </c>
      <c r="V378" s="53" t="str">
        <f t="shared" si="17"/>
        <v/>
      </c>
      <c r="W378" s="51" t="str">
        <f>IFERROR(IF(Данные2!$A378&lt;&gt;"",Данные2!$A378,""),"")</f>
        <v/>
      </c>
      <c r="X378" s="53" t="str">
        <f>IF(COUNTIF(W$1:W378,W378)=1,IF(COUNT(X$1:X377)&gt;0,MAX(X$1:X377)+1,1),"")</f>
        <v/>
      </c>
      <c r="Z378" s="51" t="str">
        <f>IF($U378="","",IFERROR(SUMIF(Данные2!$A:$A,Техлист!$U378,Данные2!D:D),""))</f>
        <v/>
      </c>
      <c r="AA378" s="51" t="str">
        <f>IF($U378="","",IFERROR(SUMIF(Данные2!$A:$A,Техлист!$U378,Данные2!E:E),""))</f>
        <v/>
      </c>
      <c r="AB378" s="45" t="str">
        <f>IF($U378="","",IFERROR(ROUND(SUMIF(Данные2!$A:$A,Техлист!$U378,Данные2!F:F)*100,0)&amp;"%",""))</f>
        <v/>
      </c>
    </row>
    <row r="379" spans="1:28" x14ac:dyDescent="0.25">
      <c r="A379" s="45" t="str">
        <f>IF(Данные2!$A379&lt;&gt;"",Данные2!$A379,"")</f>
        <v/>
      </c>
      <c r="G379" s="45" t="str">
        <f t="shared" si="15"/>
        <v/>
      </c>
      <c r="H379" s="45" t="str">
        <f>IF(COUNTIF(G$1:G379,G379)=1,IF(COUNT(H$1:H378)&gt;0,MAX(H$1:H378)+1,1),"")</f>
        <v/>
      </c>
      <c r="J379" s="45" t="str">
        <f>IFERROR(IF(AND(Данные3!A379&lt;&gt;"",Данные3!A379=D$2),Данные3!B379,""),"")</f>
        <v/>
      </c>
      <c r="K379" s="45" t="str">
        <f>IF(COUNTIF(J$1:J379,J379)=1,IF(COUNT(K$1:K378)&gt;0,MAX(K$1:K378)+1,1),"")</f>
        <v/>
      </c>
      <c r="M379" s="51" t="str">
        <f>IF(G379="","",IFERROR(SUMIFS(Данные3!$E:$E,Данные3!$A:$A,D$2,Данные3!$B:$B,G379),""))</f>
        <v/>
      </c>
      <c r="N379" s="51" t="str">
        <f>IF(G379="","",IFERROR(SUMIFS(Данные3!$F:$F,Данные3!$A:$A,D$2,Данные3!$B:$B,G379),""))</f>
        <v/>
      </c>
      <c r="O379" s="51" t="str">
        <f>IF(G379="","",IFERROR(ROUND(SUMIFS(Данные3!$G:$G,Данные3!$A:$A,D$2,Данные3!$B:$B,G379)*100,0)&amp;"%",""))</f>
        <v/>
      </c>
      <c r="U379" s="51" t="str">
        <f t="shared" si="16"/>
        <v/>
      </c>
      <c r="V379" s="53" t="str">
        <f t="shared" si="17"/>
        <v/>
      </c>
      <c r="W379" s="51" t="str">
        <f>IFERROR(IF(Данные2!$A379&lt;&gt;"",Данные2!$A379,""),"")</f>
        <v/>
      </c>
      <c r="X379" s="53" t="str">
        <f>IF(COUNTIF(W$1:W379,W379)=1,IF(COUNT(X$1:X378)&gt;0,MAX(X$1:X378)+1,1),"")</f>
        <v/>
      </c>
      <c r="Z379" s="51" t="str">
        <f>IF($U379="","",IFERROR(SUMIF(Данные2!$A:$A,Техлист!$U379,Данные2!D:D),""))</f>
        <v/>
      </c>
      <c r="AA379" s="51" t="str">
        <f>IF($U379="","",IFERROR(SUMIF(Данные2!$A:$A,Техлист!$U379,Данные2!E:E),""))</f>
        <v/>
      </c>
      <c r="AB379" s="45" t="str">
        <f>IF($U379="","",IFERROR(ROUND(SUMIF(Данные2!$A:$A,Техлист!$U379,Данные2!F:F)*100,0)&amp;"%",""))</f>
        <v/>
      </c>
    </row>
    <row r="380" spans="1:28" x14ac:dyDescent="0.25">
      <c r="A380" s="45" t="str">
        <f>IF(Данные2!$A380&lt;&gt;"",Данные2!$A380,"")</f>
        <v/>
      </c>
      <c r="G380" s="45" t="str">
        <f t="shared" si="15"/>
        <v/>
      </c>
      <c r="H380" s="45" t="str">
        <f>IF(COUNTIF(G$1:G380,G380)=1,IF(COUNT(H$1:H379)&gt;0,MAX(H$1:H379)+1,1),"")</f>
        <v/>
      </c>
      <c r="J380" s="45" t="str">
        <f>IFERROR(IF(AND(Данные3!A380&lt;&gt;"",Данные3!A380=D$2),Данные3!B380,""),"")</f>
        <v/>
      </c>
      <c r="K380" s="45" t="str">
        <f>IF(COUNTIF(J$1:J380,J380)=1,IF(COUNT(K$1:K379)&gt;0,MAX(K$1:K379)+1,1),"")</f>
        <v/>
      </c>
      <c r="M380" s="51" t="str">
        <f>IF(G380="","",IFERROR(SUMIFS(Данные3!$E:$E,Данные3!$A:$A,D$2,Данные3!$B:$B,G380),""))</f>
        <v/>
      </c>
      <c r="N380" s="51" t="str">
        <f>IF(G380="","",IFERROR(SUMIFS(Данные3!$F:$F,Данные3!$A:$A,D$2,Данные3!$B:$B,G380),""))</f>
        <v/>
      </c>
      <c r="O380" s="51" t="str">
        <f>IF(G380="","",IFERROR(ROUND(SUMIFS(Данные3!$G:$G,Данные3!$A:$A,D$2,Данные3!$B:$B,G380)*100,0)&amp;"%",""))</f>
        <v/>
      </c>
      <c r="U380" s="51" t="str">
        <f t="shared" si="16"/>
        <v/>
      </c>
      <c r="V380" s="53" t="str">
        <f t="shared" si="17"/>
        <v/>
      </c>
      <c r="W380" s="51" t="str">
        <f>IFERROR(IF(Данные2!$A380&lt;&gt;"",Данные2!$A380,""),"")</f>
        <v/>
      </c>
      <c r="X380" s="53" t="str">
        <f>IF(COUNTIF(W$1:W380,W380)=1,IF(COUNT(X$1:X379)&gt;0,MAX(X$1:X379)+1,1),"")</f>
        <v/>
      </c>
      <c r="Z380" s="51" t="str">
        <f>IF($U380="","",IFERROR(SUMIF(Данные2!$A:$A,Техлист!$U380,Данные2!D:D),""))</f>
        <v/>
      </c>
      <c r="AA380" s="51" t="str">
        <f>IF($U380="","",IFERROR(SUMIF(Данные2!$A:$A,Техлист!$U380,Данные2!E:E),""))</f>
        <v/>
      </c>
      <c r="AB380" s="45" t="str">
        <f>IF($U380="","",IFERROR(ROUND(SUMIF(Данные2!$A:$A,Техлист!$U380,Данные2!F:F)*100,0)&amp;"%",""))</f>
        <v/>
      </c>
    </row>
    <row r="381" spans="1:28" x14ac:dyDescent="0.25">
      <c r="A381" s="45" t="str">
        <f>IF(Данные2!$A381&lt;&gt;"",Данные2!$A381,"")</f>
        <v/>
      </c>
      <c r="G381" s="45" t="str">
        <f t="shared" si="15"/>
        <v/>
      </c>
      <c r="H381" s="45" t="str">
        <f>IF(COUNTIF(G$1:G381,G381)=1,IF(COUNT(H$1:H380)&gt;0,MAX(H$1:H380)+1,1),"")</f>
        <v/>
      </c>
      <c r="J381" s="45" t="str">
        <f>IFERROR(IF(AND(Данные3!A381&lt;&gt;"",Данные3!A381=D$2),Данные3!B381,""),"")</f>
        <v/>
      </c>
      <c r="K381" s="45" t="str">
        <f>IF(COUNTIF(J$1:J381,J381)=1,IF(COUNT(K$1:K380)&gt;0,MAX(K$1:K380)+1,1),"")</f>
        <v/>
      </c>
      <c r="M381" s="51" t="str">
        <f>IF(G381="","",IFERROR(SUMIFS(Данные3!$E:$E,Данные3!$A:$A,D$2,Данные3!$B:$B,G381),""))</f>
        <v/>
      </c>
      <c r="N381" s="51" t="str">
        <f>IF(G381="","",IFERROR(SUMIFS(Данные3!$F:$F,Данные3!$A:$A,D$2,Данные3!$B:$B,G381),""))</f>
        <v/>
      </c>
      <c r="O381" s="51" t="str">
        <f>IF(G381="","",IFERROR(ROUND(SUMIFS(Данные3!$G:$G,Данные3!$A:$A,D$2,Данные3!$B:$B,G381)*100,0)&amp;"%",""))</f>
        <v/>
      </c>
      <c r="U381" s="51" t="str">
        <f t="shared" si="16"/>
        <v/>
      </c>
      <c r="V381" s="53" t="str">
        <f t="shared" si="17"/>
        <v/>
      </c>
      <c r="W381" s="51" t="str">
        <f>IFERROR(IF(Данные2!$A381&lt;&gt;"",Данные2!$A381,""),"")</f>
        <v/>
      </c>
      <c r="X381" s="53" t="str">
        <f>IF(COUNTIF(W$1:W381,W381)=1,IF(COUNT(X$1:X380)&gt;0,MAX(X$1:X380)+1,1),"")</f>
        <v/>
      </c>
      <c r="Z381" s="51" t="str">
        <f>IF($U381="","",IFERROR(SUMIF(Данные2!$A:$A,Техлист!$U381,Данные2!D:D),""))</f>
        <v/>
      </c>
      <c r="AA381" s="51" t="str">
        <f>IF($U381="","",IFERROR(SUMIF(Данные2!$A:$A,Техлист!$U381,Данные2!E:E),""))</f>
        <v/>
      </c>
      <c r="AB381" s="45" t="str">
        <f>IF($U381="","",IFERROR(ROUND(SUMIF(Данные2!$A:$A,Техлист!$U381,Данные2!F:F)*100,0)&amp;"%",""))</f>
        <v/>
      </c>
    </row>
    <row r="382" spans="1:28" x14ac:dyDescent="0.25">
      <c r="A382" s="45" t="str">
        <f>IF(Данные2!$A382&lt;&gt;"",Данные2!$A382,"")</f>
        <v/>
      </c>
      <c r="G382" s="45" t="str">
        <f t="shared" si="15"/>
        <v/>
      </c>
      <c r="H382" s="45" t="str">
        <f>IF(COUNTIF(G$1:G382,G382)=1,IF(COUNT(H$1:H381)&gt;0,MAX(H$1:H381)+1,1),"")</f>
        <v/>
      </c>
      <c r="J382" s="45" t="str">
        <f>IFERROR(IF(AND(Данные3!A382&lt;&gt;"",Данные3!A382=D$2),Данные3!B382,""),"")</f>
        <v/>
      </c>
      <c r="K382" s="45" t="str">
        <f>IF(COUNTIF(J$1:J382,J382)=1,IF(COUNT(K$1:K381)&gt;0,MAX(K$1:K381)+1,1),"")</f>
        <v/>
      </c>
      <c r="M382" s="51" t="str">
        <f>IF(G382="","",IFERROR(SUMIFS(Данные3!$E:$E,Данные3!$A:$A,D$2,Данные3!$B:$B,G382),""))</f>
        <v/>
      </c>
      <c r="N382" s="51" t="str">
        <f>IF(G382="","",IFERROR(SUMIFS(Данные3!$F:$F,Данные3!$A:$A,D$2,Данные3!$B:$B,G382),""))</f>
        <v/>
      </c>
      <c r="O382" s="51" t="str">
        <f>IF(G382="","",IFERROR(ROUND(SUMIFS(Данные3!$G:$G,Данные3!$A:$A,D$2,Данные3!$B:$B,G382)*100,0)&amp;"%",""))</f>
        <v/>
      </c>
      <c r="U382" s="51" t="str">
        <f t="shared" si="16"/>
        <v/>
      </c>
      <c r="V382" s="53" t="str">
        <f t="shared" si="17"/>
        <v/>
      </c>
      <c r="W382" s="51" t="str">
        <f>IFERROR(IF(Данные2!$A382&lt;&gt;"",Данные2!$A382,""),"")</f>
        <v/>
      </c>
      <c r="X382" s="53" t="str">
        <f>IF(COUNTIF(W$1:W382,W382)=1,IF(COUNT(X$1:X381)&gt;0,MAX(X$1:X381)+1,1),"")</f>
        <v/>
      </c>
      <c r="Z382" s="51" t="str">
        <f>IF($U382="","",IFERROR(SUMIF(Данные2!$A:$A,Техлист!$U382,Данные2!D:D),""))</f>
        <v/>
      </c>
      <c r="AA382" s="51" t="str">
        <f>IF($U382="","",IFERROR(SUMIF(Данные2!$A:$A,Техлист!$U382,Данные2!E:E),""))</f>
        <v/>
      </c>
      <c r="AB382" s="45" t="str">
        <f>IF($U382="","",IFERROR(ROUND(SUMIF(Данные2!$A:$A,Техлист!$U382,Данные2!F:F)*100,0)&amp;"%",""))</f>
        <v/>
      </c>
    </row>
    <row r="383" spans="1:28" x14ac:dyDescent="0.25">
      <c r="A383" s="45" t="str">
        <f>IF(Данные2!$A383&lt;&gt;"",Данные2!$A383,"")</f>
        <v/>
      </c>
      <c r="G383" s="45" t="str">
        <f t="shared" si="15"/>
        <v/>
      </c>
      <c r="H383" s="45" t="str">
        <f>IF(COUNTIF(G$1:G383,G383)=1,IF(COUNT(H$1:H382)&gt;0,MAX(H$1:H382)+1,1),"")</f>
        <v/>
      </c>
      <c r="J383" s="45" t="str">
        <f>IFERROR(IF(AND(Данные3!A383&lt;&gt;"",Данные3!A383=D$2),Данные3!B383,""),"")</f>
        <v/>
      </c>
      <c r="K383" s="45" t="str">
        <f>IF(COUNTIF(J$1:J383,J383)=1,IF(COUNT(K$1:K382)&gt;0,MAX(K$1:K382)+1,1),"")</f>
        <v/>
      </c>
      <c r="M383" s="51" t="str">
        <f>IF(G383="","",IFERROR(SUMIFS(Данные3!$E:$E,Данные3!$A:$A,D$2,Данные3!$B:$B,G383),""))</f>
        <v/>
      </c>
      <c r="N383" s="51" t="str">
        <f>IF(G383="","",IFERROR(SUMIFS(Данные3!$F:$F,Данные3!$A:$A,D$2,Данные3!$B:$B,G383),""))</f>
        <v/>
      </c>
      <c r="O383" s="51" t="str">
        <f>IF(G383="","",IFERROR(ROUND(SUMIFS(Данные3!$G:$G,Данные3!$A:$A,D$2,Данные3!$B:$B,G383)*100,0)&amp;"%",""))</f>
        <v/>
      </c>
      <c r="U383" s="51" t="str">
        <f t="shared" si="16"/>
        <v/>
      </c>
      <c r="V383" s="53" t="str">
        <f t="shared" si="17"/>
        <v/>
      </c>
      <c r="W383" s="51" t="str">
        <f>IFERROR(IF(Данные2!$A383&lt;&gt;"",Данные2!$A383,""),"")</f>
        <v/>
      </c>
      <c r="X383" s="53" t="str">
        <f>IF(COUNTIF(W$1:W383,W383)=1,IF(COUNT(X$1:X382)&gt;0,MAX(X$1:X382)+1,1),"")</f>
        <v/>
      </c>
      <c r="Z383" s="51" t="str">
        <f>IF($U383="","",IFERROR(SUMIF(Данные2!$A:$A,Техлист!$U383,Данные2!D:D),""))</f>
        <v/>
      </c>
      <c r="AA383" s="51" t="str">
        <f>IF($U383="","",IFERROR(SUMIF(Данные2!$A:$A,Техлист!$U383,Данные2!E:E),""))</f>
        <v/>
      </c>
      <c r="AB383" s="45" t="str">
        <f>IF($U383="","",IFERROR(ROUND(SUMIF(Данные2!$A:$A,Техлист!$U383,Данные2!F:F)*100,0)&amp;"%",""))</f>
        <v/>
      </c>
    </row>
    <row r="384" spans="1:28" x14ac:dyDescent="0.25">
      <c r="A384" s="45" t="str">
        <f>IF(Данные2!$A384&lt;&gt;"",Данные2!$A384,"")</f>
        <v/>
      </c>
      <c r="G384" s="45" t="str">
        <f t="shared" si="15"/>
        <v/>
      </c>
      <c r="H384" s="45" t="str">
        <f>IF(COUNTIF(G$1:G384,G384)=1,IF(COUNT(H$1:H383)&gt;0,MAX(H$1:H383)+1,1),"")</f>
        <v/>
      </c>
      <c r="J384" s="45" t="str">
        <f>IFERROR(IF(AND(Данные3!A384&lt;&gt;"",Данные3!A384=D$2),Данные3!B384,""),"")</f>
        <v/>
      </c>
      <c r="K384" s="45" t="str">
        <f>IF(COUNTIF(J$1:J384,J384)=1,IF(COUNT(K$1:K383)&gt;0,MAX(K$1:K383)+1,1),"")</f>
        <v/>
      </c>
      <c r="M384" s="51" t="str">
        <f>IF(G384="","",IFERROR(SUMIFS(Данные3!$E:$E,Данные3!$A:$A,D$2,Данные3!$B:$B,G384),""))</f>
        <v/>
      </c>
      <c r="N384" s="51" t="str">
        <f>IF(G384="","",IFERROR(SUMIFS(Данные3!$F:$F,Данные3!$A:$A,D$2,Данные3!$B:$B,G384),""))</f>
        <v/>
      </c>
      <c r="O384" s="51" t="str">
        <f>IF(G384="","",IFERROR(ROUND(SUMIFS(Данные3!$G:$G,Данные3!$A:$A,D$2,Данные3!$B:$B,G384)*100,0)&amp;"%",""))</f>
        <v/>
      </c>
      <c r="U384" s="51" t="str">
        <f t="shared" si="16"/>
        <v/>
      </c>
      <c r="V384" s="53" t="str">
        <f t="shared" si="17"/>
        <v/>
      </c>
      <c r="W384" s="51" t="str">
        <f>IFERROR(IF(Данные2!$A384&lt;&gt;"",Данные2!$A384,""),"")</f>
        <v/>
      </c>
      <c r="X384" s="53" t="str">
        <f>IF(COUNTIF(W$1:W384,W384)=1,IF(COUNT(X$1:X383)&gt;0,MAX(X$1:X383)+1,1),"")</f>
        <v/>
      </c>
      <c r="Z384" s="51" t="str">
        <f>IF($U384="","",IFERROR(SUMIF(Данные2!$A:$A,Техлист!$U384,Данные2!D:D),""))</f>
        <v/>
      </c>
      <c r="AA384" s="51" t="str">
        <f>IF($U384="","",IFERROR(SUMIF(Данные2!$A:$A,Техлист!$U384,Данные2!E:E),""))</f>
        <v/>
      </c>
      <c r="AB384" s="45" t="str">
        <f>IF($U384="","",IFERROR(ROUND(SUMIF(Данные2!$A:$A,Техлист!$U384,Данные2!F:F)*100,0)&amp;"%",""))</f>
        <v/>
      </c>
    </row>
    <row r="385" spans="1:28" x14ac:dyDescent="0.25">
      <c r="A385" s="45" t="str">
        <f>IF(Данные2!$A385&lt;&gt;"",Данные2!$A385,"")</f>
        <v/>
      </c>
      <c r="G385" s="45" t="str">
        <f t="shared" si="15"/>
        <v/>
      </c>
      <c r="H385" s="45" t="str">
        <f>IF(COUNTIF(G$1:G385,G385)=1,IF(COUNT(H$1:H384)&gt;0,MAX(H$1:H384)+1,1),"")</f>
        <v/>
      </c>
      <c r="J385" s="45" t="str">
        <f>IFERROR(IF(AND(Данные3!A385&lt;&gt;"",Данные3!A385=D$2),Данные3!B385,""),"")</f>
        <v/>
      </c>
      <c r="K385" s="45" t="str">
        <f>IF(COUNTIF(J$1:J385,J385)=1,IF(COUNT(K$1:K384)&gt;0,MAX(K$1:K384)+1,1),"")</f>
        <v/>
      </c>
      <c r="M385" s="51" t="str">
        <f>IF(G385="","",IFERROR(SUMIFS(Данные3!$E:$E,Данные3!$A:$A,D$2,Данные3!$B:$B,G385),""))</f>
        <v/>
      </c>
      <c r="N385" s="51" t="str">
        <f>IF(G385="","",IFERROR(SUMIFS(Данные3!$F:$F,Данные3!$A:$A,D$2,Данные3!$B:$B,G385),""))</f>
        <v/>
      </c>
      <c r="O385" s="51" t="str">
        <f>IF(G385="","",IFERROR(ROUND(SUMIFS(Данные3!$G:$G,Данные3!$A:$A,D$2,Данные3!$B:$B,G385)*100,0)&amp;"%",""))</f>
        <v/>
      </c>
      <c r="U385" s="51" t="str">
        <f t="shared" si="16"/>
        <v/>
      </c>
      <c r="V385" s="53" t="str">
        <f t="shared" si="17"/>
        <v/>
      </c>
      <c r="W385" s="51" t="str">
        <f>IFERROR(IF(Данные2!$A385&lt;&gt;"",Данные2!$A385,""),"")</f>
        <v/>
      </c>
      <c r="X385" s="53" t="str">
        <f>IF(COUNTIF(W$1:W385,W385)=1,IF(COUNT(X$1:X384)&gt;0,MAX(X$1:X384)+1,1),"")</f>
        <v/>
      </c>
      <c r="Z385" s="51" t="str">
        <f>IF($U385="","",IFERROR(SUMIF(Данные2!$A:$A,Техлист!$U385,Данные2!D:D),""))</f>
        <v/>
      </c>
      <c r="AA385" s="51" t="str">
        <f>IF($U385="","",IFERROR(SUMIF(Данные2!$A:$A,Техлист!$U385,Данные2!E:E),""))</f>
        <v/>
      </c>
      <c r="AB385" s="45" t="str">
        <f>IF($U385="","",IFERROR(ROUND(SUMIF(Данные2!$A:$A,Техлист!$U385,Данные2!F:F)*100,0)&amp;"%",""))</f>
        <v/>
      </c>
    </row>
    <row r="386" spans="1:28" x14ac:dyDescent="0.25">
      <c r="A386" s="45" t="str">
        <f>IF(Данные2!$A386&lt;&gt;"",Данные2!$A386,"")</f>
        <v/>
      </c>
      <c r="G386" s="45" t="str">
        <f t="shared" ref="G386:G449" si="18">IFERROR(INDEX(J$2:J$2000,MATCH(ROW()-1,K$2:K$2000,0)),"")</f>
        <v/>
      </c>
      <c r="H386" s="45" t="str">
        <f>IF(COUNTIF(G$1:G386,G386)=1,IF(COUNT(H$1:H385)&gt;0,MAX(H$1:H385)+1,1),"")</f>
        <v/>
      </c>
      <c r="J386" s="45" t="str">
        <f>IFERROR(IF(AND(Данные3!A386&lt;&gt;"",Данные3!A386=D$2),Данные3!B386,""),"")</f>
        <v/>
      </c>
      <c r="K386" s="45" t="str">
        <f>IF(COUNTIF(J$1:J386,J386)=1,IF(COUNT(K$1:K385)&gt;0,MAX(K$1:K385)+1,1),"")</f>
        <v/>
      </c>
      <c r="M386" s="51" t="str">
        <f>IF(G386="","",IFERROR(SUMIFS(Данные3!$E:$E,Данные3!$A:$A,D$2,Данные3!$B:$B,G386),""))</f>
        <v/>
      </c>
      <c r="N386" s="51" t="str">
        <f>IF(G386="","",IFERROR(SUMIFS(Данные3!$F:$F,Данные3!$A:$A,D$2,Данные3!$B:$B,G386),""))</f>
        <v/>
      </c>
      <c r="O386" s="51" t="str">
        <f>IF(G386="","",IFERROR(ROUND(SUMIFS(Данные3!$G:$G,Данные3!$A:$A,D$2,Данные3!$B:$B,G386)*100,0)&amp;"%",""))</f>
        <v/>
      </c>
      <c r="U386" s="51" t="str">
        <f t="shared" ref="U386:U449" si="19">IFERROR(INDEX(W$2:W$2000,MATCH(ROW()-1,X$2:X$2000,0)),"")</f>
        <v/>
      </c>
      <c r="V386" s="53" t="str">
        <f t="shared" ref="V386:V449" si="20">IFERROR(INDEX(X$2:X$2000,MATCH(ROW()-1,X$2:X$2000,0)),"")</f>
        <v/>
      </c>
      <c r="W386" s="51" t="str">
        <f>IFERROR(IF(Данные2!$A386&lt;&gt;"",Данные2!$A386,""),"")</f>
        <v/>
      </c>
      <c r="X386" s="53" t="str">
        <f>IF(COUNTIF(W$1:W386,W386)=1,IF(COUNT(X$1:X385)&gt;0,MAX(X$1:X385)+1,1),"")</f>
        <v/>
      </c>
      <c r="Z386" s="51" t="str">
        <f>IF($U386="","",IFERROR(SUMIF(Данные2!$A:$A,Техлист!$U386,Данные2!D:D),""))</f>
        <v/>
      </c>
      <c r="AA386" s="51" t="str">
        <f>IF($U386="","",IFERROR(SUMIF(Данные2!$A:$A,Техлист!$U386,Данные2!E:E),""))</f>
        <v/>
      </c>
      <c r="AB386" s="45" t="str">
        <f>IF($U386="","",IFERROR(ROUND(SUMIF(Данные2!$A:$A,Техлист!$U386,Данные2!F:F)*100,0)&amp;"%",""))</f>
        <v/>
      </c>
    </row>
    <row r="387" spans="1:28" x14ac:dyDescent="0.25">
      <c r="A387" s="45" t="str">
        <f>IF(Данные2!$A387&lt;&gt;"",Данные2!$A387,"")</f>
        <v/>
      </c>
      <c r="G387" s="45" t="str">
        <f t="shared" si="18"/>
        <v/>
      </c>
      <c r="H387" s="45" t="str">
        <f>IF(COUNTIF(G$1:G387,G387)=1,IF(COUNT(H$1:H386)&gt;0,MAX(H$1:H386)+1,1),"")</f>
        <v/>
      </c>
      <c r="J387" s="45" t="str">
        <f>IFERROR(IF(AND(Данные3!A387&lt;&gt;"",Данные3!A387=D$2),Данные3!B387,""),"")</f>
        <v/>
      </c>
      <c r="K387" s="45" t="str">
        <f>IF(COUNTIF(J$1:J387,J387)=1,IF(COUNT(K$1:K386)&gt;0,MAX(K$1:K386)+1,1),"")</f>
        <v/>
      </c>
      <c r="M387" s="51" t="str">
        <f>IF(G387="","",IFERROR(SUMIFS(Данные3!$E:$E,Данные3!$A:$A,D$2,Данные3!$B:$B,G387),""))</f>
        <v/>
      </c>
      <c r="N387" s="51" t="str">
        <f>IF(G387="","",IFERROR(SUMIFS(Данные3!$F:$F,Данные3!$A:$A,D$2,Данные3!$B:$B,G387),""))</f>
        <v/>
      </c>
      <c r="O387" s="51" t="str">
        <f>IF(G387="","",IFERROR(ROUND(SUMIFS(Данные3!$G:$G,Данные3!$A:$A,D$2,Данные3!$B:$B,G387)*100,0)&amp;"%",""))</f>
        <v/>
      </c>
      <c r="U387" s="51" t="str">
        <f t="shared" si="19"/>
        <v/>
      </c>
      <c r="V387" s="53" t="str">
        <f t="shared" si="20"/>
        <v/>
      </c>
      <c r="W387" s="51" t="str">
        <f>IFERROR(IF(Данные2!$A387&lt;&gt;"",Данные2!$A387,""),"")</f>
        <v/>
      </c>
      <c r="X387" s="53" t="str">
        <f>IF(COUNTIF(W$1:W387,W387)=1,IF(COUNT(X$1:X386)&gt;0,MAX(X$1:X386)+1,1),"")</f>
        <v/>
      </c>
      <c r="Z387" s="51" t="str">
        <f>IF($U387="","",IFERROR(SUMIF(Данные2!$A:$A,Техлист!$U387,Данные2!D:D),""))</f>
        <v/>
      </c>
      <c r="AA387" s="51" t="str">
        <f>IF($U387="","",IFERROR(SUMIF(Данные2!$A:$A,Техлист!$U387,Данные2!E:E),""))</f>
        <v/>
      </c>
      <c r="AB387" s="45" t="str">
        <f>IF($U387="","",IFERROR(ROUND(SUMIF(Данные2!$A:$A,Техлист!$U387,Данные2!F:F)*100,0)&amp;"%",""))</f>
        <v/>
      </c>
    </row>
    <row r="388" spans="1:28" x14ac:dyDescent="0.25">
      <c r="A388" s="45" t="str">
        <f>IF(Данные2!$A388&lt;&gt;"",Данные2!$A388,"")</f>
        <v/>
      </c>
      <c r="G388" s="45" t="str">
        <f t="shared" si="18"/>
        <v/>
      </c>
      <c r="H388" s="45" t="str">
        <f>IF(COUNTIF(G$1:G388,G388)=1,IF(COUNT(H$1:H387)&gt;0,MAX(H$1:H387)+1,1),"")</f>
        <v/>
      </c>
      <c r="J388" s="45" t="str">
        <f>IFERROR(IF(AND(Данные3!A388&lt;&gt;"",Данные3!A388=D$2),Данные3!B388,""),"")</f>
        <v/>
      </c>
      <c r="K388" s="45" t="str">
        <f>IF(COUNTIF(J$1:J388,J388)=1,IF(COUNT(K$1:K387)&gt;0,MAX(K$1:K387)+1,1),"")</f>
        <v/>
      </c>
      <c r="M388" s="51" t="str">
        <f>IF(G388="","",IFERROR(SUMIFS(Данные3!$E:$E,Данные3!$A:$A,D$2,Данные3!$B:$B,G388),""))</f>
        <v/>
      </c>
      <c r="N388" s="51" t="str">
        <f>IF(G388="","",IFERROR(SUMIFS(Данные3!$F:$F,Данные3!$A:$A,D$2,Данные3!$B:$B,G388),""))</f>
        <v/>
      </c>
      <c r="O388" s="51" t="str">
        <f>IF(G388="","",IFERROR(ROUND(SUMIFS(Данные3!$G:$G,Данные3!$A:$A,D$2,Данные3!$B:$B,G388)*100,0)&amp;"%",""))</f>
        <v/>
      </c>
      <c r="U388" s="51" t="str">
        <f t="shared" si="19"/>
        <v/>
      </c>
      <c r="V388" s="53" t="str">
        <f t="shared" si="20"/>
        <v/>
      </c>
      <c r="W388" s="51" t="str">
        <f>IFERROR(IF(Данные2!$A388&lt;&gt;"",Данные2!$A388,""),"")</f>
        <v/>
      </c>
      <c r="X388" s="53" t="str">
        <f>IF(COUNTIF(W$1:W388,W388)=1,IF(COUNT(X$1:X387)&gt;0,MAX(X$1:X387)+1,1),"")</f>
        <v/>
      </c>
      <c r="Z388" s="51" t="str">
        <f>IF($U388="","",IFERROR(SUMIF(Данные2!$A:$A,Техлист!$U388,Данные2!D:D),""))</f>
        <v/>
      </c>
      <c r="AA388" s="51" t="str">
        <f>IF($U388="","",IFERROR(SUMIF(Данные2!$A:$A,Техлист!$U388,Данные2!E:E),""))</f>
        <v/>
      </c>
      <c r="AB388" s="45" t="str">
        <f>IF($U388="","",IFERROR(ROUND(SUMIF(Данные2!$A:$A,Техлист!$U388,Данные2!F:F)*100,0)&amp;"%",""))</f>
        <v/>
      </c>
    </row>
    <row r="389" spans="1:28" x14ac:dyDescent="0.25">
      <c r="A389" s="45" t="str">
        <f>IF(Данные2!$A389&lt;&gt;"",Данные2!$A389,"")</f>
        <v/>
      </c>
      <c r="G389" s="45" t="str">
        <f t="shared" si="18"/>
        <v/>
      </c>
      <c r="H389" s="45" t="str">
        <f>IF(COUNTIF(G$1:G389,G389)=1,IF(COUNT(H$1:H388)&gt;0,MAX(H$1:H388)+1,1),"")</f>
        <v/>
      </c>
      <c r="J389" s="45" t="str">
        <f>IFERROR(IF(AND(Данные3!A389&lt;&gt;"",Данные3!A389=D$2),Данные3!B389,""),"")</f>
        <v/>
      </c>
      <c r="K389" s="45" t="str">
        <f>IF(COUNTIF(J$1:J389,J389)=1,IF(COUNT(K$1:K388)&gt;0,MAX(K$1:K388)+1,1),"")</f>
        <v/>
      </c>
      <c r="M389" s="51" t="str">
        <f>IF(G389="","",IFERROR(SUMIFS(Данные3!$E:$E,Данные3!$A:$A,D$2,Данные3!$B:$B,G389),""))</f>
        <v/>
      </c>
      <c r="N389" s="51" t="str">
        <f>IF(G389="","",IFERROR(SUMIFS(Данные3!$F:$F,Данные3!$A:$A,D$2,Данные3!$B:$B,G389),""))</f>
        <v/>
      </c>
      <c r="O389" s="51" t="str">
        <f>IF(G389="","",IFERROR(ROUND(SUMIFS(Данные3!$G:$G,Данные3!$A:$A,D$2,Данные3!$B:$B,G389)*100,0)&amp;"%",""))</f>
        <v/>
      </c>
      <c r="U389" s="51" t="str">
        <f t="shared" si="19"/>
        <v/>
      </c>
      <c r="V389" s="53" t="str">
        <f t="shared" si="20"/>
        <v/>
      </c>
      <c r="W389" s="51" t="str">
        <f>IFERROR(IF(Данные2!$A389&lt;&gt;"",Данные2!$A389,""),"")</f>
        <v/>
      </c>
      <c r="X389" s="53" t="str">
        <f>IF(COUNTIF(W$1:W389,W389)=1,IF(COUNT(X$1:X388)&gt;0,MAX(X$1:X388)+1,1),"")</f>
        <v/>
      </c>
      <c r="Z389" s="51" t="str">
        <f>IF($U389="","",IFERROR(SUMIF(Данные2!$A:$A,Техлист!$U389,Данные2!D:D),""))</f>
        <v/>
      </c>
      <c r="AA389" s="51" t="str">
        <f>IF($U389="","",IFERROR(SUMIF(Данные2!$A:$A,Техлист!$U389,Данные2!E:E),""))</f>
        <v/>
      </c>
      <c r="AB389" s="45" t="str">
        <f>IF($U389="","",IFERROR(ROUND(SUMIF(Данные2!$A:$A,Техлист!$U389,Данные2!F:F)*100,0)&amp;"%",""))</f>
        <v/>
      </c>
    </row>
    <row r="390" spans="1:28" x14ac:dyDescent="0.25">
      <c r="A390" s="45" t="str">
        <f>IF(Данные2!$A390&lt;&gt;"",Данные2!$A390,"")</f>
        <v/>
      </c>
      <c r="G390" s="45" t="str">
        <f t="shared" si="18"/>
        <v/>
      </c>
      <c r="H390" s="45" t="str">
        <f>IF(COUNTIF(G$1:G390,G390)=1,IF(COUNT(H$1:H389)&gt;0,MAX(H$1:H389)+1,1),"")</f>
        <v/>
      </c>
      <c r="J390" s="45" t="str">
        <f>IFERROR(IF(AND(Данные3!A390&lt;&gt;"",Данные3!A390=D$2),Данные3!B390,""),"")</f>
        <v/>
      </c>
      <c r="K390" s="45" t="str">
        <f>IF(COUNTIF(J$1:J390,J390)=1,IF(COUNT(K$1:K389)&gt;0,MAX(K$1:K389)+1,1),"")</f>
        <v/>
      </c>
      <c r="M390" s="51" t="str">
        <f>IF(G390="","",IFERROR(SUMIFS(Данные3!$E:$E,Данные3!$A:$A,D$2,Данные3!$B:$B,G390),""))</f>
        <v/>
      </c>
      <c r="N390" s="51" t="str">
        <f>IF(G390="","",IFERROR(SUMIFS(Данные3!$F:$F,Данные3!$A:$A,D$2,Данные3!$B:$B,G390),""))</f>
        <v/>
      </c>
      <c r="O390" s="51" t="str">
        <f>IF(G390="","",IFERROR(ROUND(SUMIFS(Данные3!$G:$G,Данные3!$A:$A,D$2,Данные3!$B:$B,G390)*100,0)&amp;"%",""))</f>
        <v/>
      </c>
      <c r="U390" s="51" t="str">
        <f t="shared" si="19"/>
        <v/>
      </c>
      <c r="V390" s="53" t="str">
        <f t="shared" si="20"/>
        <v/>
      </c>
      <c r="W390" s="51" t="str">
        <f>IFERROR(IF(Данные2!$A390&lt;&gt;"",Данные2!$A390,""),"")</f>
        <v/>
      </c>
      <c r="X390" s="53" t="str">
        <f>IF(COUNTIF(W$1:W390,W390)=1,IF(COUNT(X$1:X389)&gt;0,MAX(X$1:X389)+1,1),"")</f>
        <v/>
      </c>
      <c r="Z390" s="51" t="str">
        <f>IF($U390="","",IFERROR(SUMIF(Данные2!$A:$A,Техлист!$U390,Данные2!D:D),""))</f>
        <v/>
      </c>
      <c r="AA390" s="51" t="str">
        <f>IF($U390="","",IFERROR(SUMIF(Данные2!$A:$A,Техлист!$U390,Данные2!E:E),""))</f>
        <v/>
      </c>
      <c r="AB390" s="45" t="str">
        <f>IF($U390="","",IFERROR(ROUND(SUMIF(Данные2!$A:$A,Техлист!$U390,Данные2!F:F)*100,0)&amp;"%",""))</f>
        <v/>
      </c>
    </row>
    <row r="391" spans="1:28" x14ac:dyDescent="0.25">
      <c r="A391" s="45" t="str">
        <f>IF(Данные2!$A391&lt;&gt;"",Данные2!$A391,"")</f>
        <v/>
      </c>
      <c r="G391" s="45" t="str">
        <f t="shared" si="18"/>
        <v/>
      </c>
      <c r="H391" s="45" t="str">
        <f>IF(COUNTIF(G$1:G391,G391)=1,IF(COUNT(H$1:H390)&gt;0,MAX(H$1:H390)+1,1),"")</f>
        <v/>
      </c>
      <c r="J391" s="45" t="str">
        <f>IFERROR(IF(AND(Данные3!A391&lt;&gt;"",Данные3!A391=D$2),Данные3!B391,""),"")</f>
        <v/>
      </c>
      <c r="K391" s="45" t="str">
        <f>IF(COUNTIF(J$1:J391,J391)=1,IF(COUNT(K$1:K390)&gt;0,MAX(K$1:K390)+1,1),"")</f>
        <v/>
      </c>
      <c r="M391" s="51" t="str">
        <f>IF(G391="","",IFERROR(SUMIFS(Данные3!$E:$E,Данные3!$A:$A,D$2,Данные3!$B:$B,G391),""))</f>
        <v/>
      </c>
      <c r="N391" s="51" t="str">
        <f>IF(G391="","",IFERROR(SUMIFS(Данные3!$F:$F,Данные3!$A:$A,D$2,Данные3!$B:$B,G391),""))</f>
        <v/>
      </c>
      <c r="O391" s="51" t="str">
        <f>IF(G391="","",IFERROR(ROUND(SUMIFS(Данные3!$G:$G,Данные3!$A:$A,D$2,Данные3!$B:$B,G391)*100,0)&amp;"%",""))</f>
        <v/>
      </c>
      <c r="U391" s="51" t="str">
        <f t="shared" si="19"/>
        <v/>
      </c>
      <c r="V391" s="53" t="str">
        <f t="shared" si="20"/>
        <v/>
      </c>
      <c r="W391" s="51" t="str">
        <f>IFERROR(IF(Данные2!$A391&lt;&gt;"",Данные2!$A391,""),"")</f>
        <v/>
      </c>
      <c r="X391" s="53" t="str">
        <f>IF(COUNTIF(W$1:W391,W391)=1,IF(COUNT(X$1:X390)&gt;0,MAX(X$1:X390)+1,1),"")</f>
        <v/>
      </c>
      <c r="Z391" s="51" t="str">
        <f>IF($U391="","",IFERROR(SUMIF(Данные2!$A:$A,Техлист!$U391,Данные2!D:D),""))</f>
        <v/>
      </c>
      <c r="AA391" s="51" t="str">
        <f>IF($U391="","",IFERROR(SUMIF(Данные2!$A:$A,Техлист!$U391,Данные2!E:E),""))</f>
        <v/>
      </c>
      <c r="AB391" s="45" t="str">
        <f>IF($U391="","",IFERROR(ROUND(SUMIF(Данные2!$A:$A,Техлист!$U391,Данные2!F:F)*100,0)&amp;"%",""))</f>
        <v/>
      </c>
    </row>
    <row r="392" spans="1:28" x14ac:dyDescent="0.25">
      <c r="A392" s="45" t="str">
        <f>IF(Данные2!$A392&lt;&gt;"",Данные2!$A392,"")</f>
        <v/>
      </c>
      <c r="G392" s="45" t="str">
        <f t="shared" si="18"/>
        <v/>
      </c>
      <c r="H392" s="45" t="str">
        <f>IF(COUNTIF(G$1:G392,G392)=1,IF(COUNT(H$1:H391)&gt;0,MAX(H$1:H391)+1,1),"")</f>
        <v/>
      </c>
      <c r="J392" s="45" t="str">
        <f>IFERROR(IF(AND(Данные3!A392&lt;&gt;"",Данные3!A392=D$2),Данные3!B392,""),"")</f>
        <v/>
      </c>
      <c r="K392" s="45" t="str">
        <f>IF(COUNTIF(J$1:J392,J392)=1,IF(COUNT(K$1:K391)&gt;0,MAX(K$1:K391)+1,1),"")</f>
        <v/>
      </c>
      <c r="M392" s="51" t="str">
        <f>IF(G392="","",IFERROR(SUMIFS(Данные3!$E:$E,Данные3!$A:$A,D$2,Данные3!$B:$B,G392),""))</f>
        <v/>
      </c>
      <c r="N392" s="51" t="str">
        <f>IF(G392="","",IFERROR(SUMIFS(Данные3!$F:$F,Данные3!$A:$A,D$2,Данные3!$B:$B,G392),""))</f>
        <v/>
      </c>
      <c r="O392" s="51" t="str">
        <f>IF(G392="","",IFERROR(ROUND(SUMIFS(Данные3!$G:$G,Данные3!$A:$A,D$2,Данные3!$B:$B,G392)*100,0)&amp;"%",""))</f>
        <v/>
      </c>
      <c r="U392" s="51" t="str">
        <f t="shared" si="19"/>
        <v/>
      </c>
      <c r="V392" s="53" t="str">
        <f t="shared" si="20"/>
        <v/>
      </c>
      <c r="W392" s="51" t="str">
        <f>IFERROR(IF(Данные2!$A392&lt;&gt;"",Данные2!$A392,""),"")</f>
        <v/>
      </c>
      <c r="X392" s="53" t="str">
        <f>IF(COUNTIF(W$1:W392,W392)=1,IF(COUNT(X$1:X391)&gt;0,MAX(X$1:X391)+1,1),"")</f>
        <v/>
      </c>
      <c r="Z392" s="51" t="str">
        <f>IF($U392="","",IFERROR(SUMIF(Данные2!$A:$A,Техлист!$U392,Данные2!D:D),""))</f>
        <v/>
      </c>
      <c r="AA392" s="51" t="str">
        <f>IF($U392="","",IFERROR(SUMIF(Данные2!$A:$A,Техлист!$U392,Данные2!E:E),""))</f>
        <v/>
      </c>
      <c r="AB392" s="45" t="str">
        <f>IF($U392="","",IFERROR(ROUND(SUMIF(Данные2!$A:$A,Техлист!$U392,Данные2!F:F)*100,0)&amp;"%",""))</f>
        <v/>
      </c>
    </row>
    <row r="393" spans="1:28" x14ac:dyDescent="0.25">
      <c r="A393" s="45" t="str">
        <f>IF(Данные2!$A393&lt;&gt;"",Данные2!$A393,"")</f>
        <v/>
      </c>
      <c r="G393" s="45" t="str">
        <f t="shared" si="18"/>
        <v/>
      </c>
      <c r="H393" s="45" t="str">
        <f>IF(COUNTIF(G$1:G393,G393)=1,IF(COUNT(H$1:H392)&gt;0,MAX(H$1:H392)+1,1),"")</f>
        <v/>
      </c>
      <c r="J393" s="45" t="str">
        <f>IFERROR(IF(AND(Данные3!A393&lt;&gt;"",Данные3!A393=D$2),Данные3!B393,""),"")</f>
        <v/>
      </c>
      <c r="K393" s="45" t="str">
        <f>IF(COUNTIF(J$1:J393,J393)=1,IF(COUNT(K$1:K392)&gt;0,MAX(K$1:K392)+1,1),"")</f>
        <v/>
      </c>
      <c r="M393" s="51" t="str">
        <f>IF(G393="","",IFERROR(SUMIFS(Данные3!$E:$E,Данные3!$A:$A,D$2,Данные3!$B:$B,G393),""))</f>
        <v/>
      </c>
      <c r="N393" s="51" t="str">
        <f>IF(G393="","",IFERROR(SUMIFS(Данные3!$F:$F,Данные3!$A:$A,D$2,Данные3!$B:$B,G393),""))</f>
        <v/>
      </c>
      <c r="O393" s="51" t="str">
        <f>IF(G393="","",IFERROR(ROUND(SUMIFS(Данные3!$G:$G,Данные3!$A:$A,D$2,Данные3!$B:$B,G393)*100,0)&amp;"%",""))</f>
        <v/>
      </c>
      <c r="U393" s="51" t="str">
        <f t="shared" si="19"/>
        <v/>
      </c>
      <c r="V393" s="53" t="str">
        <f t="shared" si="20"/>
        <v/>
      </c>
      <c r="W393" s="51" t="str">
        <f>IFERROR(IF(Данные2!$A393&lt;&gt;"",Данные2!$A393,""),"")</f>
        <v/>
      </c>
      <c r="X393" s="53" t="str">
        <f>IF(COUNTIF(W$1:W393,W393)=1,IF(COUNT(X$1:X392)&gt;0,MAX(X$1:X392)+1,1),"")</f>
        <v/>
      </c>
      <c r="Z393" s="51" t="str">
        <f>IF($U393="","",IFERROR(SUMIF(Данные2!$A:$A,Техлист!$U393,Данные2!D:D),""))</f>
        <v/>
      </c>
      <c r="AA393" s="51" t="str">
        <f>IF($U393="","",IFERROR(SUMIF(Данные2!$A:$A,Техлист!$U393,Данные2!E:E),""))</f>
        <v/>
      </c>
      <c r="AB393" s="45" t="str">
        <f>IF($U393="","",IFERROR(ROUND(SUMIF(Данные2!$A:$A,Техлист!$U393,Данные2!F:F)*100,0)&amp;"%",""))</f>
        <v/>
      </c>
    </row>
    <row r="394" spans="1:28" x14ac:dyDescent="0.25">
      <c r="A394" s="45" t="str">
        <f>IF(Данные2!$A394&lt;&gt;"",Данные2!$A394,"")</f>
        <v/>
      </c>
      <c r="G394" s="45" t="str">
        <f t="shared" si="18"/>
        <v/>
      </c>
      <c r="H394" s="45" t="str">
        <f>IF(COUNTIF(G$1:G394,G394)=1,IF(COUNT(H$1:H393)&gt;0,MAX(H$1:H393)+1,1),"")</f>
        <v/>
      </c>
      <c r="J394" s="45" t="str">
        <f>IFERROR(IF(AND(Данные3!A394&lt;&gt;"",Данные3!A394=D$2),Данные3!B394,""),"")</f>
        <v/>
      </c>
      <c r="K394" s="45" t="str">
        <f>IF(COUNTIF(J$1:J394,J394)=1,IF(COUNT(K$1:K393)&gt;0,MAX(K$1:K393)+1,1),"")</f>
        <v/>
      </c>
      <c r="M394" s="51" t="str">
        <f>IF(G394="","",IFERROR(SUMIFS(Данные3!$E:$E,Данные3!$A:$A,D$2,Данные3!$B:$B,G394),""))</f>
        <v/>
      </c>
      <c r="N394" s="51" t="str">
        <f>IF(G394="","",IFERROR(SUMIFS(Данные3!$F:$F,Данные3!$A:$A,D$2,Данные3!$B:$B,G394),""))</f>
        <v/>
      </c>
      <c r="O394" s="51" t="str">
        <f>IF(G394="","",IFERROR(ROUND(SUMIFS(Данные3!$G:$G,Данные3!$A:$A,D$2,Данные3!$B:$B,G394)*100,0)&amp;"%",""))</f>
        <v/>
      </c>
      <c r="U394" s="51" t="str">
        <f t="shared" si="19"/>
        <v/>
      </c>
      <c r="V394" s="53" t="str">
        <f t="shared" si="20"/>
        <v/>
      </c>
      <c r="W394" s="51" t="str">
        <f>IFERROR(IF(Данные2!$A394&lt;&gt;"",Данные2!$A394,""),"")</f>
        <v/>
      </c>
      <c r="X394" s="53" t="str">
        <f>IF(COUNTIF(W$1:W394,W394)=1,IF(COUNT(X$1:X393)&gt;0,MAX(X$1:X393)+1,1),"")</f>
        <v/>
      </c>
      <c r="Z394" s="51" t="str">
        <f>IF($U394="","",IFERROR(SUMIF(Данные2!$A:$A,Техлист!$U394,Данные2!D:D),""))</f>
        <v/>
      </c>
      <c r="AA394" s="51" t="str">
        <f>IF($U394="","",IFERROR(SUMIF(Данные2!$A:$A,Техлист!$U394,Данные2!E:E),""))</f>
        <v/>
      </c>
      <c r="AB394" s="45" t="str">
        <f>IF($U394="","",IFERROR(ROUND(SUMIF(Данные2!$A:$A,Техлист!$U394,Данные2!F:F)*100,0)&amp;"%",""))</f>
        <v/>
      </c>
    </row>
    <row r="395" spans="1:28" x14ac:dyDescent="0.25">
      <c r="A395" s="45" t="str">
        <f>IF(Данные2!$A395&lt;&gt;"",Данные2!$A395,"")</f>
        <v/>
      </c>
      <c r="G395" s="45" t="str">
        <f t="shared" si="18"/>
        <v/>
      </c>
      <c r="H395" s="45" t="str">
        <f>IF(COUNTIF(G$1:G395,G395)=1,IF(COUNT(H$1:H394)&gt;0,MAX(H$1:H394)+1,1),"")</f>
        <v/>
      </c>
      <c r="J395" s="45" t="str">
        <f>IFERROR(IF(AND(Данные3!A395&lt;&gt;"",Данные3!A395=D$2),Данные3!B395,""),"")</f>
        <v/>
      </c>
      <c r="K395" s="45" t="str">
        <f>IF(COUNTIF(J$1:J395,J395)=1,IF(COUNT(K$1:K394)&gt;0,MAX(K$1:K394)+1,1),"")</f>
        <v/>
      </c>
      <c r="M395" s="51" t="str">
        <f>IF(G395="","",IFERROR(SUMIFS(Данные3!$E:$E,Данные3!$A:$A,D$2,Данные3!$B:$B,G395),""))</f>
        <v/>
      </c>
      <c r="N395" s="51" t="str">
        <f>IF(G395="","",IFERROR(SUMIFS(Данные3!$F:$F,Данные3!$A:$A,D$2,Данные3!$B:$B,G395),""))</f>
        <v/>
      </c>
      <c r="O395" s="51" t="str">
        <f>IF(G395="","",IFERROR(ROUND(SUMIFS(Данные3!$G:$G,Данные3!$A:$A,D$2,Данные3!$B:$B,G395)*100,0)&amp;"%",""))</f>
        <v/>
      </c>
      <c r="U395" s="51" t="str">
        <f t="shared" si="19"/>
        <v/>
      </c>
      <c r="V395" s="53" t="str">
        <f t="shared" si="20"/>
        <v/>
      </c>
      <c r="W395" s="51" t="str">
        <f>IFERROR(IF(Данные2!$A395&lt;&gt;"",Данные2!$A395,""),"")</f>
        <v/>
      </c>
      <c r="X395" s="53" t="str">
        <f>IF(COUNTIF(W$1:W395,W395)=1,IF(COUNT(X$1:X394)&gt;0,MAX(X$1:X394)+1,1),"")</f>
        <v/>
      </c>
      <c r="Z395" s="51" t="str">
        <f>IF($U395="","",IFERROR(SUMIF(Данные2!$A:$A,Техлист!$U395,Данные2!D:D),""))</f>
        <v/>
      </c>
      <c r="AA395" s="51" t="str">
        <f>IF($U395="","",IFERROR(SUMIF(Данные2!$A:$A,Техлист!$U395,Данные2!E:E),""))</f>
        <v/>
      </c>
      <c r="AB395" s="45" t="str">
        <f>IF($U395="","",IFERROR(ROUND(SUMIF(Данные2!$A:$A,Техлист!$U395,Данные2!F:F)*100,0)&amp;"%",""))</f>
        <v/>
      </c>
    </row>
    <row r="396" spans="1:28" x14ac:dyDescent="0.25">
      <c r="A396" s="45" t="str">
        <f>IF(Данные2!$A396&lt;&gt;"",Данные2!$A396,"")</f>
        <v/>
      </c>
      <c r="G396" s="45" t="str">
        <f t="shared" si="18"/>
        <v/>
      </c>
      <c r="H396" s="45" t="str">
        <f>IF(COUNTIF(G$1:G396,G396)=1,IF(COUNT(H$1:H395)&gt;0,MAX(H$1:H395)+1,1),"")</f>
        <v/>
      </c>
      <c r="J396" s="45" t="str">
        <f>IFERROR(IF(AND(Данные3!A396&lt;&gt;"",Данные3!A396=D$2),Данные3!B396,""),"")</f>
        <v/>
      </c>
      <c r="K396" s="45" t="str">
        <f>IF(COUNTIF(J$1:J396,J396)=1,IF(COUNT(K$1:K395)&gt;0,MAX(K$1:K395)+1,1),"")</f>
        <v/>
      </c>
      <c r="M396" s="51" t="str">
        <f>IF(G396="","",IFERROR(SUMIFS(Данные3!$E:$E,Данные3!$A:$A,D$2,Данные3!$B:$B,G396),""))</f>
        <v/>
      </c>
      <c r="N396" s="51" t="str">
        <f>IF(G396="","",IFERROR(SUMIFS(Данные3!$F:$F,Данные3!$A:$A,D$2,Данные3!$B:$B,G396),""))</f>
        <v/>
      </c>
      <c r="O396" s="51" t="str">
        <f>IF(G396="","",IFERROR(ROUND(SUMIFS(Данные3!$G:$G,Данные3!$A:$A,D$2,Данные3!$B:$B,G396)*100,0)&amp;"%",""))</f>
        <v/>
      </c>
      <c r="U396" s="51" t="str">
        <f t="shared" si="19"/>
        <v/>
      </c>
      <c r="V396" s="53" t="str">
        <f t="shared" si="20"/>
        <v/>
      </c>
      <c r="W396" s="51" t="str">
        <f>IFERROR(IF(Данные2!$A396&lt;&gt;"",Данные2!$A396,""),"")</f>
        <v/>
      </c>
      <c r="X396" s="53" t="str">
        <f>IF(COUNTIF(W$1:W396,W396)=1,IF(COUNT(X$1:X395)&gt;0,MAX(X$1:X395)+1,1),"")</f>
        <v/>
      </c>
      <c r="Z396" s="51" t="str">
        <f>IF($U396="","",IFERROR(SUMIF(Данные2!$A:$A,Техлист!$U396,Данные2!D:D),""))</f>
        <v/>
      </c>
      <c r="AA396" s="51" t="str">
        <f>IF($U396="","",IFERROR(SUMIF(Данные2!$A:$A,Техлист!$U396,Данные2!E:E),""))</f>
        <v/>
      </c>
      <c r="AB396" s="45" t="str">
        <f>IF($U396="","",IFERROR(ROUND(SUMIF(Данные2!$A:$A,Техлист!$U396,Данные2!F:F)*100,0)&amp;"%",""))</f>
        <v/>
      </c>
    </row>
    <row r="397" spans="1:28" x14ac:dyDescent="0.25">
      <c r="A397" s="45" t="str">
        <f>IF(Данные2!$A397&lt;&gt;"",Данные2!$A397,"")</f>
        <v/>
      </c>
      <c r="G397" s="45" t="str">
        <f t="shared" si="18"/>
        <v/>
      </c>
      <c r="H397" s="45" t="str">
        <f>IF(COUNTIF(G$1:G397,G397)=1,IF(COUNT(H$1:H396)&gt;0,MAX(H$1:H396)+1,1),"")</f>
        <v/>
      </c>
      <c r="J397" s="45" t="str">
        <f>IFERROR(IF(AND(Данные3!A397&lt;&gt;"",Данные3!A397=D$2),Данные3!B397,""),"")</f>
        <v/>
      </c>
      <c r="K397" s="45" t="str">
        <f>IF(COUNTIF(J$1:J397,J397)=1,IF(COUNT(K$1:K396)&gt;0,MAX(K$1:K396)+1,1),"")</f>
        <v/>
      </c>
      <c r="M397" s="51" t="str">
        <f>IF(G397="","",IFERROR(SUMIFS(Данные3!$E:$E,Данные3!$A:$A,D$2,Данные3!$B:$B,G397),""))</f>
        <v/>
      </c>
      <c r="N397" s="51" t="str">
        <f>IF(G397="","",IFERROR(SUMIFS(Данные3!$F:$F,Данные3!$A:$A,D$2,Данные3!$B:$B,G397),""))</f>
        <v/>
      </c>
      <c r="O397" s="51" t="str">
        <f>IF(G397="","",IFERROR(ROUND(SUMIFS(Данные3!$G:$G,Данные3!$A:$A,D$2,Данные3!$B:$B,G397)*100,0)&amp;"%",""))</f>
        <v/>
      </c>
      <c r="U397" s="51" t="str">
        <f t="shared" si="19"/>
        <v/>
      </c>
      <c r="V397" s="53" t="str">
        <f t="shared" si="20"/>
        <v/>
      </c>
      <c r="W397" s="51" t="str">
        <f>IFERROR(IF(Данные2!$A397&lt;&gt;"",Данные2!$A397,""),"")</f>
        <v/>
      </c>
      <c r="X397" s="53" t="str">
        <f>IF(COUNTIF(W$1:W397,W397)=1,IF(COUNT(X$1:X396)&gt;0,MAX(X$1:X396)+1,1),"")</f>
        <v/>
      </c>
      <c r="Z397" s="51" t="str">
        <f>IF($U397="","",IFERROR(SUMIF(Данные2!$A:$A,Техлист!$U397,Данные2!D:D),""))</f>
        <v/>
      </c>
      <c r="AA397" s="51" t="str">
        <f>IF($U397="","",IFERROR(SUMIF(Данные2!$A:$A,Техлист!$U397,Данные2!E:E),""))</f>
        <v/>
      </c>
      <c r="AB397" s="45" t="str">
        <f>IF($U397="","",IFERROR(ROUND(SUMIF(Данные2!$A:$A,Техлист!$U397,Данные2!F:F)*100,0)&amp;"%",""))</f>
        <v/>
      </c>
    </row>
    <row r="398" spans="1:28" x14ac:dyDescent="0.25">
      <c r="A398" s="45" t="str">
        <f>IF(Данные2!$A398&lt;&gt;"",Данные2!$A398,"")</f>
        <v/>
      </c>
      <c r="G398" s="45" t="str">
        <f t="shared" si="18"/>
        <v/>
      </c>
      <c r="H398" s="45" t="str">
        <f>IF(COUNTIF(G$1:G398,G398)=1,IF(COUNT(H$1:H397)&gt;0,MAX(H$1:H397)+1,1),"")</f>
        <v/>
      </c>
      <c r="J398" s="45" t="str">
        <f>IFERROR(IF(AND(Данные3!A398&lt;&gt;"",Данные3!A398=D$2),Данные3!B398,""),"")</f>
        <v/>
      </c>
      <c r="K398" s="45" t="str">
        <f>IF(COUNTIF(J$1:J398,J398)=1,IF(COUNT(K$1:K397)&gt;0,MAX(K$1:K397)+1,1),"")</f>
        <v/>
      </c>
      <c r="M398" s="51" t="str">
        <f>IF(G398="","",IFERROR(SUMIFS(Данные3!$E:$E,Данные3!$A:$A,D$2,Данные3!$B:$B,G398),""))</f>
        <v/>
      </c>
      <c r="N398" s="51" t="str">
        <f>IF(G398="","",IFERROR(SUMIFS(Данные3!$F:$F,Данные3!$A:$A,D$2,Данные3!$B:$B,G398),""))</f>
        <v/>
      </c>
      <c r="O398" s="51" t="str">
        <f>IF(G398="","",IFERROR(ROUND(SUMIFS(Данные3!$G:$G,Данные3!$A:$A,D$2,Данные3!$B:$B,G398)*100,0)&amp;"%",""))</f>
        <v/>
      </c>
      <c r="U398" s="51" t="str">
        <f t="shared" si="19"/>
        <v/>
      </c>
      <c r="V398" s="53" t="str">
        <f t="shared" si="20"/>
        <v/>
      </c>
      <c r="W398" s="51" t="str">
        <f>IFERROR(IF(Данные2!$A398&lt;&gt;"",Данные2!$A398,""),"")</f>
        <v/>
      </c>
      <c r="X398" s="53" t="str">
        <f>IF(COUNTIF(W$1:W398,W398)=1,IF(COUNT(X$1:X397)&gt;0,MAX(X$1:X397)+1,1),"")</f>
        <v/>
      </c>
      <c r="Z398" s="51" t="str">
        <f>IF($U398="","",IFERROR(SUMIF(Данные2!$A:$A,Техлист!$U398,Данные2!D:D),""))</f>
        <v/>
      </c>
      <c r="AA398" s="51" t="str">
        <f>IF($U398="","",IFERROR(SUMIF(Данные2!$A:$A,Техлист!$U398,Данные2!E:E),""))</f>
        <v/>
      </c>
      <c r="AB398" s="45" t="str">
        <f>IF($U398="","",IFERROR(ROUND(SUMIF(Данные2!$A:$A,Техлист!$U398,Данные2!F:F)*100,0)&amp;"%",""))</f>
        <v/>
      </c>
    </row>
    <row r="399" spans="1:28" x14ac:dyDescent="0.25">
      <c r="A399" s="45" t="str">
        <f>IF(Данные2!$A399&lt;&gt;"",Данные2!$A399,"")</f>
        <v/>
      </c>
      <c r="G399" s="45" t="str">
        <f t="shared" si="18"/>
        <v/>
      </c>
      <c r="H399" s="45" t="str">
        <f>IF(COUNTIF(G$1:G399,G399)=1,IF(COUNT(H$1:H398)&gt;0,MAX(H$1:H398)+1,1),"")</f>
        <v/>
      </c>
      <c r="J399" s="45" t="str">
        <f>IFERROR(IF(AND(Данные3!A399&lt;&gt;"",Данные3!A399=D$2),Данные3!B399,""),"")</f>
        <v/>
      </c>
      <c r="K399" s="45" t="str">
        <f>IF(COUNTIF(J$1:J399,J399)=1,IF(COUNT(K$1:K398)&gt;0,MAX(K$1:K398)+1,1),"")</f>
        <v/>
      </c>
      <c r="M399" s="51" t="str">
        <f>IF(G399="","",IFERROR(SUMIFS(Данные3!$E:$E,Данные3!$A:$A,D$2,Данные3!$B:$B,G399),""))</f>
        <v/>
      </c>
      <c r="N399" s="51" t="str">
        <f>IF(G399="","",IFERROR(SUMIFS(Данные3!$F:$F,Данные3!$A:$A,D$2,Данные3!$B:$B,G399),""))</f>
        <v/>
      </c>
      <c r="O399" s="51" t="str">
        <f>IF(G399="","",IFERROR(ROUND(SUMIFS(Данные3!$G:$G,Данные3!$A:$A,D$2,Данные3!$B:$B,G399)*100,0)&amp;"%",""))</f>
        <v/>
      </c>
      <c r="U399" s="51" t="str">
        <f t="shared" si="19"/>
        <v/>
      </c>
      <c r="V399" s="53" t="str">
        <f t="shared" si="20"/>
        <v/>
      </c>
      <c r="W399" s="51" t="str">
        <f>IFERROR(IF(Данные2!$A399&lt;&gt;"",Данные2!$A399,""),"")</f>
        <v/>
      </c>
      <c r="X399" s="53" t="str">
        <f>IF(COUNTIF(W$1:W399,W399)=1,IF(COUNT(X$1:X398)&gt;0,MAX(X$1:X398)+1,1),"")</f>
        <v/>
      </c>
      <c r="Z399" s="51" t="str">
        <f>IF($U399="","",IFERROR(SUMIF(Данные2!$A:$A,Техлист!$U399,Данные2!D:D),""))</f>
        <v/>
      </c>
      <c r="AA399" s="51" t="str">
        <f>IF($U399="","",IFERROR(SUMIF(Данные2!$A:$A,Техлист!$U399,Данные2!E:E),""))</f>
        <v/>
      </c>
      <c r="AB399" s="45" t="str">
        <f>IF($U399="","",IFERROR(ROUND(SUMIF(Данные2!$A:$A,Техлист!$U399,Данные2!F:F)*100,0)&amp;"%",""))</f>
        <v/>
      </c>
    </row>
    <row r="400" spans="1:28" x14ac:dyDescent="0.25">
      <c r="A400" s="45" t="str">
        <f>IF(Данные2!$A400&lt;&gt;"",Данные2!$A400,"")</f>
        <v/>
      </c>
      <c r="G400" s="45" t="str">
        <f t="shared" si="18"/>
        <v/>
      </c>
      <c r="H400" s="45" t="str">
        <f>IF(COUNTIF(G$1:G400,G400)=1,IF(COUNT(H$1:H399)&gt;0,MAX(H$1:H399)+1,1),"")</f>
        <v/>
      </c>
      <c r="J400" s="45" t="str">
        <f>IFERROR(IF(AND(Данные3!A400&lt;&gt;"",Данные3!A400=D$2),Данные3!B400,""),"")</f>
        <v/>
      </c>
      <c r="K400" s="45" t="str">
        <f>IF(COUNTIF(J$1:J400,J400)=1,IF(COUNT(K$1:K399)&gt;0,MAX(K$1:K399)+1,1),"")</f>
        <v/>
      </c>
      <c r="M400" s="51" t="str">
        <f>IF(G400="","",IFERROR(SUMIFS(Данные3!$E:$E,Данные3!$A:$A,D$2,Данные3!$B:$B,G400),""))</f>
        <v/>
      </c>
      <c r="N400" s="51" t="str">
        <f>IF(G400="","",IFERROR(SUMIFS(Данные3!$F:$F,Данные3!$A:$A,D$2,Данные3!$B:$B,G400),""))</f>
        <v/>
      </c>
      <c r="O400" s="51" t="str">
        <f>IF(G400="","",IFERROR(ROUND(SUMIFS(Данные3!$G:$G,Данные3!$A:$A,D$2,Данные3!$B:$B,G400)*100,0)&amp;"%",""))</f>
        <v/>
      </c>
      <c r="U400" s="51" t="str">
        <f t="shared" si="19"/>
        <v/>
      </c>
      <c r="V400" s="53" t="str">
        <f t="shared" si="20"/>
        <v/>
      </c>
      <c r="W400" s="51" t="str">
        <f>IFERROR(IF(Данные2!$A400&lt;&gt;"",Данные2!$A400,""),"")</f>
        <v/>
      </c>
      <c r="X400" s="53" t="str">
        <f>IF(COUNTIF(W$1:W400,W400)=1,IF(COUNT(X$1:X399)&gt;0,MAX(X$1:X399)+1,1),"")</f>
        <v/>
      </c>
      <c r="Z400" s="51" t="str">
        <f>IF($U400="","",IFERROR(SUMIF(Данные2!$A:$A,Техлист!$U400,Данные2!D:D),""))</f>
        <v/>
      </c>
      <c r="AA400" s="51" t="str">
        <f>IF($U400="","",IFERROR(SUMIF(Данные2!$A:$A,Техлист!$U400,Данные2!E:E),""))</f>
        <v/>
      </c>
      <c r="AB400" s="45" t="str">
        <f>IF($U400="","",IFERROR(ROUND(SUMIF(Данные2!$A:$A,Техлист!$U400,Данные2!F:F)*100,0)&amp;"%",""))</f>
        <v/>
      </c>
    </row>
    <row r="401" spans="1:28" x14ac:dyDescent="0.25">
      <c r="A401" s="45" t="str">
        <f>IF(Данные2!$A401&lt;&gt;"",Данные2!$A401,"")</f>
        <v/>
      </c>
      <c r="G401" s="45" t="str">
        <f t="shared" si="18"/>
        <v/>
      </c>
      <c r="H401" s="45" t="str">
        <f>IF(COUNTIF(G$1:G401,G401)=1,IF(COUNT(H$1:H400)&gt;0,MAX(H$1:H400)+1,1),"")</f>
        <v/>
      </c>
      <c r="J401" s="45" t="str">
        <f>IFERROR(IF(AND(Данные3!A401&lt;&gt;"",Данные3!A401=D$2),Данные3!B401,""),"")</f>
        <v/>
      </c>
      <c r="K401" s="45" t="str">
        <f>IF(COUNTIF(J$1:J401,J401)=1,IF(COUNT(K$1:K400)&gt;0,MAX(K$1:K400)+1,1),"")</f>
        <v/>
      </c>
      <c r="M401" s="51" t="str">
        <f>IF(G401="","",IFERROR(SUMIFS(Данные3!$E:$E,Данные3!$A:$A,D$2,Данные3!$B:$B,G401),""))</f>
        <v/>
      </c>
      <c r="N401" s="51" t="str">
        <f>IF(G401="","",IFERROR(SUMIFS(Данные3!$F:$F,Данные3!$A:$A,D$2,Данные3!$B:$B,G401),""))</f>
        <v/>
      </c>
      <c r="O401" s="51" t="str">
        <f>IF(G401="","",IFERROR(ROUND(SUMIFS(Данные3!$G:$G,Данные3!$A:$A,D$2,Данные3!$B:$B,G401)*100,0)&amp;"%",""))</f>
        <v/>
      </c>
      <c r="U401" s="51" t="str">
        <f t="shared" si="19"/>
        <v/>
      </c>
      <c r="V401" s="53" t="str">
        <f t="shared" si="20"/>
        <v/>
      </c>
      <c r="W401" s="51" t="str">
        <f>IFERROR(IF(Данные2!$A401&lt;&gt;"",Данные2!$A401,""),"")</f>
        <v/>
      </c>
      <c r="X401" s="53" t="str">
        <f>IF(COUNTIF(W$1:W401,W401)=1,IF(COUNT(X$1:X400)&gt;0,MAX(X$1:X400)+1,1),"")</f>
        <v/>
      </c>
      <c r="Z401" s="51" t="str">
        <f>IF($U401="","",IFERROR(SUMIF(Данные2!$A:$A,Техлист!$U401,Данные2!D:D),""))</f>
        <v/>
      </c>
      <c r="AA401" s="51" t="str">
        <f>IF($U401="","",IFERROR(SUMIF(Данные2!$A:$A,Техлист!$U401,Данные2!E:E),""))</f>
        <v/>
      </c>
      <c r="AB401" s="45" t="str">
        <f>IF($U401="","",IFERROR(ROUND(SUMIF(Данные2!$A:$A,Техлист!$U401,Данные2!F:F)*100,0)&amp;"%",""))</f>
        <v/>
      </c>
    </row>
    <row r="402" spans="1:28" x14ac:dyDescent="0.25">
      <c r="A402" s="45" t="str">
        <f>IF(Данные2!$A402&lt;&gt;"",Данные2!$A402,"")</f>
        <v/>
      </c>
      <c r="G402" s="45" t="str">
        <f t="shared" si="18"/>
        <v/>
      </c>
      <c r="H402" s="45" t="str">
        <f>IF(COUNTIF(G$1:G402,G402)=1,IF(COUNT(H$1:H401)&gt;0,MAX(H$1:H401)+1,1),"")</f>
        <v/>
      </c>
      <c r="J402" s="45" t="str">
        <f>IFERROR(IF(AND(Данные3!A402&lt;&gt;"",Данные3!A402=D$2),Данные3!B402,""),"")</f>
        <v/>
      </c>
      <c r="K402" s="45" t="str">
        <f>IF(COUNTIF(J$1:J402,J402)=1,IF(COUNT(K$1:K401)&gt;0,MAX(K$1:K401)+1,1),"")</f>
        <v/>
      </c>
      <c r="M402" s="51" t="str">
        <f>IF(G402="","",IFERROR(SUMIFS(Данные3!$E:$E,Данные3!$A:$A,D$2,Данные3!$B:$B,G402),""))</f>
        <v/>
      </c>
      <c r="N402" s="51" t="str">
        <f>IF(G402="","",IFERROR(SUMIFS(Данные3!$F:$F,Данные3!$A:$A,D$2,Данные3!$B:$B,G402),""))</f>
        <v/>
      </c>
      <c r="O402" s="51" t="str">
        <f>IF(G402="","",IFERROR(ROUND(SUMIFS(Данные3!$G:$G,Данные3!$A:$A,D$2,Данные3!$B:$B,G402)*100,0)&amp;"%",""))</f>
        <v/>
      </c>
      <c r="U402" s="51" t="str">
        <f t="shared" si="19"/>
        <v/>
      </c>
      <c r="V402" s="53" t="str">
        <f t="shared" si="20"/>
        <v/>
      </c>
      <c r="W402" s="51" t="str">
        <f>IFERROR(IF(Данные2!$A402&lt;&gt;"",Данные2!$A402,""),"")</f>
        <v/>
      </c>
      <c r="X402" s="53" t="str">
        <f>IF(COUNTIF(W$1:W402,W402)=1,IF(COUNT(X$1:X401)&gt;0,MAX(X$1:X401)+1,1),"")</f>
        <v/>
      </c>
      <c r="Z402" s="51" t="str">
        <f>IF($U402="","",IFERROR(SUMIF(Данные2!$A:$A,Техлист!$U402,Данные2!D:D),""))</f>
        <v/>
      </c>
      <c r="AA402" s="51" t="str">
        <f>IF($U402="","",IFERROR(SUMIF(Данные2!$A:$A,Техлист!$U402,Данные2!E:E),""))</f>
        <v/>
      </c>
      <c r="AB402" s="45" t="str">
        <f>IF($U402="","",IFERROR(ROUND(SUMIF(Данные2!$A:$A,Техлист!$U402,Данные2!F:F)*100,0)&amp;"%",""))</f>
        <v/>
      </c>
    </row>
    <row r="403" spans="1:28" x14ac:dyDescent="0.25">
      <c r="A403" s="45" t="str">
        <f>IF(Данные2!$A403&lt;&gt;"",Данные2!$A403,"")</f>
        <v/>
      </c>
      <c r="G403" s="45" t="str">
        <f t="shared" si="18"/>
        <v/>
      </c>
      <c r="H403" s="45" t="str">
        <f>IF(COUNTIF(G$1:G403,G403)=1,IF(COUNT(H$1:H402)&gt;0,MAX(H$1:H402)+1,1),"")</f>
        <v/>
      </c>
      <c r="J403" s="45" t="str">
        <f>IFERROR(IF(AND(Данные3!A403&lt;&gt;"",Данные3!A403=D$2),Данные3!B403,""),"")</f>
        <v/>
      </c>
      <c r="K403" s="45" t="str">
        <f>IF(COUNTIF(J$1:J403,J403)=1,IF(COUNT(K$1:K402)&gt;0,MAX(K$1:K402)+1,1),"")</f>
        <v/>
      </c>
      <c r="M403" s="51" t="str">
        <f>IF(G403="","",IFERROR(SUMIFS(Данные3!$E:$E,Данные3!$A:$A,D$2,Данные3!$B:$B,G403),""))</f>
        <v/>
      </c>
      <c r="N403" s="51" t="str">
        <f>IF(G403="","",IFERROR(SUMIFS(Данные3!$F:$F,Данные3!$A:$A,D$2,Данные3!$B:$B,G403),""))</f>
        <v/>
      </c>
      <c r="O403" s="51" t="str">
        <f>IF(G403="","",IFERROR(ROUND(SUMIFS(Данные3!$G:$G,Данные3!$A:$A,D$2,Данные3!$B:$B,G403)*100,0)&amp;"%",""))</f>
        <v/>
      </c>
      <c r="U403" s="51" t="str">
        <f t="shared" si="19"/>
        <v/>
      </c>
      <c r="V403" s="53" t="str">
        <f t="shared" si="20"/>
        <v/>
      </c>
      <c r="W403" s="51" t="str">
        <f>IFERROR(IF(Данные2!$A403&lt;&gt;"",Данные2!$A403,""),"")</f>
        <v/>
      </c>
      <c r="X403" s="53" t="str">
        <f>IF(COUNTIF(W$1:W403,W403)=1,IF(COUNT(X$1:X402)&gt;0,MAX(X$1:X402)+1,1),"")</f>
        <v/>
      </c>
      <c r="Z403" s="51" t="str">
        <f>IF($U403="","",IFERROR(SUMIF(Данные2!$A:$A,Техлист!$U403,Данные2!D:D),""))</f>
        <v/>
      </c>
      <c r="AA403" s="51" t="str">
        <f>IF($U403="","",IFERROR(SUMIF(Данные2!$A:$A,Техлист!$U403,Данные2!E:E),""))</f>
        <v/>
      </c>
      <c r="AB403" s="45" t="str">
        <f>IF($U403="","",IFERROR(ROUND(SUMIF(Данные2!$A:$A,Техлист!$U403,Данные2!F:F)*100,0)&amp;"%",""))</f>
        <v/>
      </c>
    </row>
    <row r="404" spans="1:28" x14ac:dyDescent="0.25">
      <c r="A404" s="45" t="str">
        <f>IF(Данные2!$A404&lt;&gt;"",Данные2!$A404,"")</f>
        <v/>
      </c>
      <c r="G404" s="45" t="str">
        <f t="shared" si="18"/>
        <v/>
      </c>
      <c r="H404" s="45" t="str">
        <f>IF(COUNTIF(G$1:G404,G404)=1,IF(COUNT(H$1:H403)&gt;0,MAX(H$1:H403)+1,1),"")</f>
        <v/>
      </c>
      <c r="J404" s="45" t="str">
        <f>IFERROR(IF(AND(Данные3!A404&lt;&gt;"",Данные3!A404=D$2),Данные3!B404,""),"")</f>
        <v/>
      </c>
      <c r="K404" s="45" t="str">
        <f>IF(COUNTIF(J$1:J404,J404)=1,IF(COUNT(K$1:K403)&gt;0,MAX(K$1:K403)+1,1),"")</f>
        <v/>
      </c>
      <c r="M404" s="51" t="str">
        <f>IF(G404="","",IFERROR(SUMIFS(Данные3!$E:$E,Данные3!$A:$A,D$2,Данные3!$B:$B,G404),""))</f>
        <v/>
      </c>
      <c r="N404" s="51" t="str">
        <f>IF(G404="","",IFERROR(SUMIFS(Данные3!$F:$F,Данные3!$A:$A,D$2,Данные3!$B:$B,G404),""))</f>
        <v/>
      </c>
      <c r="O404" s="51" t="str">
        <f>IF(G404="","",IFERROR(ROUND(SUMIFS(Данные3!$G:$G,Данные3!$A:$A,D$2,Данные3!$B:$B,G404)*100,0)&amp;"%",""))</f>
        <v/>
      </c>
      <c r="U404" s="51" t="str">
        <f t="shared" si="19"/>
        <v/>
      </c>
      <c r="V404" s="53" t="str">
        <f t="shared" si="20"/>
        <v/>
      </c>
      <c r="W404" s="51" t="str">
        <f>IFERROR(IF(Данные2!$A404&lt;&gt;"",Данные2!$A404,""),"")</f>
        <v/>
      </c>
      <c r="X404" s="53" t="str">
        <f>IF(COUNTIF(W$1:W404,W404)=1,IF(COUNT(X$1:X403)&gt;0,MAX(X$1:X403)+1,1),"")</f>
        <v/>
      </c>
      <c r="Z404" s="51" t="str">
        <f>IF($U404="","",IFERROR(SUMIF(Данные2!$A:$A,Техлист!$U404,Данные2!D:D),""))</f>
        <v/>
      </c>
      <c r="AA404" s="51" t="str">
        <f>IF($U404="","",IFERROR(SUMIF(Данные2!$A:$A,Техлист!$U404,Данные2!E:E),""))</f>
        <v/>
      </c>
      <c r="AB404" s="45" t="str">
        <f>IF($U404="","",IFERROR(ROUND(SUMIF(Данные2!$A:$A,Техлист!$U404,Данные2!F:F)*100,0)&amp;"%",""))</f>
        <v/>
      </c>
    </row>
    <row r="405" spans="1:28" x14ac:dyDescent="0.25">
      <c r="A405" s="45" t="str">
        <f>IF(Данные2!$A405&lt;&gt;"",Данные2!$A405,"")</f>
        <v/>
      </c>
      <c r="G405" s="45" t="str">
        <f t="shared" si="18"/>
        <v/>
      </c>
      <c r="H405" s="45" t="str">
        <f>IF(COUNTIF(G$1:G405,G405)=1,IF(COUNT(H$1:H404)&gt;0,MAX(H$1:H404)+1,1),"")</f>
        <v/>
      </c>
      <c r="J405" s="45" t="str">
        <f>IFERROR(IF(AND(Данные3!A405&lt;&gt;"",Данные3!A405=D$2),Данные3!B405,""),"")</f>
        <v/>
      </c>
      <c r="K405" s="45" t="str">
        <f>IF(COUNTIF(J$1:J405,J405)=1,IF(COUNT(K$1:K404)&gt;0,MAX(K$1:K404)+1,1),"")</f>
        <v/>
      </c>
      <c r="M405" s="51" t="str">
        <f>IF(G405="","",IFERROR(SUMIFS(Данные3!$E:$E,Данные3!$A:$A,D$2,Данные3!$B:$B,G405),""))</f>
        <v/>
      </c>
      <c r="N405" s="51" t="str">
        <f>IF(G405="","",IFERROR(SUMIFS(Данные3!$F:$F,Данные3!$A:$A,D$2,Данные3!$B:$B,G405),""))</f>
        <v/>
      </c>
      <c r="O405" s="51" t="str">
        <f>IF(G405="","",IFERROR(ROUND(SUMIFS(Данные3!$G:$G,Данные3!$A:$A,D$2,Данные3!$B:$B,G405)*100,0)&amp;"%",""))</f>
        <v/>
      </c>
      <c r="U405" s="51" t="str">
        <f t="shared" si="19"/>
        <v/>
      </c>
      <c r="V405" s="53" t="str">
        <f t="shared" si="20"/>
        <v/>
      </c>
      <c r="W405" s="51" t="str">
        <f>IFERROR(IF(Данные2!$A405&lt;&gt;"",Данные2!$A405,""),"")</f>
        <v/>
      </c>
      <c r="X405" s="53" t="str">
        <f>IF(COUNTIF(W$1:W405,W405)=1,IF(COUNT(X$1:X404)&gt;0,MAX(X$1:X404)+1,1),"")</f>
        <v/>
      </c>
      <c r="Z405" s="51" t="str">
        <f>IF($U405="","",IFERROR(SUMIF(Данные2!$A:$A,Техлист!$U405,Данные2!D:D),""))</f>
        <v/>
      </c>
      <c r="AA405" s="51" t="str">
        <f>IF($U405="","",IFERROR(SUMIF(Данные2!$A:$A,Техлист!$U405,Данные2!E:E),""))</f>
        <v/>
      </c>
      <c r="AB405" s="45" t="str">
        <f>IF($U405="","",IFERROR(ROUND(SUMIF(Данные2!$A:$A,Техлист!$U405,Данные2!F:F)*100,0)&amp;"%",""))</f>
        <v/>
      </c>
    </row>
    <row r="406" spans="1:28" x14ac:dyDescent="0.25">
      <c r="A406" s="45" t="str">
        <f>IF(Данные2!$A406&lt;&gt;"",Данные2!$A406,"")</f>
        <v/>
      </c>
      <c r="G406" s="45" t="str">
        <f t="shared" si="18"/>
        <v/>
      </c>
      <c r="H406" s="45" t="str">
        <f>IF(COUNTIF(G$1:G406,G406)=1,IF(COUNT(H$1:H405)&gt;0,MAX(H$1:H405)+1,1),"")</f>
        <v/>
      </c>
      <c r="J406" s="45" t="str">
        <f>IFERROR(IF(AND(Данные3!A406&lt;&gt;"",Данные3!A406=D$2),Данные3!B406,""),"")</f>
        <v/>
      </c>
      <c r="K406" s="45" t="str">
        <f>IF(COUNTIF(J$1:J406,J406)=1,IF(COUNT(K$1:K405)&gt;0,MAX(K$1:K405)+1,1),"")</f>
        <v/>
      </c>
      <c r="M406" s="51" t="str">
        <f>IF(G406="","",IFERROR(SUMIFS(Данные3!$E:$E,Данные3!$A:$A,D$2,Данные3!$B:$B,G406),""))</f>
        <v/>
      </c>
      <c r="N406" s="51" t="str">
        <f>IF(G406="","",IFERROR(SUMIFS(Данные3!$F:$F,Данные3!$A:$A,D$2,Данные3!$B:$B,G406),""))</f>
        <v/>
      </c>
      <c r="O406" s="51" t="str">
        <f>IF(G406="","",IFERROR(ROUND(SUMIFS(Данные3!$G:$G,Данные3!$A:$A,D$2,Данные3!$B:$B,G406)*100,0)&amp;"%",""))</f>
        <v/>
      </c>
      <c r="U406" s="51" t="str">
        <f t="shared" si="19"/>
        <v/>
      </c>
      <c r="V406" s="53" t="str">
        <f t="shared" si="20"/>
        <v/>
      </c>
      <c r="W406" s="51" t="str">
        <f>IFERROR(IF(Данные2!$A406&lt;&gt;"",Данные2!$A406,""),"")</f>
        <v/>
      </c>
      <c r="X406" s="53" t="str">
        <f>IF(COUNTIF(W$1:W406,W406)=1,IF(COUNT(X$1:X405)&gt;0,MAX(X$1:X405)+1,1),"")</f>
        <v/>
      </c>
      <c r="Z406" s="51" t="str">
        <f>IF($U406="","",IFERROR(SUMIF(Данные2!$A:$A,Техлист!$U406,Данные2!D:D),""))</f>
        <v/>
      </c>
      <c r="AA406" s="51" t="str">
        <f>IF($U406="","",IFERROR(SUMIF(Данные2!$A:$A,Техлист!$U406,Данные2!E:E),""))</f>
        <v/>
      </c>
      <c r="AB406" s="45" t="str">
        <f>IF($U406="","",IFERROR(ROUND(SUMIF(Данные2!$A:$A,Техлист!$U406,Данные2!F:F)*100,0)&amp;"%",""))</f>
        <v/>
      </c>
    </row>
    <row r="407" spans="1:28" x14ac:dyDescent="0.25">
      <c r="A407" s="45" t="str">
        <f>IF(Данные2!$A407&lt;&gt;"",Данные2!$A407,"")</f>
        <v/>
      </c>
      <c r="G407" s="45" t="str">
        <f t="shared" si="18"/>
        <v/>
      </c>
      <c r="H407" s="45" t="str">
        <f>IF(COUNTIF(G$1:G407,G407)=1,IF(COUNT(H$1:H406)&gt;0,MAX(H$1:H406)+1,1),"")</f>
        <v/>
      </c>
      <c r="J407" s="45" t="str">
        <f>IFERROR(IF(AND(Данные3!A407&lt;&gt;"",Данные3!A407=D$2),Данные3!B407,""),"")</f>
        <v/>
      </c>
      <c r="K407" s="45" t="str">
        <f>IF(COUNTIF(J$1:J407,J407)=1,IF(COUNT(K$1:K406)&gt;0,MAX(K$1:K406)+1,1),"")</f>
        <v/>
      </c>
      <c r="M407" s="51" t="str">
        <f>IF(G407="","",IFERROR(SUMIFS(Данные3!$E:$E,Данные3!$A:$A,D$2,Данные3!$B:$B,G407),""))</f>
        <v/>
      </c>
      <c r="N407" s="51" t="str">
        <f>IF(G407="","",IFERROR(SUMIFS(Данные3!$F:$F,Данные3!$A:$A,D$2,Данные3!$B:$B,G407),""))</f>
        <v/>
      </c>
      <c r="O407" s="51" t="str">
        <f>IF(G407="","",IFERROR(ROUND(SUMIFS(Данные3!$G:$G,Данные3!$A:$A,D$2,Данные3!$B:$B,G407)*100,0)&amp;"%",""))</f>
        <v/>
      </c>
      <c r="U407" s="51" t="str">
        <f t="shared" si="19"/>
        <v/>
      </c>
      <c r="V407" s="53" t="str">
        <f t="shared" si="20"/>
        <v/>
      </c>
      <c r="W407" s="51" t="str">
        <f>IFERROR(IF(Данные2!$A407&lt;&gt;"",Данные2!$A407,""),"")</f>
        <v/>
      </c>
      <c r="X407" s="53" t="str">
        <f>IF(COUNTIF(W$1:W407,W407)=1,IF(COUNT(X$1:X406)&gt;0,MAX(X$1:X406)+1,1),"")</f>
        <v/>
      </c>
      <c r="Z407" s="51" t="str">
        <f>IF($U407="","",IFERROR(SUMIF(Данные2!$A:$A,Техлист!$U407,Данные2!D:D),""))</f>
        <v/>
      </c>
      <c r="AA407" s="51" t="str">
        <f>IF($U407="","",IFERROR(SUMIF(Данные2!$A:$A,Техлист!$U407,Данные2!E:E),""))</f>
        <v/>
      </c>
      <c r="AB407" s="45" t="str">
        <f>IF($U407="","",IFERROR(ROUND(SUMIF(Данные2!$A:$A,Техлист!$U407,Данные2!F:F)*100,0)&amp;"%",""))</f>
        <v/>
      </c>
    </row>
    <row r="408" spans="1:28" x14ac:dyDescent="0.25">
      <c r="A408" s="45" t="str">
        <f>IF(Данные2!$A408&lt;&gt;"",Данные2!$A408,"")</f>
        <v/>
      </c>
      <c r="G408" s="45" t="str">
        <f t="shared" si="18"/>
        <v/>
      </c>
      <c r="H408" s="45" t="str">
        <f>IF(COUNTIF(G$1:G408,G408)=1,IF(COUNT(H$1:H407)&gt;0,MAX(H$1:H407)+1,1),"")</f>
        <v/>
      </c>
      <c r="J408" s="45" t="str">
        <f>IFERROR(IF(AND(Данные3!A408&lt;&gt;"",Данные3!A408=D$2),Данные3!B408,""),"")</f>
        <v/>
      </c>
      <c r="K408" s="45" t="str">
        <f>IF(COUNTIF(J$1:J408,J408)=1,IF(COUNT(K$1:K407)&gt;0,MAX(K$1:K407)+1,1),"")</f>
        <v/>
      </c>
      <c r="M408" s="51" t="str">
        <f>IF(G408="","",IFERROR(SUMIFS(Данные3!$E:$E,Данные3!$A:$A,D$2,Данные3!$B:$B,G408),""))</f>
        <v/>
      </c>
      <c r="N408" s="51" t="str">
        <f>IF(G408="","",IFERROR(SUMIFS(Данные3!$F:$F,Данные3!$A:$A,D$2,Данные3!$B:$B,G408),""))</f>
        <v/>
      </c>
      <c r="O408" s="51" t="str">
        <f>IF(G408="","",IFERROR(ROUND(SUMIFS(Данные3!$G:$G,Данные3!$A:$A,D$2,Данные3!$B:$B,G408)*100,0)&amp;"%",""))</f>
        <v/>
      </c>
      <c r="U408" s="51" t="str">
        <f t="shared" si="19"/>
        <v/>
      </c>
      <c r="V408" s="53" t="str">
        <f t="shared" si="20"/>
        <v/>
      </c>
      <c r="W408" s="51" t="str">
        <f>IFERROR(IF(Данные2!$A408&lt;&gt;"",Данные2!$A408,""),"")</f>
        <v/>
      </c>
      <c r="X408" s="53" t="str">
        <f>IF(COUNTIF(W$1:W408,W408)=1,IF(COUNT(X$1:X407)&gt;0,MAX(X$1:X407)+1,1),"")</f>
        <v/>
      </c>
      <c r="Z408" s="51" t="str">
        <f>IF($U408="","",IFERROR(SUMIF(Данные2!$A:$A,Техлист!$U408,Данные2!D:D),""))</f>
        <v/>
      </c>
      <c r="AA408" s="51" t="str">
        <f>IF($U408="","",IFERROR(SUMIF(Данные2!$A:$A,Техлист!$U408,Данные2!E:E),""))</f>
        <v/>
      </c>
      <c r="AB408" s="45" t="str">
        <f>IF($U408="","",IFERROR(ROUND(SUMIF(Данные2!$A:$A,Техлист!$U408,Данные2!F:F)*100,0)&amp;"%",""))</f>
        <v/>
      </c>
    </row>
    <row r="409" spans="1:28" x14ac:dyDescent="0.25">
      <c r="A409" s="45" t="str">
        <f>IF(Данные2!$A409&lt;&gt;"",Данные2!$A409,"")</f>
        <v/>
      </c>
      <c r="G409" s="45" t="str">
        <f t="shared" si="18"/>
        <v/>
      </c>
      <c r="H409" s="45" t="str">
        <f>IF(COUNTIF(G$1:G409,G409)=1,IF(COUNT(H$1:H408)&gt;0,MAX(H$1:H408)+1,1),"")</f>
        <v/>
      </c>
      <c r="J409" s="45" t="str">
        <f>IFERROR(IF(AND(Данные3!A409&lt;&gt;"",Данные3!A409=D$2),Данные3!B409,""),"")</f>
        <v/>
      </c>
      <c r="K409" s="45" t="str">
        <f>IF(COUNTIF(J$1:J409,J409)=1,IF(COUNT(K$1:K408)&gt;0,MAX(K$1:K408)+1,1),"")</f>
        <v/>
      </c>
      <c r="M409" s="51" t="str">
        <f>IF(G409="","",IFERROR(SUMIFS(Данные3!$E:$E,Данные3!$A:$A,D$2,Данные3!$B:$B,G409),""))</f>
        <v/>
      </c>
      <c r="N409" s="51" t="str">
        <f>IF(G409="","",IFERROR(SUMIFS(Данные3!$F:$F,Данные3!$A:$A,D$2,Данные3!$B:$B,G409),""))</f>
        <v/>
      </c>
      <c r="O409" s="51" t="str">
        <f>IF(G409="","",IFERROR(ROUND(SUMIFS(Данные3!$G:$G,Данные3!$A:$A,D$2,Данные3!$B:$B,G409)*100,0)&amp;"%",""))</f>
        <v/>
      </c>
      <c r="U409" s="51" t="str">
        <f t="shared" si="19"/>
        <v/>
      </c>
      <c r="V409" s="53" t="str">
        <f t="shared" si="20"/>
        <v/>
      </c>
      <c r="W409" s="51" t="str">
        <f>IFERROR(IF(Данные2!$A409&lt;&gt;"",Данные2!$A409,""),"")</f>
        <v/>
      </c>
      <c r="X409" s="53" t="str">
        <f>IF(COUNTIF(W$1:W409,W409)=1,IF(COUNT(X$1:X408)&gt;0,MAX(X$1:X408)+1,1),"")</f>
        <v/>
      </c>
      <c r="Z409" s="51" t="str">
        <f>IF($U409="","",IFERROR(SUMIF(Данные2!$A:$A,Техлист!$U409,Данные2!D:D),""))</f>
        <v/>
      </c>
      <c r="AA409" s="51" t="str">
        <f>IF($U409="","",IFERROR(SUMIF(Данные2!$A:$A,Техлист!$U409,Данные2!E:E),""))</f>
        <v/>
      </c>
      <c r="AB409" s="45" t="str">
        <f>IF($U409="","",IFERROR(ROUND(SUMIF(Данные2!$A:$A,Техлист!$U409,Данные2!F:F)*100,0)&amp;"%",""))</f>
        <v/>
      </c>
    </row>
    <row r="410" spans="1:28" x14ac:dyDescent="0.25">
      <c r="A410" s="45" t="str">
        <f>IF(Данные2!$A410&lt;&gt;"",Данные2!$A410,"")</f>
        <v/>
      </c>
      <c r="G410" s="45" t="str">
        <f t="shared" si="18"/>
        <v/>
      </c>
      <c r="H410" s="45" t="str">
        <f>IF(COUNTIF(G$1:G410,G410)=1,IF(COUNT(H$1:H409)&gt;0,MAX(H$1:H409)+1,1),"")</f>
        <v/>
      </c>
      <c r="J410" s="45" t="str">
        <f>IFERROR(IF(AND(Данные3!A410&lt;&gt;"",Данные3!A410=D$2),Данные3!B410,""),"")</f>
        <v/>
      </c>
      <c r="K410" s="45" t="str">
        <f>IF(COUNTIF(J$1:J410,J410)=1,IF(COUNT(K$1:K409)&gt;0,MAX(K$1:K409)+1,1),"")</f>
        <v/>
      </c>
      <c r="M410" s="51" t="str">
        <f>IF(G410="","",IFERROR(SUMIFS(Данные3!$E:$E,Данные3!$A:$A,D$2,Данные3!$B:$B,G410),""))</f>
        <v/>
      </c>
      <c r="N410" s="51" t="str">
        <f>IF(G410="","",IFERROR(SUMIFS(Данные3!$F:$F,Данные3!$A:$A,D$2,Данные3!$B:$B,G410),""))</f>
        <v/>
      </c>
      <c r="O410" s="51" t="str">
        <f>IF(G410="","",IFERROR(ROUND(SUMIFS(Данные3!$G:$G,Данные3!$A:$A,D$2,Данные3!$B:$B,G410)*100,0)&amp;"%",""))</f>
        <v/>
      </c>
      <c r="U410" s="51" t="str">
        <f t="shared" si="19"/>
        <v/>
      </c>
      <c r="V410" s="53" t="str">
        <f t="shared" si="20"/>
        <v/>
      </c>
      <c r="W410" s="51" t="str">
        <f>IFERROR(IF(Данные2!$A410&lt;&gt;"",Данные2!$A410,""),"")</f>
        <v/>
      </c>
      <c r="X410" s="53" t="str">
        <f>IF(COUNTIF(W$1:W410,W410)=1,IF(COUNT(X$1:X409)&gt;0,MAX(X$1:X409)+1,1),"")</f>
        <v/>
      </c>
      <c r="Z410" s="51" t="str">
        <f>IF($U410="","",IFERROR(SUMIF(Данные2!$A:$A,Техлист!$U410,Данные2!D:D),""))</f>
        <v/>
      </c>
      <c r="AA410" s="51" t="str">
        <f>IF($U410="","",IFERROR(SUMIF(Данные2!$A:$A,Техлист!$U410,Данные2!E:E),""))</f>
        <v/>
      </c>
      <c r="AB410" s="45" t="str">
        <f>IF($U410="","",IFERROR(ROUND(SUMIF(Данные2!$A:$A,Техлист!$U410,Данные2!F:F)*100,0)&amp;"%",""))</f>
        <v/>
      </c>
    </row>
    <row r="411" spans="1:28" x14ac:dyDescent="0.25">
      <c r="A411" s="45" t="str">
        <f>IF(Данные2!$A411&lt;&gt;"",Данные2!$A411,"")</f>
        <v/>
      </c>
      <c r="G411" s="45" t="str">
        <f t="shared" si="18"/>
        <v/>
      </c>
      <c r="H411" s="45" t="str">
        <f>IF(COUNTIF(G$1:G411,G411)=1,IF(COUNT(H$1:H410)&gt;0,MAX(H$1:H410)+1,1),"")</f>
        <v/>
      </c>
      <c r="J411" s="45" t="str">
        <f>IFERROR(IF(AND(Данные3!A411&lt;&gt;"",Данные3!A411=D$2),Данные3!B411,""),"")</f>
        <v/>
      </c>
      <c r="K411" s="45" t="str">
        <f>IF(COUNTIF(J$1:J411,J411)=1,IF(COUNT(K$1:K410)&gt;0,MAX(K$1:K410)+1,1),"")</f>
        <v/>
      </c>
      <c r="M411" s="51" t="str">
        <f>IF(G411="","",IFERROR(SUMIFS(Данные3!$E:$E,Данные3!$A:$A,D$2,Данные3!$B:$B,G411),""))</f>
        <v/>
      </c>
      <c r="N411" s="51" t="str">
        <f>IF(G411="","",IFERROR(SUMIFS(Данные3!$F:$F,Данные3!$A:$A,D$2,Данные3!$B:$B,G411),""))</f>
        <v/>
      </c>
      <c r="O411" s="51" t="str">
        <f>IF(G411="","",IFERROR(ROUND(SUMIFS(Данные3!$G:$G,Данные3!$A:$A,D$2,Данные3!$B:$B,G411)*100,0)&amp;"%",""))</f>
        <v/>
      </c>
      <c r="U411" s="51" t="str">
        <f t="shared" si="19"/>
        <v/>
      </c>
      <c r="V411" s="53" t="str">
        <f t="shared" si="20"/>
        <v/>
      </c>
      <c r="W411" s="51" t="str">
        <f>IFERROR(IF(Данные2!$A411&lt;&gt;"",Данные2!$A411,""),"")</f>
        <v/>
      </c>
      <c r="X411" s="53" t="str">
        <f>IF(COUNTIF(W$1:W411,W411)=1,IF(COUNT(X$1:X410)&gt;0,MAX(X$1:X410)+1,1),"")</f>
        <v/>
      </c>
      <c r="Z411" s="51" t="str">
        <f>IF($U411="","",IFERROR(SUMIF(Данные2!$A:$A,Техлист!$U411,Данные2!D:D),""))</f>
        <v/>
      </c>
      <c r="AA411" s="51" t="str">
        <f>IF($U411="","",IFERROR(SUMIF(Данные2!$A:$A,Техлист!$U411,Данные2!E:E),""))</f>
        <v/>
      </c>
      <c r="AB411" s="45" t="str">
        <f>IF($U411="","",IFERROR(ROUND(SUMIF(Данные2!$A:$A,Техлист!$U411,Данные2!F:F)*100,0)&amp;"%",""))</f>
        <v/>
      </c>
    </row>
    <row r="412" spans="1:28" x14ac:dyDescent="0.25">
      <c r="A412" s="45" t="str">
        <f>IF(Данные2!$A412&lt;&gt;"",Данные2!$A412,"")</f>
        <v/>
      </c>
      <c r="G412" s="45" t="str">
        <f t="shared" si="18"/>
        <v/>
      </c>
      <c r="H412" s="45" t="str">
        <f>IF(COUNTIF(G$1:G412,G412)=1,IF(COUNT(H$1:H411)&gt;0,MAX(H$1:H411)+1,1),"")</f>
        <v/>
      </c>
      <c r="J412" s="45" t="str">
        <f>IFERROR(IF(AND(Данные3!A412&lt;&gt;"",Данные3!A412=D$2),Данные3!B412,""),"")</f>
        <v/>
      </c>
      <c r="K412" s="45" t="str">
        <f>IF(COUNTIF(J$1:J412,J412)=1,IF(COUNT(K$1:K411)&gt;0,MAX(K$1:K411)+1,1),"")</f>
        <v/>
      </c>
      <c r="M412" s="51" t="str">
        <f>IF(G412="","",IFERROR(SUMIFS(Данные3!$E:$E,Данные3!$A:$A,D$2,Данные3!$B:$B,G412),""))</f>
        <v/>
      </c>
      <c r="N412" s="51" t="str">
        <f>IF(G412="","",IFERROR(SUMIFS(Данные3!$F:$F,Данные3!$A:$A,D$2,Данные3!$B:$B,G412),""))</f>
        <v/>
      </c>
      <c r="O412" s="51" t="str">
        <f>IF(G412="","",IFERROR(ROUND(SUMIFS(Данные3!$G:$G,Данные3!$A:$A,D$2,Данные3!$B:$B,G412)*100,0)&amp;"%",""))</f>
        <v/>
      </c>
      <c r="U412" s="51" t="str">
        <f t="shared" si="19"/>
        <v/>
      </c>
      <c r="V412" s="53" t="str">
        <f t="shared" si="20"/>
        <v/>
      </c>
      <c r="W412" s="51" t="str">
        <f>IFERROR(IF(Данные2!$A412&lt;&gt;"",Данные2!$A412,""),"")</f>
        <v/>
      </c>
      <c r="X412" s="53" t="str">
        <f>IF(COUNTIF(W$1:W412,W412)=1,IF(COUNT(X$1:X411)&gt;0,MAX(X$1:X411)+1,1),"")</f>
        <v/>
      </c>
      <c r="Z412" s="51" t="str">
        <f>IF($U412="","",IFERROR(SUMIF(Данные2!$A:$A,Техлист!$U412,Данные2!D:D),""))</f>
        <v/>
      </c>
      <c r="AA412" s="51" t="str">
        <f>IF($U412="","",IFERROR(SUMIF(Данные2!$A:$A,Техлист!$U412,Данные2!E:E),""))</f>
        <v/>
      </c>
      <c r="AB412" s="45" t="str">
        <f>IF($U412="","",IFERROR(ROUND(SUMIF(Данные2!$A:$A,Техлист!$U412,Данные2!F:F)*100,0)&amp;"%",""))</f>
        <v/>
      </c>
    </row>
    <row r="413" spans="1:28" x14ac:dyDescent="0.25">
      <c r="A413" s="45" t="str">
        <f>IF(Данные2!$A413&lt;&gt;"",Данные2!$A413,"")</f>
        <v/>
      </c>
      <c r="G413" s="45" t="str">
        <f t="shared" si="18"/>
        <v/>
      </c>
      <c r="H413" s="45" t="str">
        <f>IF(COUNTIF(G$1:G413,G413)=1,IF(COUNT(H$1:H412)&gt;0,MAX(H$1:H412)+1,1),"")</f>
        <v/>
      </c>
      <c r="J413" s="45" t="str">
        <f>IFERROR(IF(AND(Данные3!A413&lt;&gt;"",Данные3!A413=D$2),Данные3!B413,""),"")</f>
        <v/>
      </c>
      <c r="K413" s="45" t="str">
        <f>IF(COUNTIF(J$1:J413,J413)=1,IF(COUNT(K$1:K412)&gt;0,MAX(K$1:K412)+1,1),"")</f>
        <v/>
      </c>
      <c r="M413" s="51" t="str">
        <f>IF(G413="","",IFERROR(SUMIFS(Данные3!$E:$E,Данные3!$A:$A,D$2,Данные3!$B:$B,G413),""))</f>
        <v/>
      </c>
      <c r="N413" s="51" t="str">
        <f>IF(G413="","",IFERROR(SUMIFS(Данные3!$F:$F,Данные3!$A:$A,D$2,Данные3!$B:$B,G413),""))</f>
        <v/>
      </c>
      <c r="O413" s="51" t="str">
        <f>IF(G413="","",IFERROR(ROUND(SUMIFS(Данные3!$G:$G,Данные3!$A:$A,D$2,Данные3!$B:$B,G413)*100,0)&amp;"%",""))</f>
        <v/>
      </c>
      <c r="U413" s="51" t="str">
        <f t="shared" si="19"/>
        <v/>
      </c>
      <c r="V413" s="53" t="str">
        <f t="shared" si="20"/>
        <v/>
      </c>
      <c r="W413" s="51" t="str">
        <f>IFERROR(IF(Данные2!$A413&lt;&gt;"",Данные2!$A413,""),"")</f>
        <v/>
      </c>
      <c r="X413" s="53" t="str">
        <f>IF(COUNTIF(W$1:W413,W413)=1,IF(COUNT(X$1:X412)&gt;0,MAX(X$1:X412)+1,1),"")</f>
        <v/>
      </c>
      <c r="Z413" s="51" t="str">
        <f>IF($U413="","",IFERROR(SUMIF(Данные2!$A:$A,Техлист!$U413,Данные2!D:D),""))</f>
        <v/>
      </c>
      <c r="AA413" s="51" t="str">
        <f>IF($U413="","",IFERROR(SUMIF(Данные2!$A:$A,Техлист!$U413,Данные2!E:E),""))</f>
        <v/>
      </c>
      <c r="AB413" s="45" t="str">
        <f>IF($U413="","",IFERROR(ROUND(SUMIF(Данные2!$A:$A,Техлист!$U413,Данные2!F:F)*100,0)&amp;"%",""))</f>
        <v/>
      </c>
    </row>
    <row r="414" spans="1:28" x14ac:dyDescent="0.25">
      <c r="A414" s="45" t="str">
        <f>IF(Данные2!$A414&lt;&gt;"",Данные2!$A414,"")</f>
        <v/>
      </c>
      <c r="G414" s="45" t="str">
        <f t="shared" si="18"/>
        <v/>
      </c>
      <c r="H414" s="45" t="str">
        <f>IF(COUNTIF(G$1:G414,G414)=1,IF(COUNT(H$1:H413)&gt;0,MAX(H$1:H413)+1,1),"")</f>
        <v/>
      </c>
      <c r="J414" s="45" t="str">
        <f>IFERROR(IF(AND(Данные3!A414&lt;&gt;"",Данные3!A414=D$2),Данные3!B414,""),"")</f>
        <v/>
      </c>
      <c r="K414" s="45" t="str">
        <f>IF(COUNTIF(J$1:J414,J414)=1,IF(COUNT(K$1:K413)&gt;0,MAX(K$1:K413)+1,1),"")</f>
        <v/>
      </c>
      <c r="M414" s="51" t="str">
        <f>IF(G414="","",IFERROR(SUMIFS(Данные3!$E:$E,Данные3!$A:$A,D$2,Данные3!$B:$B,G414),""))</f>
        <v/>
      </c>
      <c r="N414" s="51" t="str">
        <f>IF(G414="","",IFERROR(SUMIFS(Данные3!$F:$F,Данные3!$A:$A,D$2,Данные3!$B:$B,G414),""))</f>
        <v/>
      </c>
      <c r="O414" s="51" t="str">
        <f>IF(G414="","",IFERROR(ROUND(SUMIFS(Данные3!$G:$G,Данные3!$A:$A,D$2,Данные3!$B:$B,G414)*100,0)&amp;"%",""))</f>
        <v/>
      </c>
      <c r="U414" s="51" t="str">
        <f t="shared" si="19"/>
        <v/>
      </c>
      <c r="V414" s="53" t="str">
        <f t="shared" si="20"/>
        <v/>
      </c>
      <c r="W414" s="51" t="str">
        <f>IFERROR(IF(Данные2!$A414&lt;&gt;"",Данные2!$A414,""),"")</f>
        <v/>
      </c>
      <c r="X414" s="53" t="str">
        <f>IF(COUNTIF(W$1:W414,W414)=1,IF(COUNT(X$1:X413)&gt;0,MAX(X$1:X413)+1,1),"")</f>
        <v/>
      </c>
      <c r="Z414" s="51" t="str">
        <f>IF($U414="","",IFERROR(SUMIF(Данные2!$A:$A,Техлист!$U414,Данные2!D:D),""))</f>
        <v/>
      </c>
      <c r="AA414" s="51" t="str">
        <f>IF($U414="","",IFERROR(SUMIF(Данные2!$A:$A,Техлист!$U414,Данные2!E:E),""))</f>
        <v/>
      </c>
      <c r="AB414" s="45" t="str">
        <f>IF($U414="","",IFERROR(ROUND(SUMIF(Данные2!$A:$A,Техлист!$U414,Данные2!F:F)*100,0)&amp;"%",""))</f>
        <v/>
      </c>
    </row>
    <row r="415" spans="1:28" x14ac:dyDescent="0.25">
      <c r="A415" s="45" t="str">
        <f>IF(Данные2!$A415&lt;&gt;"",Данные2!$A415,"")</f>
        <v/>
      </c>
      <c r="G415" s="45" t="str">
        <f t="shared" si="18"/>
        <v/>
      </c>
      <c r="H415" s="45" t="str">
        <f>IF(COUNTIF(G$1:G415,G415)=1,IF(COUNT(H$1:H414)&gt;0,MAX(H$1:H414)+1,1),"")</f>
        <v/>
      </c>
      <c r="J415" s="45" t="str">
        <f>IFERROR(IF(AND(Данные3!A415&lt;&gt;"",Данные3!A415=D$2),Данные3!B415,""),"")</f>
        <v/>
      </c>
      <c r="K415" s="45" t="str">
        <f>IF(COUNTIF(J$1:J415,J415)=1,IF(COUNT(K$1:K414)&gt;0,MAX(K$1:K414)+1,1),"")</f>
        <v/>
      </c>
      <c r="M415" s="51" t="str">
        <f>IF(G415="","",IFERROR(SUMIFS(Данные3!$E:$E,Данные3!$A:$A,D$2,Данные3!$B:$B,G415),""))</f>
        <v/>
      </c>
      <c r="N415" s="51" t="str">
        <f>IF(G415="","",IFERROR(SUMIFS(Данные3!$F:$F,Данные3!$A:$A,D$2,Данные3!$B:$B,G415),""))</f>
        <v/>
      </c>
      <c r="O415" s="51" t="str">
        <f>IF(G415="","",IFERROR(ROUND(SUMIFS(Данные3!$G:$G,Данные3!$A:$A,D$2,Данные3!$B:$B,G415)*100,0)&amp;"%",""))</f>
        <v/>
      </c>
      <c r="U415" s="51" t="str">
        <f t="shared" si="19"/>
        <v/>
      </c>
      <c r="V415" s="53" t="str">
        <f t="shared" si="20"/>
        <v/>
      </c>
      <c r="W415" s="51" t="str">
        <f>IFERROR(IF(Данные2!$A415&lt;&gt;"",Данные2!$A415,""),"")</f>
        <v/>
      </c>
      <c r="X415" s="53" t="str">
        <f>IF(COUNTIF(W$1:W415,W415)=1,IF(COUNT(X$1:X414)&gt;0,MAX(X$1:X414)+1,1),"")</f>
        <v/>
      </c>
      <c r="Z415" s="51" t="str">
        <f>IF($U415="","",IFERROR(SUMIF(Данные2!$A:$A,Техлист!$U415,Данные2!D:D),""))</f>
        <v/>
      </c>
      <c r="AA415" s="51" t="str">
        <f>IF($U415="","",IFERROR(SUMIF(Данные2!$A:$A,Техлист!$U415,Данные2!E:E),""))</f>
        <v/>
      </c>
      <c r="AB415" s="45" t="str">
        <f>IF($U415="","",IFERROR(ROUND(SUMIF(Данные2!$A:$A,Техлист!$U415,Данные2!F:F)*100,0)&amp;"%",""))</f>
        <v/>
      </c>
    </row>
    <row r="416" spans="1:28" x14ac:dyDescent="0.25">
      <c r="A416" s="45" t="str">
        <f>IF(Данные2!$A416&lt;&gt;"",Данные2!$A416,"")</f>
        <v/>
      </c>
      <c r="G416" s="45" t="str">
        <f t="shared" si="18"/>
        <v/>
      </c>
      <c r="H416" s="45" t="str">
        <f>IF(COUNTIF(G$1:G416,G416)=1,IF(COUNT(H$1:H415)&gt;0,MAX(H$1:H415)+1,1),"")</f>
        <v/>
      </c>
      <c r="J416" s="45" t="str">
        <f>IFERROR(IF(AND(Данные3!A416&lt;&gt;"",Данные3!A416=D$2),Данные3!B416,""),"")</f>
        <v/>
      </c>
      <c r="K416" s="45" t="str">
        <f>IF(COUNTIF(J$1:J416,J416)=1,IF(COUNT(K$1:K415)&gt;0,MAX(K$1:K415)+1,1),"")</f>
        <v/>
      </c>
      <c r="M416" s="51" t="str">
        <f>IF(G416="","",IFERROR(SUMIFS(Данные3!$E:$E,Данные3!$A:$A,D$2,Данные3!$B:$B,G416),""))</f>
        <v/>
      </c>
      <c r="N416" s="51" t="str">
        <f>IF(G416="","",IFERROR(SUMIFS(Данные3!$F:$F,Данные3!$A:$A,D$2,Данные3!$B:$B,G416),""))</f>
        <v/>
      </c>
      <c r="O416" s="51" t="str">
        <f>IF(G416="","",IFERROR(ROUND(SUMIFS(Данные3!$G:$G,Данные3!$A:$A,D$2,Данные3!$B:$B,G416)*100,0)&amp;"%",""))</f>
        <v/>
      </c>
      <c r="U416" s="51" t="str">
        <f t="shared" si="19"/>
        <v/>
      </c>
      <c r="V416" s="53" t="str">
        <f t="shared" si="20"/>
        <v/>
      </c>
      <c r="W416" s="51" t="str">
        <f>IFERROR(IF(Данные2!$A416&lt;&gt;"",Данные2!$A416,""),"")</f>
        <v/>
      </c>
      <c r="X416" s="53" t="str">
        <f>IF(COUNTIF(W$1:W416,W416)=1,IF(COUNT(X$1:X415)&gt;0,MAX(X$1:X415)+1,1),"")</f>
        <v/>
      </c>
      <c r="Z416" s="51" t="str">
        <f>IF($U416="","",IFERROR(SUMIF(Данные2!$A:$A,Техлист!$U416,Данные2!D:D),""))</f>
        <v/>
      </c>
      <c r="AA416" s="51" t="str">
        <f>IF($U416="","",IFERROR(SUMIF(Данные2!$A:$A,Техлист!$U416,Данные2!E:E),""))</f>
        <v/>
      </c>
      <c r="AB416" s="45" t="str">
        <f>IF($U416="","",IFERROR(ROUND(SUMIF(Данные2!$A:$A,Техлист!$U416,Данные2!F:F)*100,0)&amp;"%",""))</f>
        <v/>
      </c>
    </row>
    <row r="417" spans="1:28" x14ac:dyDescent="0.25">
      <c r="A417" s="45" t="str">
        <f>IF(Данные2!$A417&lt;&gt;"",Данные2!$A417,"")</f>
        <v/>
      </c>
      <c r="G417" s="45" t="str">
        <f t="shared" si="18"/>
        <v/>
      </c>
      <c r="H417" s="45" t="str">
        <f>IF(COUNTIF(G$1:G417,G417)=1,IF(COUNT(H$1:H416)&gt;0,MAX(H$1:H416)+1,1),"")</f>
        <v/>
      </c>
      <c r="J417" s="45" t="str">
        <f>IFERROR(IF(AND(Данные3!A417&lt;&gt;"",Данные3!A417=D$2),Данные3!B417,""),"")</f>
        <v/>
      </c>
      <c r="K417" s="45" t="str">
        <f>IF(COUNTIF(J$1:J417,J417)=1,IF(COUNT(K$1:K416)&gt;0,MAX(K$1:K416)+1,1),"")</f>
        <v/>
      </c>
      <c r="M417" s="51" t="str">
        <f>IF(G417="","",IFERROR(SUMIFS(Данные3!$E:$E,Данные3!$A:$A,D$2,Данные3!$B:$B,G417),""))</f>
        <v/>
      </c>
      <c r="N417" s="51" t="str">
        <f>IF(G417="","",IFERROR(SUMIFS(Данные3!$F:$F,Данные3!$A:$A,D$2,Данные3!$B:$B,G417),""))</f>
        <v/>
      </c>
      <c r="O417" s="51" t="str">
        <f>IF(G417="","",IFERROR(ROUND(SUMIFS(Данные3!$G:$G,Данные3!$A:$A,D$2,Данные3!$B:$B,G417)*100,0)&amp;"%",""))</f>
        <v/>
      </c>
      <c r="U417" s="51" t="str">
        <f t="shared" si="19"/>
        <v/>
      </c>
      <c r="V417" s="53" t="str">
        <f t="shared" si="20"/>
        <v/>
      </c>
      <c r="W417" s="51" t="str">
        <f>IFERROR(IF(Данные2!$A417&lt;&gt;"",Данные2!$A417,""),"")</f>
        <v/>
      </c>
      <c r="X417" s="53" t="str">
        <f>IF(COUNTIF(W$1:W417,W417)=1,IF(COUNT(X$1:X416)&gt;0,MAX(X$1:X416)+1,1),"")</f>
        <v/>
      </c>
      <c r="Z417" s="51" t="str">
        <f>IF($U417="","",IFERROR(SUMIF(Данные2!$A:$A,Техлист!$U417,Данные2!D:D),""))</f>
        <v/>
      </c>
      <c r="AA417" s="51" t="str">
        <f>IF($U417="","",IFERROR(SUMIF(Данные2!$A:$A,Техлист!$U417,Данные2!E:E),""))</f>
        <v/>
      </c>
      <c r="AB417" s="45" t="str">
        <f>IF($U417="","",IFERROR(ROUND(SUMIF(Данные2!$A:$A,Техлист!$U417,Данные2!F:F)*100,0)&amp;"%",""))</f>
        <v/>
      </c>
    </row>
    <row r="418" spans="1:28" x14ac:dyDescent="0.25">
      <c r="A418" s="45" t="str">
        <f>IF(Данные2!$A418&lt;&gt;"",Данные2!$A418,"")</f>
        <v/>
      </c>
      <c r="G418" s="45" t="str">
        <f t="shared" si="18"/>
        <v/>
      </c>
      <c r="H418" s="45" t="str">
        <f>IF(COUNTIF(G$1:G418,G418)=1,IF(COUNT(H$1:H417)&gt;0,MAX(H$1:H417)+1,1),"")</f>
        <v/>
      </c>
      <c r="J418" s="45" t="str">
        <f>IFERROR(IF(AND(Данные3!A418&lt;&gt;"",Данные3!A418=D$2),Данные3!B418,""),"")</f>
        <v/>
      </c>
      <c r="K418" s="45" t="str">
        <f>IF(COUNTIF(J$1:J418,J418)=1,IF(COUNT(K$1:K417)&gt;0,MAX(K$1:K417)+1,1),"")</f>
        <v/>
      </c>
      <c r="M418" s="51" t="str">
        <f>IF(G418="","",IFERROR(SUMIFS(Данные3!$E:$E,Данные3!$A:$A,D$2,Данные3!$B:$B,G418),""))</f>
        <v/>
      </c>
      <c r="N418" s="51" t="str">
        <f>IF(G418="","",IFERROR(SUMIFS(Данные3!$F:$F,Данные3!$A:$A,D$2,Данные3!$B:$B,G418),""))</f>
        <v/>
      </c>
      <c r="O418" s="51" t="str">
        <f>IF(G418="","",IFERROR(ROUND(SUMIFS(Данные3!$G:$G,Данные3!$A:$A,D$2,Данные3!$B:$B,G418)*100,0)&amp;"%",""))</f>
        <v/>
      </c>
      <c r="U418" s="51" t="str">
        <f t="shared" si="19"/>
        <v/>
      </c>
      <c r="V418" s="53" t="str">
        <f t="shared" si="20"/>
        <v/>
      </c>
      <c r="W418" s="51" t="str">
        <f>IFERROR(IF(Данные2!$A418&lt;&gt;"",Данные2!$A418,""),"")</f>
        <v/>
      </c>
      <c r="X418" s="53" t="str">
        <f>IF(COUNTIF(W$1:W418,W418)=1,IF(COUNT(X$1:X417)&gt;0,MAX(X$1:X417)+1,1),"")</f>
        <v/>
      </c>
      <c r="Z418" s="51" t="str">
        <f>IF($U418="","",IFERROR(SUMIF(Данные2!$A:$A,Техлист!$U418,Данные2!D:D),""))</f>
        <v/>
      </c>
      <c r="AA418" s="51" t="str">
        <f>IF($U418="","",IFERROR(SUMIF(Данные2!$A:$A,Техлист!$U418,Данные2!E:E),""))</f>
        <v/>
      </c>
      <c r="AB418" s="45" t="str">
        <f>IF($U418="","",IFERROR(ROUND(SUMIF(Данные2!$A:$A,Техлист!$U418,Данные2!F:F)*100,0)&amp;"%",""))</f>
        <v/>
      </c>
    </row>
    <row r="419" spans="1:28" x14ac:dyDescent="0.25">
      <c r="A419" s="45" t="str">
        <f>IF(Данные2!$A419&lt;&gt;"",Данные2!$A419,"")</f>
        <v/>
      </c>
      <c r="G419" s="45" t="str">
        <f t="shared" si="18"/>
        <v/>
      </c>
      <c r="H419" s="45" t="str">
        <f>IF(COUNTIF(G$1:G419,G419)=1,IF(COUNT(H$1:H418)&gt;0,MAX(H$1:H418)+1,1),"")</f>
        <v/>
      </c>
      <c r="J419" s="45" t="str">
        <f>IFERROR(IF(AND(Данные3!A419&lt;&gt;"",Данные3!A419=D$2),Данные3!B419,""),"")</f>
        <v/>
      </c>
      <c r="K419" s="45" t="str">
        <f>IF(COUNTIF(J$1:J419,J419)=1,IF(COUNT(K$1:K418)&gt;0,MAX(K$1:K418)+1,1),"")</f>
        <v/>
      </c>
      <c r="M419" s="51" t="str">
        <f>IF(G419="","",IFERROR(SUMIFS(Данные3!$E:$E,Данные3!$A:$A,D$2,Данные3!$B:$B,G419),""))</f>
        <v/>
      </c>
      <c r="N419" s="51" t="str">
        <f>IF(G419="","",IFERROR(SUMIFS(Данные3!$F:$F,Данные3!$A:$A,D$2,Данные3!$B:$B,G419),""))</f>
        <v/>
      </c>
      <c r="O419" s="51" t="str">
        <f>IF(G419="","",IFERROR(ROUND(SUMIFS(Данные3!$G:$G,Данные3!$A:$A,D$2,Данные3!$B:$B,G419)*100,0)&amp;"%",""))</f>
        <v/>
      </c>
      <c r="U419" s="51" t="str">
        <f t="shared" si="19"/>
        <v/>
      </c>
      <c r="V419" s="53" t="str">
        <f t="shared" si="20"/>
        <v/>
      </c>
      <c r="W419" s="51" t="str">
        <f>IFERROR(IF(Данные2!$A419&lt;&gt;"",Данные2!$A419,""),"")</f>
        <v/>
      </c>
      <c r="X419" s="53" t="str">
        <f>IF(COUNTIF(W$1:W419,W419)=1,IF(COUNT(X$1:X418)&gt;0,MAX(X$1:X418)+1,1),"")</f>
        <v/>
      </c>
      <c r="Z419" s="51" t="str">
        <f>IF($U419="","",IFERROR(SUMIF(Данные2!$A:$A,Техлист!$U419,Данные2!D:D),""))</f>
        <v/>
      </c>
      <c r="AA419" s="51" t="str">
        <f>IF($U419="","",IFERROR(SUMIF(Данные2!$A:$A,Техлист!$U419,Данные2!E:E),""))</f>
        <v/>
      </c>
      <c r="AB419" s="45" t="str">
        <f>IF($U419="","",IFERROR(ROUND(SUMIF(Данные2!$A:$A,Техлист!$U419,Данные2!F:F)*100,0)&amp;"%",""))</f>
        <v/>
      </c>
    </row>
    <row r="420" spans="1:28" x14ac:dyDescent="0.25">
      <c r="A420" s="45" t="str">
        <f>IF(Данные2!$A420&lt;&gt;"",Данные2!$A420,"")</f>
        <v/>
      </c>
      <c r="G420" s="45" t="str">
        <f t="shared" si="18"/>
        <v/>
      </c>
      <c r="H420" s="45" t="str">
        <f>IF(COUNTIF(G$1:G420,G420)=1,IF(COUNT(H$1:H419)&gt;0,MAX(H$1:H419)+1,1),"")</f>
        <v/>
      </c>
      <c r="J420" s="45" t="str">
        <f>IFERROR(IF(AND(Данные3!A420&lt;&gt;"",Данные3!A420=D$2),Данные3!B420,""),"")</f>
        <v/>
      </c>
      <c r="K420" s="45" t="str">
        <f>IF(COUNTIF(J$1:J420,J420)=1,IF(COUNT(K$1:K419)&gt;0,MAX(K$1:K419)+1,1),"")</f>
        <v/>
      </c>
      <c r="M420" s="51" t="str">
        <f>IF(G420="","",IFERROR(SUMIFS(Данные3!$E:$E,Данные3!$A:$A,D$2,Данные3!$B:$B,G420),""))</f>
        <v/>
      </c>
      <c r="N420" s="51" t="str">
        <f>IF(G420="","",IFERROR(SUMIFS(Данные3!$F:$F,Данные3!$A:$A,D$2,Данные3!$B:$B,G420),""))</f>
        <v/>
      </c>
      <c r="O420" s="51" t="str">
        <f>IF(G420="","",IFERROR(ROUND(SUMIFS(Данные3!$G:$G,Данные3!$A:$A,D$2,Данные3!$B:$B,G420)*100,0)&amp;"%",""))</f>
        <v/>
      </c>
      <c r="U420" s="51" t="str">
        <f t="shared" si="19"/>
        <v/>
      </c>
      <c r="V420" s="53" t="str">
        <f t="shared" si="20"/>
        <v/>
      </c>
      <c r="W420" s="51" t="str">
        <f>IFERROR(IF(Данные2!$A420&lt;&gt;"",Данные2!$A420,""),"")</f>
        <v/>
      </c>
      <c r="X420" s="53" t="str">
        <f>IF(COUNTIF(W$1:W420,W420)=1,IF(COUNT(X$1:X419)&gt;0,MAX(X$1:X419)+1,1),"")</f>
        <v/>
      </c>
      <c r="Z420" s="51" t="str">
        <f>IF($U420="","",IFERROR(SUMIF(Данные2!$A:$A,Техлист!$U420,Данные2!D:D),""))</f>
        <v/>
      </c>
      <c r="AA420" s="51" t="str">
        <f>IF($U420="","",IFERROR(SUMIF(Данные2!$A:$A,Техлист!$U420,Данные2!E:E),""))</f>
        <v/>
      </c>
      <c r="AB420" s="45" t="str">
        <f>IF($U420="","",IFERROR(ROUND(SUMIF(Данные2!$A:$A,Техлист!$U420,Данные2!F:F)*100,0)&amp;"%",""))</f>
        <v/>
      </c>
    </row>
    <row r="421" spans="1:28" x14ac:dyDescent="0.25">
      <c r="A421" s="45" t="str">
        <f>IF(Данные2!$A421&lt;&gt;"",Данные2!$A421,"")</f>
        <v/>
      </c>
      <c r="G421" s="45" t="str">
        <f t="shared" si="18"/>
        <v/>
      </c>
      <c r="H421" s="45" t="str">
        <f>IF(COUNTIF(G$1:G421,G421)=1,IF(COUNT(H$1:H420)&gt;0,MAX(H$1:H420)+1,1),"")</f>
        <v/>
      </c>
      <c r="J421" s="45" t="str">
        <f>IFERROR(IF(AND(Данные3!A421&lt;&gt;"",Данные3!A421=D$2),Данные3!B421,""),"")</f>
        <v/>
      </c>
      <c r="K421" s="45" t="str">
        <f>IF(COUNTIF(J$1:J421,J421)=1,IF(COUNT(K$1:K420)&gt;0,MAX(K$1:K420)+1,1),"")</f>
        <v/>
      </c>
      <c r="M421" s="51" t="str">
        <f>IF(G421="","",IFERROR(SUMIFS(Данные3!$E:$E,Данные3!$A:$A,D$2,Данные3!$B:$B,G421),""))</f>
        <v/>
      </c>
      <c r="N421" s="51" t="str">
        <f>IF(G421="","",IFERROR(SUMIFS(Данные3!$F:$F,Данные3!$A:$A,D$2,Данные3!$B:$B,G421),""))</f>
        <v/>
      </c>
      <c r="O421" s="51" t="str">
        <f>IF(G421="","",IFERROR(ROUND(SUMIFS(Данные3!$G:$G,Данные3!$A:$A,D$2,Данные3!$B:$B,G421)*100,0)&amp;"%",""))</f>
        <v/>
      </c>
      <c r="U421" s="51" t="str">
        <f t="shared" si="19"/>
        <v/>
      </c>
      <c r="V421" s="53" t="str">
        <f t="shared" si="20"/>
        <v/>
      </c>
      <c r="W421" s="51" t="str">
        <f>IFERROR(IF(Данные2!$A421&lt;&gt;"",Данные2!$A421,""),"")</f>
        <v/>
      </c>
      <c r="X421" s="53" t="str">
        <f>IF(COUNTIF(W$1:W421,W421)=1,IF(COUNT(X$1:X420)&gt;0,MAX(X$1:X420)+1,1),"")</f>
        <v/>
      </c>
      <c r="Z421" s="51" t="str">
        <f>IF($U421="","",IFERROR(SUMIF(Данные2!$A:$A,Техлист!$U421,Данные2!D:D),""))</f>
        <v/>
      </c>
      <c r="AA421" s="51" t="str">
        <f>IF($U421="","",IFERROR(SUMIF(Данные2!$A:$A,Техлист!$U421,Данные2!E:E),""))</f>
        <v/>
      </c>
      <c r="AB421" s="45" t="str">
        <f>IF($U421="","",IFERROR(ROUND(SUMIF(Данные2!$A:$A,Техлист!$U421,Данные2!F:F)*100,0)&amp;"%",""))</f>
        <v/>
      </c>
    </row>
    <row r="422" spans="1:28" x14ac:dyDescent="0.25">
      <c r="A422" s="45" t="str">
        <f>IF(Данные2!$A422&lt;&gt;"",Данные2!$A422,"")</f>
        <v/>
      </c>
      <c r="G422" s="45" t="str">
        <f t="shared" si="18"/>
        <v/>
      </c>
      <c r="H422" s="45" t="str">
        <f>IF(COUNTIF(G$1:G422,G422)=1,IF(COUNT(H$1:H421)&gt;0,MAX(H$1:H421)+1,1),"")</f>
        <v/>
      </c>
      <c r="J422" s="45" t="str">
        <f>IFERROR(IF(AND(Данные3!A422&lt;&gt;"",Данные3!A422=D$2),Данные3!B422,""),"")</f>
        <v/>
      </c>
      <c r="K422" s="45" t="str">
        <f>IF(COUNTIF(J$1:J422,J422)=1,IF(COUNT(K$1:K421)&gt;0,MAX(K$1:K421)+1,1),"")</f>
        <v/>
      </c>
      <c r="M422" s="51" t="str">
        <f>IF(G422="","",IFERROR(SUMIFS(Данные3!$E:$E,Данные3!$A:$A,D$2,Данные3!$B:$B,G422),""))</f>
        <v/>
      </c>
      <c r="N422" s="51" t="str">
        <f>IF(G422="","",IFERROR(SUMIFS(Данные3!$F:$F,Данные3!$A:$A,D$2,Данные3!$B:$B,G422),""))</f>
        <v/>
      </c>
      <c r="O422" s="51" t="str">
        <f>IF(G422="","",IFERROR(ROUND(SUMIFS(Данные3!$G:$G,Данные3!$A:$A,D$2,Данные3!$B:$B,G422)*100,0)&amp;"%",""))</f>
        <v/>
      </c>
      <c r="U422" s="51" t="str">
        <f t="shared" si="19"/>
        <v/>
      </c>
      <c r="V422" s="53" t="str">
        <f t="shared" si="20"/>
        <v/>
      </c>
      <c r="W422" s="51" t="str">
        <f>IFERROR(IF(Данные2!$A422&lt;&gt;"",Данные2!$A422,""),"")</f>
        <v/>
      </c>
      <c r="X422" s="53" t="str">
        <f>IF(COUNTIF(W$1:W422,W422)=1,IF(COUNT(X$1:X421)&gt;0,MAX(X$1:X421)+1,1),"")</f>
        <v/>
      </c>
      <c r="Z422" s="51" t="str">
        <f>IF($U422="","",IFERROR(SUMIF(Данные2!$A:$A,Техлист!$U422,Данные2!D:D),""))</f>
        <v/>
      </c>
      <c r="AA422" s="51" t="str">
        <f>IF($U422="","",IFERROR(SUMIF(Данные2!$A:$A,Техлист!$U422,Данные2!E:E),""))</f>
        <v/>
      </c>
      <c r="AB422" s="45" t="str">
        <f>IF($U422="","",IFERROR(ROUND(SUMIF(Данные2!$A:$A,Техлист!$U422,Данные2!F:F)*100,0)&amp;"%",""))</f>
        <v/>
      </c>
    </row>
    <row r="423" spans="1:28" x14ac:dyDescent="0.25">
      <c r="A423" s="45" t="str">
        <f>IF(Данные2!$A423&lt;&gt;"",Данные2!$A423,"")</f>
        <v/>
      </c>
      <c r="G423" s="45" t="str">
        <f t="shared" si="18"/>
        <v/>
      </c>
      <c r="H423" s="45" t="str">
        <f>IF(COUNTIF(G$1:G423,G423)=1,IF(COUNT(H$1:H422)&gt;0,MAX(H$1:H422)+1,1),"")</f>
        <v/>
      </c>
      <c r="J423" s="45" t="str">
        <f>IFERROR(IF(AND(Данные3!A423&lt;&gt;"",Данные3!A423=D$2),Данные3!B423,""),"")</f>
        <v/>
      </c>
      <c r="K423" s="45" t="str">
        <f>IF(COUNTIF(J$1:J423,J423)=1,IF(COUNT(K$1:K422)&gt;0,MAX(K$1:K422)+1,1),"")</f>
        <v/>
      </c>
      <c r="M423" s="51" t="str">
        <f>IF(G423="","",IFERROR(SUMIFS(Данные3!$E:$E,Данные3!$A:$A,D$2,Данные3!$B:$B,G423),""))</f>
        <v/>
      </c>
      <c r="N423" s="51" t="str">
        <f>IF(G423="","",IFERROR(SUMIFS(Данные3!$F:$F,Данные3!$A:$A,D$2,Данные3!$B:$B,G423),""))</f>
        <v/>
      </c>
      <c r="O423" s="51" t="str">
        <f>IF(G423="","",IFERROR(ROUND(SUMIFS(Данные3!$G:$G,Данные3!$A:$A,D$2,Данные3!$B:$B,G423)*100,0)&amp;"%",""))</f>
        <v/>
      </c>
      <c r="U423" s="51" t="str">
        <f t="shared" si="19"/>
        <v/>
      </c>
      <c r="V423" s="53" t="str">
        <f t="shared" si="20"/>
        <v/>
      </c>
      <c r="W423" s="51" t="str">
        <f>IFERROR(IF(Данные2!$A423&lt;&gt;"",Данные2!$A423,""),"")</f>
        <v/>
      </c>
      <c r="X423" s="53" t="str">
        <f>IF(COUNTIF(W$1:W423,W423)=1,IF(COUNT(X$1:X422)&gt;0,MAX(X$1:X422)+1,1),"")</f>
        <v/>
      </c>
      <c r="Z423" s="51" t="str">
        <f>IF($U423="","",IFERROR(SUMIF(Данные2!$A:$A,Техлист!$U423,Данные2!D:D),""))</f>
        <v/>
      </c>
      <c r="AA423" s="51" t="str">
        <f>IF($U423="","",IFERROR(SUMIF(Данные2!$A:$A,Техлист!$U423,Данные2!E:E),""))</f>
        <v/>
      </c>
      <c r="AB423" s="45" t="str">
        <f>IF($U423="","",IFERROR(ROUND(SUMIF(Данные2!$A:$A,Техлист!$U423,Данные2!F:F)*100,0)&amp;"%",""))</f>
        <v/>
      </c>
    </row>
    <row r="424" spans="1:28" x14ac:dyDescent="0.25">
      <c r="A424" s="45" t="str">
        <f>IF(Данные2!$A424&lt;&gt;"",Данные2!$A424,"")</f>
        <v/>
      </c>
      <c r="G424" s="45" t="str">
        <f t="shared" si="18"/>
        <v/>
      </c>
      <c r="H424" s="45" t="str">
        <f>IF(COUNTIF(G$1:G424,G424)=1,IF(COUNT(H$1:H423)&gt;0,MAX(H$1:H423)+1,1),"")</f>
        <v/>
      </c>
      <c r="J424" s="45" t="str">
        <f>IFERROR(IF(AND(Данные3!A424&lt;&gt;"",Данные3!A424=D$2),Данные3!B424,""),"")</f>
        <v/>
      </c>
      <c r="K424" s="45" t="str">
        <f>IF(COUNTIF(J$1:J424,J424)=1,IF(COUNT(K$1:K423)&gt;0,MAX(K$1:K423)+1,1),"")</f>
        <v/>
      </c>
      <c r="M424" s="51" t="str">
        <f>IF(G424="","",IFERROR(SUMIFS(Данные3!$E:$E,Данные3!$A:$A,D$2,Данные3!$B:$B,G424),""))</f>
        <v/>
      </c>
      <c r="N424" s="51" t="str">
        <f>IF(G424="","",IFERROR(SUMIFS(Данные3!$F:$F,Данные3!$A:$A,D$2,Данные3!$B:$B,G424),""))</f>
        <v/>
      </c>
      <c r="O424" s="51" t="str">
        <f>IF(G424="","",IFERROR(ROUND(SUMIFS(Данные3!$G:$G,Данные3!$A:$A,D$2,Данные3!$B:$B,G424)*100,0)&amp;"%",""))</f>
        <v/>
      </c>
      <c r="U424" s="51" t="str">
        <f t="shared" si="19"/>
        <v/>
      </c>
      <c r="V424" s="53" t="str">
        <f t="shared" si="20"/>
        <v/>
      </c>
      <c r="W424" s="51" t="str">
        <f>IFERROR(IF(Данные2!$A424&lt;&gt;"",Данные2!$A424,""),"")</f>
        <v/>
      </c>
      <c r="X424" s="53" t="str">
        <f>IF(COUNTIF(W$1:W424,W424)=1,IF(COUNT(X$1:X423)&gt;0,MAX(X$1:X423)+1,1),"")</f>
        <v/>
      </c>
      <c r="Z424" s="51" t="str">
        <f>IF($U424="","",IFERROR(SUMIF(Данные2!$A:$A,Техлист!$U424,Данные2!D:D),""))</f>
        <v/>
      </c>
      <c r="AA424" s="51" t="str">
        <f>IF($U424="","",IFERROR(SUMIF(Данные2!$A:$A,Техлист!$U424,Данные2!E:E),""))</f>
        <v/>
      </c>
      <c r="AB424" s="45" t="str">
        <f>IF($U424="","",IFERROR(ROUND(SUMIF(Данные2!$A:$A,Техлист!$U424,Данные2!F:F)*100,0)&amp;"%",""))</f>
        <v/>
      </c>
    </row>
    <row r="425" spans="1:28" x14ac:dyDescent="0.25">
      <c r="A425" s="45" t="str">
        <f>IF(Данные2!$A425&lt;&gt;"",Данные2!$A425,"")</f>
        <v/>
      </c>
      <c r="G425" s="45" t="str">
        <f t="shared" si="18"/>
        <v/>
      </c>
      <c r="H425" s="45" t="str">
        <f>IF(COUNTIF(G$1:G425,G425)=1,IF(COUNT(H$1:H424)&gt;0,MAX(H$1:H424)+1,1),"")</f>
        <v/>
      </c>
      <c r="J425" s="45" t="str">
        <f>IFERROR(IF(AND(Данные3!A425&lt;&gt;"",Данные3!A425=D$2),Данные3!B425,""),"")</f>
        <v/>
      </c>
      <c r="K425" s="45" t="str">
        <f>IF(COUNTIF(J$1:J425,J425)=1,IF(COUNT(K$1:K424)&gt;0,MAX(K$1:K424)+1,1),"")</f>
        <v/>
      </c>
      <c r="M425" s="51" t="str">
        <f>IF(G425="","",IFERROR(SUMIFS(Данные3!$E:$E,Данные3!$A:$A,D$2,Данные3!$B:$B,G425),""))</f>
        <v/>
      </c>
      <c r="N425" s="51" t="str">
        <f>IF(G425="","",IFERROR(SUMIFS(Данные3!$F:$F,Данные3!$A:$A,D$2,Данные3!$B:$B,G425),""))</f>
        <v/>
      </c>
      <c r="O425" s="51" t="str">
        <f>IF(G425="","",IFERROR(ROUND(SUMIFS(Данные3!$G:$G,Данные3!$A:$A,D$2,Данные3!$B:$B,G425)*100,0)&amp;"%",""))</f>
        <v/>
      </c>
      <c r="U425" s="51" t="str">
        <f t="shared" si="19"/>
        <v/>
      </c>
      <c r="V425" s="53" t="str">
        <f t="shared" si="20"/>
        <v/>
      </c>
      <c r="W425" s="51" t="str">
        <f>IFERROR(IF(Данные2!$A425&lt;&gt;"",Данные2!$A425,""),"")</f>
        <v/>
      </c>
      <c r="X425" s="53" t="str">
        <f>IF(COUNTIF(W$1:W425,W425)=1,IF(COUNT(X$1:X424)&gt;0,MAX(X$1:X424)+1,1),"")</f>
        <v/>
      </c>
      <c r="Z425" s="51" t="str">
        <f>IF($U425="","",IFERROR(SUMIF(Данные2!$A:$A,Техлист!$U425,Данные2!D:D),""))</f>
        <v/>
      </c>
      <c r="AA425" s="51" t="str">
        <f>IF($U425="","",IFERROR(SUMIF(Данные2!$A:$A,Техлист!$U425,Данные2!E:E),""))</f>
        <v/>
      </c>
      <c r="AB425" s="45" t="str">
        <f>IF($U425="","",IFERROR(ROUND(SUMIF(Данные2!$A:$A,Техлист!$U425,Данные2!F:F)*100,0)&amp;"%",""))</f>
        <v/>
      </c>
    </row>
    <row r="426" spans="1:28" x14ac:dyDescent="0.25">
      <c r="A426" s="45" t="str">
        <f>IF(Данные2!$A426&lt;&gt;"",Данные2!$A426,"")</f>
        <v/>
      </c>
      <c r="G426" s="45" t="str">
        <f t="shared" si="18"/>
        <v/>
      </c>
      <c r="H426" s="45" t="str">
        <f>IF(COUNTIF(G$1:G426,G426)=1,IF(COUNT(H$1:H425)&gt;0,MAX(H$1:H425)+1,1),"")</f>
        <v/>
      </c>
      <c r="J426" s="45" t="str">
        <f>IFERROR(IF(AND(Данные3!A426&lt;&gt;"",Данные3!A426=D$2),Данные3!B426,""),"")</f>
        <v/>
      </c>
      <c r="K426" s="45" t="str">
        <f>IF(COUNTIF(J$1:J426,J426)=1,IF(COUNT(K$1:K425)&gt;0,MAX(K$1:K425)+1,1),"")</f>
        <v/>
      </c>
      <c r="M426" s="51" t="str">
        <f>IF(G426="","",IFERROR(SUMIFS(Данные3!$E:$E,Данные3!$A:$A,D$2,Данные3!$B:$B,G426),""))</f>
        <v/>
      </c>
      <c r="N426" s="51" t="str">
        <f>IF(G426="","",IFERROR(SUMIFS(Данные3!$F:$F,Данные3!$A:$A,D$2,Данные3!$B:$B,G426),""))</f>
        <v/>
      </c>
      <c r="O426" s="51" t="str">
        <f>IF(G426="","",IFERROR(ROUND(SUMIFS(Данные3!$G:$G,Данные3!$A:$A,D$2,Данные3!$B:$B,G426)*100,0)&amp;"%",""))</f>
        <v/>
      </c>
      <c r="U426" s="51" t="str">
        <f t="shared" si="19"/>
        <v/>
      </c>
      <c r="V426" s="53" t="str">
        <f t="shared" si="20"/>
        <v/>
      </c>
      <c r="W426" s="51" t="str">
        <f>IFERROR(IF(Данные2!$A426&lt;&gt;"",Данные2!$A426,""),"")</f>
        <v/>
      </c>
      <c r="X426" s="53" t="str">
        <f>IF(COUNTIF(W$1:W426,W426)=1,IF(COUNT(X$1:X425)&gt;0,MAX(X$1:X425)+1,1),"")</f>
        <v/>
      </c>
      <c r="Z426" s="51" t="str">
        <f>IF($U426="","",IFERROR(SUMIF(Данные2!$A:$A,Техлист!$U426,Данные2!D:D),""))</f>
        <v/>
      </c>
      <c r="AA426" s="51" t="str">
        <f>IF($U426="","",IFERROR(SUMIF(Данные2!$A:$A,Техлист!$U426,Данные2!E:E),""))</f>
        <v/>
      </c>
      <c r="AB426" s="45" t="str">
        <f>IF($U426="","",IFERROR(ROUND(SUMIF(Данные2!$A:$A,Техлист!$U426,Данные2!F:F)*100,0)&amp;"%",""))</f>
        <v/>
      </c>
    </row>
    <row r="427" spans="1:28" x14ac:dyDescent="0.25">
      <c r="A427" s="45" t="str">
        <f>IF(Данные2!$A427&lt;&gt;"",Данные2!$A427,"")</f>
        <v/>
      </c>
      <c r="G427" s="45" t="str">
        <f t="shared" si="18"/>
        <v/>
      </c>
      <c r="H427" s="45" t="str">
        <f>IF(COUNTIF(G$1:G427,G427)=1,IF(COUNT(H$1:H426)&gt;0,MAX(H$1:H426)+1,1),"")</f>
        <v/>
      </c>
      <c r="J427" s="45" t="str">
        <f>IFERROR(IF(AND(Данные3!A427&lt;&gt;"",Данные3!A427=D$2),Данные3!B427,""),"")</f>
        <v/>
      </c>
      <c r="K427" s="45" t="str">
        <f>IF(COUNTIF(J$1:J427,J427)=1,IF(COUNT(K$1:K426)&gt;0,MAX(K$1:K426)+1,1),"")</f>
        <v/>
      </c>
      <c r="M427" s="51" t="str">
        <f>IF(G427="","",IFERROR(SUMIFS(Данные3!$E:$E,Данные3!$A:$A,D$2,Данные3!$B:$B,G427),""))</f>
        <v/>
      </c>
      <c r="N427" s="51" t="str">
        <f>IF(G427="","",IFERROR(SUMIFS(Данные3!$F:$F,Данные3!$A:$A,D$2,Данные3!$B:$B,G427),""))</f>
        <v/>
      </c>
      <c r="O427" s="51" t="str">
        <f>IF(G427="","",IFERROR(ROUND(SUMIFS(Данные3!$G:$G,Данные3!$A:$A,D$2,Данные3!$B:$B,G427)*100,0)&amp;"%",""))</f>
        <v/>
      </c>
      <c r="U427" s="51" t="str">
        <f t="shared" si="19"/>
        <v/>
      </c>
      <c r="V427" s="53" t="str">
        <f t="shared" si="20"/>
        <v/>
      </c>
      <c r="W427" s="51" t="str">
        <f>IFERROR(IF(Данные2!$A427&lt;&gt;"",Данные2!$A427,""),"")</f>
        <v/>
      </c>
      <c r="X427" s="53" t="str">
        <f>IF(COUNTIF(W$1:W427,W427)=1,IF(COUNT(X$1:X426)&gt;0,MAX(X$1:X426)+1,1),"")</f>
        <v/>
      </c>
      <c r="Z427" s="51" t="str">
        <f>IF($U427="","",IFERROR(SUMIF(Данные2!$A:$A,Техлист!$U427,Данные2!D:D),""))</f>
        <v/>
      </c>
      <c r="AA427" s="51" t="str">
        <f>IF($U427="","",IFERROR(SUMIF(Данные2!$A:$A,Техлист!$U427,Данные2!E:E),""))</f>
        <v/>
      </c>
      <c r="AB427" s="45" t="str">
        <f>IF($U427="","",IFERROR(ROUND(SUMIF(Данные2!$A:$A,Техлист!$U427,Данные2!F:F)*100,0)&amp;"%",""))</f>
        <v/>
      </c>
    </row>
    <row r="428" spans="1:28" x14ac:dyDescent="0.25">
      <c r="A428" s="45" t="str">
        <f>IF(Данные2!$A428&lt;&gt;"",Данные2!$A428,"")</f>
        <v/>
      </c>
      <c r="G428" s="45" t="str">
        <f t="shared" si="18"/>
        <v/>
      </c>
      <c r="H428" s="45" t="str">
        <f>IF(COUNTIF(G$1:G428,G428)=1,IF(COUNT(H$1:H427)&gt;0,MAX(H$1:H427)+1,1),"")</f>
        <v/>
      </c>
      <c r="J428" s="45" t="str">
        <f>IFERROR(IF(AND(Данные3!A428&lt;&gt;"",Данные3!A428=D$2),Данные3!B428,""),"")</f>
        <v/>
      </c>
      <c r="K428" s="45" t="str">
        <f>IF(COUNTIF(J$1:J428,J428)=1,IF(COUNT(K$1:K427)&gt;0,MAX(K$1:K427)+1,1),"")</f>
        <v/>
      </c>
      <c r="M428" s="51" t="str">
        <f>IF(G428="","",IFERROR(SUMIFS(Данные3!$E:$E,Данные3!$A:$A,D$2,Данные3!$B:$B,G428),""))</f>
        <v/>
      </c>
      <c r="N428" s="51" t="str">
        <f>IF(G428="","",IFERROR(SUMIFS(Данные3!$F:$F,Данные3!$A:$A,D$2,Данные3!$B:$B,G428),""))</f>
        <v/>
      </c>
      <c r="O428" s="51" t="str">
        <f>IF(G428="","",IFERROR(ROUND(SUMIFS(Данные3!$G:$G,Данные3!$A:$A,D$2,Данные3!$B:$B,G428)*100,0)&amp;"%",""))</f>
        <v/>
      </c>
      <c r="U428" s="51" t="str">
        <f t="shared" si="19"/>
        <v/>
      </c>
      <c r="V428" s="53" t="str">
        <f t="shared" si="20"/>
        <v/>
      </c>
      <c r="W428" s="51" t="str">
        <f>IFERROR(IF(Данные2!$A428&lt;&gt;"",Данные2!$A428,""),"")</f>
        <v/>
      </c>
      <c r="X428" s="53" t="str">
        <f>IF(COUNTIF(W$1:W428,W428)=1,IF(COUNT(X$1:X427)&gt;0,MAX(X$1:X427)+1,1),"")</f>
        <v/>
      </c>
      <c r="Z428" s="51" t="str">
        <f>IF($U428="","",IFERROR(SUMIF(Данные2!$A:$A,Техлист!$U428,Данные2!D:D),""))</f>
        <v/>
      </c>
      <c r="AA428" s="51" t="str">
        <f>IF($U428="","",IFERROR(SUMIF(Данные2!$A:$A,Техлист!$U428,Данные2!E:E),""))</f>
        <v/>
      </c>
      <c r="AB428" s="45" t="str">
        <f>IF($U428="","",IFERROR(ROUND(SUMIF(Данные2!$A:$A,Техлист!$U428,Данные2!F:F)*100,0)&amp;"%",""))</f>
        <v/>
      </c>
    </row>
    <row r="429" spans="1:28" x14ac:dyDescent="0.25">
      <c r="A429" s="45" t="str">
        <f>IF(Данные2!$A429&lt;&gt;"",Данные2!$A429,"")</f>
        <v/>
      </c>
      <c r="G429" s="45" t="str">
        <f t="shared" si="18"/>
        <v/>
      </c>
      <c r="H429" s="45" t="str">
        <f>IF(COUNTIF(G$1:G429,G429)=1,IF(COUNT(H$1:H428)&gt;0,MAX(H$1:H428)+1,1),"")</f>
        <v/>
      </c>
      <c r="J429" s="45" t="str">
        <f>IFERROR(IF(AND(Данные3!A429&lt;&gt;"",Данные3!A429=D$2),Данные3!B429,""),"")</f>
        <v/>
      </c>
      <c r="K429" s="45" t="str">
        <f>IF(COUNTIF(J$1:J429,J429)=1,IF(COUNT(K$1:K428)&gt;0,MAX(K$1:K428)+1,1),"")</f>
        <v/>
      </c>
      <c r="M429" s="51" t="str">
        <f>IF(G429="","",IFERROR(SUMIFS(Данные3!$E:$E,Данные3!$A:$A,D$2,Данные3!$B:$B,G429),""))</f>
        <v/>
      </c>
      <c r="N429" s="51" t="str">
        <f>IF(G429="","",IFERROR(SUMIFS(Данные3!$F:$F,Данные3!$A:$A,D$2,Данные3!$B:$B,G429),""))</f>
        <v/>
      </c>
      <c r="O429" s="51" t="str">
        <f>IF(G429="","",IFERROR(ROUND(SUMIFS(Данные3!$G:$G,Данные3!$A:$A,D$2,Данные3!$B:$B,G429)*100,0)&amp;"%",""))</f>
        <v/>
      </c>
      <c r="U429" s="51" t="str">
        <f t="shared" si="19"/>
        <v/>
      </c>
      <c r="V429" s="53" t="str">
        <f t="shared" si="20"/>
        <v/>
      </c>
      <c r="W429" s="51" t="str">
        <f>IFERROR(IF(Данные2!$A429&lt;&gt;"",Данные2!$A429,""),"")</f>
        <v/>
      </c>
      <c r="X429" s="53" t="str">
        <f>IF(COUNTIF(W$1:W429,W429)=1,IF(COUNT(X$1:X428)&gt;0,MAX(X$1:X428)+1,1),"")</f>
        <v/>
      </c>
      <c r="Z429" s="51" t="str">
        <f>IF($U429="","",IFERROR(SUMIF(Данные2!$A:$A,Техлист!$U429,Данные2!D:D),""))</f>
        <v/>
      </c>
      <c r="AA429" s="51" t="str">
        <f>IF($U429="","",IFERROR(SUMIF(Данные2!$A:$A,Техлист!$U429,Данные2!E:E),""))</f>
        <v/>
      </c>
      <c r="AB429" s="45" t="str">
        <f>IF($U429="","",IFERROR(ROUND(SUMIF(Данные2!$A:$A,Техлист!$U429,Данные2!F:F)*100,0)&amp;"%",""))</f>
        <v/>
      </c>
    </row>
    <row r="430" spans="1:28" x14ac:dyDescent="0.25">
      <c r="A430" s="45" t="str">
        <f>IF(Данные2!$A430&lt;&gt;"",Данные2!$A430,"")</f>
        <v/>
      </c>
      <c r="G430" s="45" t="str">
        <f t="shared" si="18"/>
        <v/>
      </c>
      <c r="H430" s="45" t="str">
        <f>IF(COUNTIF(G$1:G430,G430)=1,IF(COUNT(H$1:H429)&gt;0,MAX(H$1:H429)+1,1),"")</f>
        <v/>
      </c>
      <c r="J430" s="45" t="str">
        <f>IFERROR(IF(AND(Данные3!A430&lt;&gt;"",Данные3!A430=D$2),Данные3!B430,""),"")</f>
        <v/>
      </c>
      <c r="K430" s="45" t="str">
        <f>IF(COUNTIF(J$1:J430,J430)=1,IF(COUNT(K$1:K429)&gt;0,MAX(K$1:K429)+1,1),"")</f>
        <v/>
      </c>
      <c r="M430" s="51" t="str">
        <f>IF(G430="","",IFERROR(SUMIFS(Данные3!$E:$E,Данные3!$A:$A,D$2,Данные3!$B:$B,G430),""))</f>
        <v/>
      </c>
      <c r="N430" s="51" t="str">
        <f>IF(G430="","",IFERROR(SUMIFS(Данные3!$F:$F,Данные3!$A:$A,D$2,Данные3!$B:$B,G430),""))</f>
        <v/>
      </c>
      <c r="O430" s="51" t="str">
        <f>IF(G430="","",IFERROR(ROUND(SUMIFS(Данные3!$G:$G,Данные3!$A:$A,D$2,Данные3!$B:$B,G430)*100,0)&amp;"%",""))</f>
        <v/>
      </c>
      <c r="U430" s="51" t="str">
        <f t="shared" si="19"/>
        <v/>
      </c>
      <c r="V430" s="53" t="str">
        <f t="shared" si="20"/>
        <v/>
      </c>
      <c r="W430" s="51" t="str">
        <f>IFERROR(IF(Данные2!$A430&lt;&gt;"",Данные2!$A430,""),"")</f>
        <v/>
      </c>
      <c r="X430" s="53" t="str">
        <f>IF(COUNTIF(W$1:W430,W430)=1,IF(COUNT(X$1:X429)&gt;0,MAX(X$1:X429)+1,1),"")</f>
        <v/>
      </c>
      <c r="Z430" s="51" t="str">
        <f>IF($U430="","",IFERROR(SUMIF(Данные2!$A:$A,Техлист!$U430,Данные2!D:D),""))</f>
        <v/>
      </c>
      <c r="AA430" s="51" t="str">
        <f>IF($U430="","",IFERROR(SUMIF(Данные2!$A:$A,Техлист!$U430,Данные2!E:E),""))</f>
        <v/>
      </c>
      <c r="AB430" s="45" t="str">
        <f>IF($U430="","",IFERROR(ROUND(SUMIF(Данные2!$A:$A,Техлист!$U430,Данные2!F:F)*100,0)&amp;"%",""))</f>
        <v/>
      </c>
    </row>
    <row r="431" spans="1:28" x14ac:dyDescent="0.25">
      <c r="A431" s="45" t="str">
        <f>IF(Данные2!$A431&lt;&gt;"",Данные2!$A431,"")</f>
        <v/>
      </c>
      <c r="G431" s="45" t="str">
        <f t="shared" si="18"/>
        <v/>
      </c>
      <c r="H431" s="45" t="str">
        <f>IF(COUNTIF(G$1:G431,G431)=1,IF(COUNT(H$1:H430)&gt;0,MAX(H$1:H430)+1,1),"")</f>
        <v/>
      </c>
      <c r="J431" s="45" t="str">
        <f>IFERROR(IF(AND(Данные3!A431&lt;&gt;"",Данные3!A431=D$2),Данные3!B431,""),"")</f>
        <v/>
      </c>
      <c r="K431" s="45" t="str">
        <f>IF(COUNTIF(J$1:J431,J431)=1,IF(COUNT(K$1:K430)&gt;0,MAX(K$1:K430)+1,1),"")</f>
        <v/>
      </c>
      <c r="M431" s="51" t="str">
        <f>IF(G431="","",IFERROR(SUMIFS(Данные3!$E:$E,Данные3!$A:$A,D$2,Данные3!$B:$B,G431),""))</f>
        <v/>
      </c>
      <c r="N431" s="51" t="str">
        <f>IF(G431="","",IFERROR(SUMIFS(Данные3!$F:$F,Данные3!$A:$A,D$2,Данные3!$B:$B,G431),""))</f>
        <v/>
      </c>
      <c r="O431" s="51" t="str">
        <f>IF(G431="","",IFERROR(ROUND(SUMIFS(Данные3!$G:$G,Данные3!$A:$A,D$2,Данные3!$B:$B,G431)*100,0)&amp;"%",""))</f>
        <v/>
      </c>
      <c r="U431" s="51" t="str">
        <f t="shared" si="19"/>
        <v/>
      </c>
      <c r="V431" s="53" t="str">
        <f t="shared" si="20"/>
        <v/>
      </c>
      <c r="W431" s="51" t="str">
        <f>IFERROR(IF(Данные2!$A431&lt;&gt;"",Данные2!$A431,""),"")</f>
        <v/>
      </c>
      <c r="X431" s="53" t="str">
        <f>IF(COUNTIF(W$1:W431,W431)=1,IF(COUNT(X$1:X430)&gt;0,MAX(X$1:X430)+1,1),"")</f>
        <v/>
      </c>
      <c r="Z431" s="51" t="str">
        <f>IF($U431="","",IFERROR(SUMIF(Данные2!$A:$A,Техлист!$U431,Данные2!D:D),""))</f>
        <v/>
      </c>
      <c r="AA431" s="51" t="str">
        <f>IF($U431="","",IFERROR(SUMIF(Данные2!$A:$A,Техлист!$U431,Данные2!E:E),""))</f>
        <v/>
      </c>
      <c r="AB431" s="45" t="str">
        <f>IF($U431="","",IFERROR(ROUND(SUMIF(Данные2!$A:$A,Техлист!$U431,Данные2!F:F)*100,0)&amp;"%",""))</f>
        <v/>
      </c>
    </row>
    <row r="432" spans="1:28" x14ac:dyDescent="0.25">
      <c r="A432" s="45" t="str">
        <f>IF(Данные2!$A432&lt;&gt;"",Данные2!$A432,"")</f>
        <v/>
      </c>
      <c r="G432" s="45" t="str">
        <f t="shared" si="18"/>
        <v/>
      </c>
      <c r="H432" s="45" t="str">
        <f>IF(COUNTIF(G$1:G432,G432)=1,IF(COUNT(H$1:H431)&gt;0,MAX(H$1:H431)+1,1),"")</f>
        <v/>
      </c>
      <c r="J432" s="45" t="str">
        <f>IFERROR(IF(AND(Данные3!A432&lt;&gt;"",Данные3!A432=D$2),Данные3!B432,""),"")</f>
        <v/>
      </c>
      <c r="K432" s="45" t="str">
        <f>IF(COUNTIF(J$1:J432,J432)=1,IF(COUNT(K$1:K431)&gt;0,MAX(K$1:K431)+1,1),"")</f>
        <v/>
      </c>
      <c r="M432" s="51" t="str">
        <f>IF(G432="","",IFERROR(SUMIFS(Данные3!$E:$E,Данные3!$A:$A,D$2,Данные3!$B:$B,G432),""))</f>
        <v/>
      </c>
      <c r="N432" s="51" t="str">
        <f>IF(G432="","",IFERROR(SUMIFS(Данные3!$F:$F,Данные3!$A:$A,D$2,Данные3!$B:$B,G432),""))</f>
        <v/>
      </c>
      <c r="O432" s="51" t="str">
        <f>IF(G432="","",IFERROR(ROUND(SUMIFS(Данные3!$G:$G,Данные3!$A:$A,D$2,Данные3!$B:$B,G432)*100,0)&amp;"%",""))</f>
        <v/>
      </c>
      <c r="U432" s="51" t="str">
        <f t="shared" si="19"/>
        <v/>
      </c>
      <c r="V432" s="53" t="str">
        <f t="shared" si="20"/>
        <v/>
      </c>
      <c r="W432" s="51" t="str">
        <f>IFERROR(IF(Данные2!$A432&lt;&gt;"",Данные2!$A432,""),"")</f>
        <v/>
      </c>
      <c r="X432" s="53" t="str">
        <f>IF(COUNTIF(W$1:W432,W432)=1,IF(COUNT(X$1:X431)&gt;0,MAX(X$1:X431)+1,1),"")</f>
        <v/>
      </c>
      <c r="Z432" s="51" t="str">
        <f>IF($U432="","",IFERROR(SUMIF(Данные2!$A:$A,Техлист!$U432,Данные2!D:D),""))</f>
        <v/>
      </c>
      <c r="AA432" s="51" t="str">
        <f>IF($U432="","",IFERROR(SUMIF(Данные2!$A:$A,Техлист!$U432,Данные2!E:E),""))</f>
        <v/>
      </c>
      <c r="AB432" s="45" t="str">
        <f>IF($U432="","",IFERROR(ROUND(SUMIF(Данные2!$A:$A,Техлист!$U432,Данные2!F:F)*100,0)&amp;"%",""))</f>
        <v/>
      </c>
    </row>
    <row r="433" spans="1:28" x14ac:dyDescent="0.25">
      <c r="A433" s="45" t="str">
        <f>IF(Данные2!$A433&lt;&gt;"",Данные2!$A433,"")</f>
        <v/>
      </c>
      <c r="G433" s="45" t="str">
        <f t="shared" si="18"/>
        <v/>
      </c>
      <c r="H433" s="45" t="str">
        <f>IF(COUNTIF(G$1:G433,G433)=1,IF(COUNT(H$1:H432)&gt;0,MAX(H$1:H432)+1,1),"")</f>
        <v/>
      </c>
      <c r="J433" s="45" t="str">
        <f>IFERROR(IF(AND(Данные3!A433&lt;&gt;"",Данные3!A433=D$2),Данные3!B433,""),"")</f>
        <v/>
      </c>
      <c r="K433" s="45" t="str">
        <f>IF(COUNTIF(J$1:J433,J433)=1,IF(COUNT(K$1:K432)&gt;0,MAX(K$1:K432)+1,1),"")</f>
        <v/>
      </c>
      <c r="M433" s="51" t="str">
        <f>IF(G433="","",IFERROR(SUMIFS(Данные3!$E:$E,Данные3!$A:$A,D$2,Данные3!$B:$B,G433),""))</f>
        <v/>
      </c>
      <c r="N433" s="51" t="str">
        <f>IF(G433="","",IFERROR(SUMIFS(Данные3!$F:$F,Данные3!$A:$A,D$2,Данные3!$B:$B,G433),""))</f>
        <v/>
      </c>
      <c r="O433" s="51" t="str">
        <f>IF(G433="","",IFERROR(ROUND(SUMIFS(Данные3!$G:$G,Данные3!$A:$A,D$2,Данные3!$B:$B,G433)*100,0)&amp;"%",""))</f>
        <v/>
      </c>
      <c r="U433" s="51" t="str">
        <f t="shared" si="19"/>
        <v/>
      </c>
      <c r="V433" s="53" t="str">
        <f t="shared" si="20"/>
        <v/>
      </c>
      <c r="W433" s="51" t="str">
        <f>IFERROR(IF(Данные2!$A433&lt;&gt;"",Данные2!$A433,""),"")</f>
        <v/>
      </c>
      <c r="X433" s="53" t="str">
        <f>IF(COUNTIF(W$1:W433,W433)=1,IF(COUNT(X$1:X432)&gt;0,MAX(X$1:X432)+1,1),"")</f>
        <v/>
      </c>
      <c r="Z433" s="51" t="str">
        <f>IF($U433="","",IFERROR(SUMIF(Данные2!$A:$A,Техлист!$U433,Данные2!D:D),""))</f>
        <v/>
      </c>
      <c r="AA433" s="51" t="str">
        <f>IF($U433="","",IFERROR(SUMIF(Данные2!$A:$A,Техлист!$U433,Данные2!E:E),""))</f>
        <v/>
      </c>
      <c r="AB433" s="45" t="str">
        <f>IF($U433="","",IFERROR(ROUND(SUMIF(Данные2!$A:$A,Техлист!$U433,Данные2!F:F)*100,0)&amp;"%",""))</f>
        <v/>
      </c>
    </row>
    <row r="434" spans="1:28" x14ac:dyDescent="0.25">
      <c r="A434" s="45" t="str">
        <f>IF(Данные2!$A434&lt;&gt;"",Данные2!$A434,"")</f>
        <v/>
      </c>
      <c r="G434" s="45" t="str">
        <f t="shared" si="18"/>
        <v/>
      </c>
      <c r="H434" s="45" t="str">
        <f>IF(COUNTIF(G$1:G434,G434)=1,IF(COUNT(H$1:H433)&gt;0,MAX(H$1:H433)+1,1),"")</f>
        <v/>
      </c>
      <c r="J434" s="45" t="str">
        <f>IFERROR(IF(AND(Данные3!A434&lt;&gt;"",Данные3!A434=D$2),Данные3!B434,""),"")</f>
        <v/>
      </c>
      <c r="K434" s="45" t="str">
        <f>IF(COUNTIF(J$1:J434,J434)=1,IF(COUNT(K$1:K433)&gt;0,MAX(K$1:K433)+1,1),"")</f>
        <v/>
      </c>
      <c r="M434" s="51" t="str">
        <f>IF(G434="","",IFERROR(SUMIFS(Данные3!$E:$E,Данные3!$A:$A,D$2,Данные3!$B:$B,G434),""))</f>
        <v/>
      </c>
      <c r="N434" s="51" t="str">
        <f>IF(G434="","",IFERROR(SUMIFS(Данные3!$F:$F,Данные3!$A:$A,D$2,Данные3!$B:$B,G434),""))</f>
        <v/>
      </c>
      <c r="O434" s="51" t="str">
        <f>IF(G434="","",IFERROR(ROUND(SUMIFS(Данные3!$G:$G,Данные3!$A:$A,D$2,Данные3!$B:$B,G434)*100,0)&amp;"%",""))</f>
        <v/>
      </c>
      <c r="U434" s="51" t="str">
        <f t="shared" si="19"/>
        <v/>
      </c>
      <c r="V434" s="53" t="str">
        <f t="shared" si="20"/>
        <v/>
      </c>
      <c r="W434" s="51" t="str">
        <f>IFERROR(IF(Данные2!$A434&lt;&gt;"",Данные2!$A434,""),"")</f>
        <v/>
      </c>
      <c r="X434" s="53" t="str">
        <f>IF(COUNTIF(W$1:W434,W434)=1,IF(COUNT(X$1:X433)&gt;0,MAX(X$1:X433)+1,1),"")</f>
        <v/>
      </c>
      <c r="Z434" s="51" t="str">
        <f>IF($U434="","",IFERROR(SUMIF(Данные2!$A:$A,Техлист!$U434,Данные2!D:D),""))</f>
        <v/>
      </c>
      <c r="AA434" s="51" t="str">
        <f>IF($U434="","",IFERROR(SUMIF(Данные2!$A:$A,Техлист!$U434,Данные2!E:E),""))</f>
        <v/>
      </c>
      <c r="AB434" s="45" t="str">
        <f>IF($U434="","",IFERROR(ROUND(SUMIF(Данные2!$A:$A,Техлист!$U434,Данные2!F:F)*100,0)&amp;"%",""))</f>
        <v/>
      </c>
    </row>
    <row r="435" spans="1:28" x14ac:dyDescent="0.25">
      <c r="A435" s="45" t="str">
        <f>IF(Данные2!$A435&lt;&gt;"",Данные2!$A435,"")</f>
        <v/>
      </c>
      <c r="G435" s="45" t="str">
        <f t="shared" si="18"/>
        <v/>
      </c>
      <c r="H435" s="45" t="str">
        <f>IF(COUNTIF(G$1:G435,G435)=1,IF(COUNT(H$1:H434)&gt;0,MAX(H$1:H434)+1,1),"")</f>
        <v/>
      </c>
      <c r="J435" s="45" t="str">
        <f>IFERROR(IF(AND(Данные3!A435&lt;&gt;"",Данные3!A435=D$2),Данные3!B435,""),"")</f>
        <v/>
      </c>
      <c r="K435" s="45" t="str">
        <f>IF(COUNTIF(J$1:J435,J435)=1,IF(COUNT(K$1:K434)&gt;0,MAX(K$1:K434)+1,1),"")</f>
        <v/>
      </c>
      <c r="M435" s="51" t="str">
        <f>IF(G435="","",IFERROR(SUMIFS(Данные3!$E:$E,Данные3!$A:$A,D$2,Данные3!$B:$B,G435),""))</f>
        <v/>
      </c>
      <c r="N435" s="51" t="str">
        <f>IF(G435="","",IFERROR(SUMIFS(Данные3!$F:$F,Данные3!$A:$A,D$2,Данные3!$B:$B,G435),""))</f>
        <v/>
      </c>
      <c r="O435" s="51" t="str">
        <f>IF(G435="","",IFERROR(ROUND(SUMIFS(Данные3!$G:$G,Данные3!$A:$A,D$2,Данные3!$B:$B,G435)*100,0)&amp;"%",""))</f>
        <v/>
      </c>
      <c r="U435" s="51" t="str">
        <f t="shared" si="19"/>
        <v/>
      </c>
      <c r="V435" s="53" t="str">
        <f t="shared" si="20"/>
        <v/>
      </c>
      <c r="W435" s="51" t="str">
        <f>IFERROR(IF(Данные2!$A435&lt;&gt;"",Данные2!$A435,""),"")</f>
        <v/>
      </c>
      <c r="X435" s="53" t="str">
        <f>IF(COUNTIF(W$1:W435,W435)=1,IF(COUNT(X$1:X434)&gt;0,MAX(X$1:X434)+1,1),"")</f>
        <v/>
      </c>
      <c r="Z435" s="51" t="str">
        <f>IF($U435="","",IFERROR(SUMIF(Данные2!$A:$A,Техлист!$U435,Данные2!D:D),""))</f>
        <v/>
      </c>
      <c r="AA435" s="51" t="str">
        <f>IF($U435="","",IFERROR(SUMIF(Данные2!$A:$A,Техлист!$U435,Данные2!E:E),""))</f>
        <v/>
      </c>
      <c r="AB435" s="45" t="str">
        <f>IF($U435="","",IFERROR(ROUND(SUMIF(Данные2!$A:$A,Техлист!$U435,Данные2!F:F)*100,0)&amp;"%",""))</f>
        <v/>
      </c>
    </row>
    <row r="436" spans="1:28" x14ac:dyDescent="0.25">
      <c r="A436" s="45" t="str">
        <f>IF(Данные2!$A436&lt;&gt;"",Данные2!$A436,"")</f>
        <v/>
      </c>
      <c r="G436" s="45" t="str">
        <f t="shared" si="18"/>
        <v/>
      </c>
      <c r="H436" s="45" t="str">
        <f>IF(COUNTIF(G$1:G436,G436)=1,IF(COUNT(H$1:H435)&gt;0,MAX(H$1:H435)+1,1),"")</f>
        <v/>
      </c>
      <c r="J436" s="45" t="str">
        <f>IFERROR(IF(AND(Данные3!A436&lt;&gt;"",Данные3!A436=D$2),Данные3!B436,""),"")</f>
        <v/>
      </c>
      <c r="K436" s="45" t="str">
        <f>IF(COUNTIF(J$1:J436,J436)=1,IF(COUNT(K$1:K435)&gt;0,MAX(K$1:K435)+1,1),"")</f>
        <v/>
      </c>
      <c r="M436" s="51" t="str">
        <f>IF(G436="","",IFERROR(SUMIFS(Данные3!$E:$E,Данные3!$A:$A,D$2,Данные3!$B:$B,G436),""))</f>
        <v/>
      </c>
      <c r="N436" s="51" t="str">
        <f>IF(G436="","",IFERROR(SUMIFS(Данные3!$F:$F,Данные3!$A:$A,D$2,Данные3!$B:$B,G436),""))</f>
        <v/>
      </c>
      <c r="O436" s="51" t="str">
        <f>IF(G436="","",IFERROR(ROUND(SUMIFS(Данные3!$G:$G,Данные3!$A:$A,D$2,Данные3!$B:$B,G436)*100,0)&amp;"%",""))</f>
        <v/>
      </c>
      <c r="U436" s="51" t="str">
        <f t="shared" si="19"/>
        <v/>
      </c>
      <c r="V436" s="53" t="str">
        <f t="shared" si="20"/>
        <v/>
      </c>
      <c r="W436" s="51" t="str">
        <f>IFERROR(IF(Данные2!$A436&lt;&gt;"",Данные2!$A436,""),"")</f>
        <v/>
      </c>
      <c r="X436" s="53" t="str">
        <f>IF(COUNTIF(W$1:W436,W436)=1,IF(COUNT(X$1:X435)&gt;0,MAX(X$1:X435)+1,1),"")</f>
        <v/>
      </c>
      <c r="Z436" s="51" t="str">
        <f>IF($U436="","",IFERROR(SUMIF(Данные2!$A:$A,Техлист!$U436,Данные2!D:D),""))</f>
        <v/>
      </c>
      <c r="AA436" s="51" t="str">
        <f>IF($U436="","",IFERROR(SUMIF(Данные2!$A:$A,Техлист!$U436,Данные2!E:E),""))</f>
        <v/>
      </c>
      <c r="AB436" s="45" t="str">
        <f>IF($U436="","",IFERROR(ROUND(SUMIF(Данные2!$A:$A,Техлист!$U436,Данные2!F:F)*100,0)&amp;"%",""))</f>
        <v/>
      </c>
    </row>
    <row r="437" spans="1:28" x14ac:dyDescent="0.25">
      <c r="A437" s="45" t="str">
        <f>IF(Данные2!$A437&lt;&gt;"",Данные2!$A437,"")</f>
        <v/>
      </c>
      <c r="G437" s="45" t="str">
        <f t="shared" si="18"/>
        <v/>
      </c>
      <c r="H437" s="45" t="str">
        <f>IF(COUNTIF(G$1:G437,G437)=1,IF(COUNT(H$1:H436)&gt;0,MAX(H$1:H436)+1,1),"")</f>
        <v/>
      </c>
      <c r="J437" s="45" t="str">
        <f>IFERROR(IF(AND(Данные3!A437&lt;&gt;"",Данные3!A437=D$2),Данные3!B437,""),"")</f>
        <v/>
      </c>
      <c r="K437" s="45" t="str">
        <f>IF(COUNTIF(J$1:J437,J437)=1,IF(COUNT(K$1:K436)&gt;0,MAX(K$1:K436)+1,1),"")</f>
        <v/>
      </c>
      <c r="M437" s="51" t="str">
        <f>IF(G437="","",IFERROR(SUMIFS(Данные3!$E:$E,Данные3!$A:$A,D$2,Данные3!$B:$B,G437),""))</f>
        <v/>
      </c>
      <c r="N437" s="51" t="str">
        <f>IF(G437="","",IFERROR(SUMIFS(Данные3!$F:$F,Данные3!$A:$A,D$2,Данные3!$B:$B,G437),""))</f>
        <v/>
      </c>
      <c r="O437" s="51" t="str">
        <f>IF(G437="","",IFERROR(ROUND(SUMIFS(Данные3!$G:$G,Данные3!$A:$A,D$2,Данные3!$B:$B,G437)*100,0)&amp;"%",""))</f>
        <v/>
      </c>
      <c r="U437" s="51" t="str">
        <f t="shared" si="19"/>
        <v/>
      </c>
      <c r="V437" s="53" t="str">
        <f t="shared" si="20"/>
        <v/>
      </c>
      <c r="W437" s="51" t="str">
        <f>IFERROR(IF(Данные2!$A437&lt;&gt;"",Данные2!$A437,""),"")</f>
        <v/>
      </c>
      <c r="X437" s="53" t="str">
        <f>IF(COUNTIF(W$1:W437,W437)=1,IF(COUNT(X$1:X436)&gt;0,MAX(X$1:X436)+1,1),"")</f>
        <v/>
      </c>
      <c r="Z437" s="51" t="str">
        <f>IF($U437="","",IFERROR(SUMIF(Данные2!$A:$A,Техлист!$U437,Данные2!D:D),""))</f>
        <v/>
      </c>
      <c r="AA437" s="51" t="str">
        <f>IF($U437="","",IFERROR(SUMIF(Данные2!$A:$A,Техлист!$U437,Данные2!E:E),""))</f>
        <v/>
      </c>
      <c r="AB437" s="45" t="str">
        <f>IF($U437="","",IFERROR(ROUND(SUMIF(Данные2!$A:$A,Техлист!$U437,Данные2!F:F)*100,0)&amp;"%",""))</f>
        <v/>
      </c>
    </row>
    <row r="438" spans="1:28" x14ac:dyDescent="0.25">
      <c r="A438" s="45" t="str">
        <f>IF(Данные2!$A438&lt;&gt;"",Данные2!$A438,"")</f>
        <v/>
      </c>
      <c r="G438" s="45" t="str">
        <f t="shared" si="18"/>
        <v/>
      </c>
      <c r="H438" s="45" t="str">
        <f>IF(COUNTIF(G$1:G438,G438)=1,IF(COUNT(H$1:H437)&gt;0,MAX(H$1:H437)+1,1),"")</f>
        <v/>
      </c>
      <c r="J438" s="45" t="str">
        <f>IFERROR(IF(AND(Данные3!A438&lt;&gt;"",Данные3!A438=D$2),Данные3!B438,""),"")</f>
        <v/>
      </c>
      <c r="K438" s="45" t="str">
        <f>IF(COUNTIF(J$1:J438,J438)=1,IF(COUNT(K$1:K437)&gt;0,MAX(K$1:K437)+1,1),"")</f>
        <v/>
      </c>
      <c r="M438" s="51" t="str">
        <f>IF(G438="","",IFERROR(SUMIFS(Данные3!$E:$E,Данные3!$A:$A,D$2,Данные3!$B:$B,G438),""))</f>
        <v/>
      </c>
      <c r="N438" s="51" t="str">
        <f>IF(G438="","",IFERROR(SUMIFS(Данные3!$F:$F,Данные3!$A:$A,D$2,Данные3!$B:$B,G438),""))</f>
        <v/>
      </c>
      <c r="O438" s="51" t="str">
        <f>IF(G438="","",IFERROR(ROUND(SUMIFS(Данные3!$G:$G,Данные3!$A:$A,D$2,Данные3!$B:$B,G438)*100,0)&amp;"%",""))</f>
        <v/>
      </c>
      <c r="U438" s="51" t="str">
        <f t="shared" si="19"/>
        <v/>
      </c>
      <c r="V438" s="53" t="str">
        <f t="shared" si="20"/>
        <v/>
      </c>
      <c r="W438" s="51" t="str">
        <f>IFERROR(IF(Данные2!$A438&lt;&gt;"",Данные2!$A438,""),"")</f>
        <v/>
      </c>
      <c r="X438" s="53" t="str">
        <f>IF(COUNTIF(W$1:W438,W438)=1,IF(COUNT(X$1:X437)&gt;0,MAX(X$1:X437)+1,1),"")</f>
        <v/>
      </c>
      <c r="Z438" s="51" t="str">
        <f>IF($U438="","",IFERROR(SUMIF(Данные2!$A:$A,Техлист!$U438,Данные2!D:D),""))</f>
        <v/>
      </c>
      <c r="AA438" s="51" t="str">
        <f>IF($U438="","",IFERROR(SUMIF(Данные2!$A:$A,Техлист!$U438,Данные2!E:E),""))</f>
        <v/>
      </c>
      <c r="AB438" s="45" t="str">
        <f>IF($U438="","",IFERROR(ROUND(SUMIF(Данные2!$A:$A,Техлист!$U438,Данные2!F:F)*100,0)&amp;"%",""))</f>
        <v/>
      </c>
    </row>
    <row r="439" spans="1:28" x14ac:dyDescent="0.25">
      <c r="A439" s="45" t="str">
        <f>IF(Данные2!$A439&lt;&gt;"",Данные2!$A439,"")</f>
        <v/>
      </c>
      <c r="G439" s="45" t="str">
        <f t="shared" si="18"/>
        <v/>
      </c>
      <c r="H439" s="45" t="str">
        <f>IF(COUNTIF(G$1:G439,G439)=1,IF(COUNT(H$1:H438)&gt;0,MAX(H$1:H438)+1,1),"")</f>
        <v/>
      </c>
      <c r="J439" s="45" t="str">
        <f>IFERROR(IF(AND(Данные3!A439&lt;&gt;"",Данные3!A439=D$2),Данные3!B439,""),"")</f>
        <v/>
      </c>
      <c r="K439" s="45" t="str">
        <f>IF(COUNTIF(J$1:J439,J439)=1,IF(COUNT(K$1:K438)&gt;0,MAX(K$1:K438)+1,1),"")</f>
        <v/>
      </c>
      <c r="M439" s="51" t="str">
        <f>IF(G439="","",IFERROR(SUMIFS(Данные3!$E:$E,Данные3!$A:$A,D$2,Данные3!$B:$B,G439),""))</f>
        <v/>
      </c>
      <c r="N439" s="51" t="str">
        <f>IF(G439="","",IFERROR(SUMIFS(Данные3!$F:$F,Данные3!$A:$A,D$2,Данные3!$B:$B,G439),""))</f>
        <v/>
      </c>
      <c r="O439" s="51" t="str">
        <f>IF(G439="","",IFERROR(ROUND(SUMIFS(Данные3!$G:$G,Данные3!$A:$A,D$2,Данные3!$B:$B,G439)*100,0)&amp;"%",""))</f>
        <v/>
      </c>
      <c r="U439" s="51" t="str">
        <f t="shared" si="19"/>
        <v/>
      </c>
      <c r="V439" s="53" t="str">
        <f t="shared" si="20"/>
        <v/>
      </c>
      <c r="W439" s="51" t="str">
        <f>IFERROR(IF(Данные2!$A439&lt;&gt;"",Данные2!$A439,""),"")</f>
        <v/>
      </c>
      <c r="X439" s="53" t="str">
        <f>IF(COUNTIF(W$1:W439,W439)=1,IF(COUNT(X$1:X438)&gt;0,MAX(X$1:X438)+1,1),"")</f>
        <v/>
      </c>
      <c r="Z439" s="51" t="str">
        <f>IF($U439="","",IFERROR(SUMIF(Данные2!$A:$A,Техлист!$U439,Данные2!D:D),""))</f>
        <v/>
      </c>
      <c r="AA439" s="51" t="str">
        <f>IF($U439="","",IFERROR(SUMIF(Данные2!$A:$A,Техлист!$U439,Данные2!E:E),""))</f>
        <v/>
      </c>
      <c r="AB439" s="45" t="str">
        <f>IF($U439="","",IFERROR(ROUND(SUMIF(Данные2!$A:$A,Техлист!$U439,Данные2!F:F)*100,0)&amp;"%",""))</f>
        <v/>
      </c>
    </row>
    <row r="440" spans="1:28" x14ac:dyDescent="0.25">
      <c r="A440" s="45" t="str">
        <f>IF(Данные2!$A440&lt;&gt;"",Данные2!$A440,"")</f>
        <v/>
      </c>
      <c r="G440" s="45" t="str">
        <f t="shared" si="18"/>
        <v/>
      </c>
      <c r="H440" s="45" t="str">
        <f>IF(COUNTIF(G$1:G440,G440)=1,IF(COUNT(H$1:H439)&gt;0,MAX(H$1:H439)+1,1),"")</f>
        <v/>
      </c>
      <c r="J440" s="45" t="str">
        <f>IFERROR(IF(AND(Данные3!A440&lt;&gt;"",Данные3!A440=D$2),Данные3!B440,""),"")</f>
        <v/>
      </c>
      <c r="K440" s="45" t="str">
        <f>IF(COUNTIF(J$1:J440,J440)=1,IF(COUNT(K$1:K439)&gt;0,MAX(K$1:K439)+1,1),"")</f>
        <v/>
      </c>
      <c r="M440" s="51" t="str">
        <f>IF(G440="","",IFERROR(SUMIFS(Данные3!$E:$E,Данные3!$A:$A,D$2,Данные3!$B:$B,G440),""))</f>
        <v/>
      </c>
      <c r="N440" s="51" t="str">
        <f>IF(G440="","",IFERROR(SUMIFS(Данные3!$F:$F,Данные3!$A:$A,D$2,Данные3!$B:$B,G440),""))</f>
        <v/>
      </c>
      <c r="O440" s="51" t="str">
        <f>IF(G440="","",IFERROR(ROUND(SUMIFS(Данные3!$G:$G,Данные3!$A:$A,D$2,Данные3!$B:$B,G440)*100,0)&amp;"%",""))</f>
        <v/>
      </c>
      <c r="U440" s="51" t="str">
        <f t="shared" si="19"/>
        <v/>
      </c>
      <c r="V440" s="53" t="str">
        <f t="shared" si="20"/>
        <v/>
      </c>
      <c r="W440" s="51" t="str">
        <f>IFERROR(IF(Данные2!$A440&lt;&gt;"",Данные2!$A440,""),"")</f>
        <v/>
      </c>
      <c r="X440" s="53" t="str">
        <f>IF(COUNTIF(W$1:W440,W440)=1,IF(COUNT(X$1:X439)&gt;0,MAX(X$1:X439)+1,1),"")</f>
        <v/>
      </c>
      <c r="Z440" s="51" t="str">
        <f>IF($U440="","",IFERROR(SUMIF(Данные2!$A:$A,Техлист!$U440,Данные2!D:D),""))</f>
        <v/>
      </c>
      <c r="AA440" s="51" t="str">
        <f>IF($U440="","",IFERROR(SUMIF(Данные2!$A:$A,Техлист!$U440,Данные2!E:E),""))</f>
        <v/>
      </c>
      <c r="AB440" s="45" t="str">
        <f>IF($U440="","",IFERROR(ROUND(SUMIF(Данные2!$A:$A,Техлист!$U440,Данные2!F:F)*100,0)&amp;"%",""))</f>
        <v/>
      </c>
    </row>
    <row r="441" spans="1:28" x14ac:dyDescent="0.25">
      <c r="A441" s="45" t="str">
        <f>IF(Данные2!$A441&lt;&gt;"",Данные2!$A441,"")</f>
        <v/>
      </c>
      <c r="G441" s="45" t="str">
        <f t="shared" si="18"/>
        <v/>
      </c>
      <c r="H441" s="45" t="str">
        <f>IF(COUNTIF(G$1:G441,G441)=1,IF(COUNT(H$1:H440)&gt;0,MAX(H$1:H440)+1,1),"")</f>
        <v/>
      </c>
      <c r="J441" s="45" t="str">
        <f>IFERROR(IF(AND(Данные3!A441&lt;&gt;"",Данные3!A441=D$2),Данные3!B441,""),"")</f>
        <v/>
      </c>
      <c r="K441" s="45" t="str">
        <f>IF(COUNTIF(J$1:J441,J441)=1,IF(COUNT(K$1:K440)&gt;0,MAX(K$1:K440)+1,1),"")</f>
        <v/>
      </c>
      <c r="M441" s="51" t="str">
        <f>IF(G441="","",IFERROR(SUMIFS(Данные3!$E:$E,Данные3!$A:$A,D$2,Данные3!$B:$B,G441),""))</f>
        <v/>
      </c>
      <c r="N441" s="51" t="str">
        <f>IF(G441="","",IFERROR(SUMIFS(Данные3!$F:$F,Данные3!$A:$A,D$2,Данные3!$B:$B,G441),""))</f>
        <v/>
      </c>
      <c r="O441" s="51" t="str">
        <f>IF(G441="","",IFERROR(ROUND(SUMIFS(Данные3!$G:$G,Данные3!$A:$A,D$2,Данные3!$B:$B,G441)*100,0)&amp;"%",""))</f>
        <v/>
      </c>
      <c r="U441" s="51" t="str">
        <f t="shared" si="19"/>
        <v/>
      </c>
      <c r="V441" s="53" t="str">
        <f t="shared" si="20"/>
        <v/>
      </c>
      <c r="W441" s="51" t="str">
        <f>IFERROR(IF(Данные2!$A441&lt;&gt;"",Данные2!$A441,""),"")</f>
        <v/>
      </c>
      <c r="X441" s="53" t="str">
        <f>IF(COUNTIF(W$1:W441,W441)=1,IF(COUNT(X$1:X440)&gt;0,MAX(X$1:X440)+1,1),"")</f>
        <v/>
      </c>
      <c r="Z441" s="51" t="str">
        <f>IF($U441="","",IFERROR(SUMIF(Данные2!$A:$A,Техлист!$U441,Данные2!D:D),""))</f>
        <v/>
      </c>
      <c r="AA441" s="51" t="str">
        <f>IF($U441="","",IFERROR(SUMIF(Данные2!$A:$A,Техлист!$U441,Данные2!E:E),""))</f>
        <v/>
      </c>
      <c r="AB441" s="45" t="str">
        <f>IF($U441="","",IFERROR(ROUND(SUMIF(Данные2!$A:$A,Техлист!$U441,Данные2!F:F)*100,0)&amp;"%",""))</f>
        <v/>
      </c>
    </row>
    <row r="442" spans="1:28" x14ac:dyDescent="0.25">
      <c r="A442" s="45" t="str">
        <f>IF(Данные2!$A442&lt;&gt;"",Данные2!$A442,"")</f>
        <v/>
      </c>
      <c r="G442" s="45" t="str">
        <f t="shared" si="18"/>
        <v/>
      </c>
      <c r="H442" s="45" t="str">
        <f>IF(COUNTIF(G$1:G442,G442)=1,IF(COUNT(H$1:H441)&gt;0,MAX(H$1:H441)+1,1),"")</f>
        <v/>
      </c>
      <c r="J442" s="45" t="str">
        <f>IFERROR(IF(AND(Данные3!A442&lt;&gt;"",Данные3!A442=D$2),Данные3!B442,""),"")</f>
        <v/>
      </c>
      <c r="K442" s="45" t="str">
        <f>IF(COUNTIF(J$1:J442,J442)=1,IF(COUNT(K$1:K441)&gt;0,MAX(K$1:K441)+1,1),"")</f>
        <v/>
      </c>
      <c r="M442" s="51" t="str">
        <f>IF(G442="","",IFERROR(SUMIFS(Данные3!$E:$E,Данные3!$A:$A,D$2,Данные3!$B:$B,G442),""))</f>
        <v/>
      </c>
      <c r="N442" s="51" t="str">
        <f>IF(G442="","",IFERROR(SUMIFS(Данные3!$F:$F,Данные3!$A:$A,D$2,Данные3!$B:$B,G442),""))</f>
        <v/>
      </c>
      <c r="O442" s="51" t="str">
        <f>IF(G442="","",IFERROR(ROUND(SUMIFS(Данные3!$G:$G,Данные3!$A:$A,D$2,Данные3!$B:$B,G442)*100,0)&amp;"%",""))</f>
        <v/>
      </c>
      <c r="U442" s="51" t="str">
        <f t="shared" si="19"/>
        <v/>
      </c>
      <c r="V442" s="53" t="str">
        <f t="shared" si="20"/>
        <v/>
      </c>
      <c r="W442" s="51" t="str">
        <f>IFERROR(IF(Данные2!$A442&lt;&gt;"",Данные2!$A442,""),"")</f>
        <v/>
      </c>
      <c r="X442" s="53" t="str">
        <f>IF(COUNTIF(W$1:W442,W442)=1,IF(COUNT(X$1:X441)&gt;0,MAX(X$1:X441)+1,1),"")</f>
        <v/>
      </c>
      <c r="Z442" s="51" t="str">
        <f>IF($U442="","",IFERROR(SUMIF(Данные2!$A:$A,Техлист!$U442,Данные2!D:D),""))</f>
        <v/>
      </c>
      <c r="AA442" s="51" t="str">
        <f>IF($U442="","",IFERROR(SUMIF(Данные2!$A:$A,Техлист!$U442,Данные2!E:E),""))</f>
        <v/>
      </c>
      <c r="AB442" s="45" t="str">
        <f>IF($U442="","",IFERROR(ROUND(SUMIF(Данные2!$A:$A,Техлист!$U442,Данные2!F:F)*100,0)&amp;"%",""))</f>
        <v/>
      </c>
    </row>
    <row r="443" spans="1:28" x14ac:dyDescent="0.25">
      <c r="A443" s="45" t="str">
        <f>IF(Данные2!$A443&lt;&gt;"",Данные2!$A443,"")</f>
        <v/>
      </c>
      <c r="G443" s="45" t="str">
        <f t="shared" si="18"/>
        <v/>
      </c>
      <c r="H443" s="45" t="str">
        <f>IF(COUNTIF(G$1:G443,G443)=1,IF(COUNT(H$1:H442)&gt;0,MAX(H$1:H442)+1,1),"")</f>
        <v/>
      </c>
      <c r="J443" s="45" t="str">
        <f>IFERROR(IF(AND(Данные3!A443&lt;&gt;"",Данные3!A443=D$2),Данные3!B443,""),"")</f>
        <v/>
      </c>
      <c r="K443" s="45" t="str">
        <f>IF(COUNTIF(J$1:J443,J443)=1,IF(COUNT(K$1:K442)&gt;0,MAX(K$1:K442)+1,1),"")</f>
        <v/>
      </c>
      <c r="M443" s="51" t="str">
        <f>IF(G443="","",IFERROR(SUMIFS(Данные3!$E:$E,Данные3!$A:$A,D$2,Данные3!$B:$B,G443),""))</f>
        <v/>
      </c>
      <c r="N443" s="51" t="str">
        <f>IF(G443="","",IFERROR(SUMIFS(Данные3!$F:$F,Данные3!$A:$A,D$2,Данные3!$B:$B,G443),""))</f>
        <v/>
      </c>
      <c r="O443" s="51" t="str">
        <f>IF(G443="","",IFERROR(ROUND(SUMIFS(Данные3!$G:$G,Данные3!$A:$A,D$2,Данные3!$B:$B,G443)*100,0)&amp;"%",""))</f>
        <v/>
      </c>
      <c r="U443" s="51" t="str">
        <f t="shared" si="19"/>
        <v/>
      </c>
      <c r="V443" s="53" t="str">
        <f t="shared" si="20"/>
        <v/>
      </c>
      <c r="W443" s="51" t="str">
        <f>IFERROR(IF(Данные2!$A443&lt;&gt;"",Данные2!$A443,""),"")</f>
        <v/>
      </c>
      <c r="X443" s="53" t="str">
        <f>IF(COUNTIF(W$1:W443,W443)=1,IF(COUNT(X$1:X442)&gt;0,MAX(X$1:X442)+1,1),"")</f>
        <v/>
      </c>
      <c r="Z443" s="51" t="str">
        <f>IF($U443="","",IFERROR(SUMIF(Данные2!$A:$A,Техлист!$U443,Данные2!D:D),""))</f>
        <v/>
      </c>
      <c r="AA443" s="51" t="str">
        <f>IF($U443="","",IFERROR(SUMIF(Данные2!$A:$A,Техлист!$U443,Данные2!E:E),""))</f>
        <v/>
      </c>
      <c r="AB443" s="45" t="str">
        <f>IF($U443="","",IFERROR(ROUND(SUMIF(Данные2!$A:$A,Техлист!$U443,Данные2!F:F)*100,0)&amp;"%",""))</f>
        <v/>
      </c>
    </row>
    <row r="444" spans="1:28" x14ac:dyDescent="0.25">
      <c r="A444" s="45" t="str">
        <f>IF(Данные2!$A444&lt;&gt;"",Данные2!$A444,"")</f>
        <v/>
      </c>
      <c r="G444" s="45" t="str">
        <f t="shared" si="18"/>
        <v/>
      </c>
      <c r="H444" s="45" t="str">
        <f>IF(COUNTIF(G$1:G444,G444)=1,IF(COUNT(H$1:H443)&gt;0,MAX(H$1:H443)+1,1),"")</f>
        <v/>
      </c>
      <c r="J444" s="45" t="str">
        <f>IFERROR(IF(AND(Данные3!A444&lt;&gt;"",Данные3!A444=D$2),Данные3!B444,""),"")</f>
        <v/>
      </c>
      <c r="K444" s="45" t="str">
        <f>IF(COUNTIF(J$1:J444,J444)=1,IF(COUNT(K$1:K443)&gt;0,MAX(K$1:K443)+1,1),"")</f>
        <v/>
      </c>
      <c r="M444" s="51" t="str">
        <f>IF(G444="","",IFERROR(SUMIFS(Данные3!$E:$E,Данные3!$A:$A,D$2,Данные3!$B:$B,G444),""))</f>
        <v/>
      </c>
      <c r="N444" s="51" t="str">
        <f>IF(G444="","",IFERROR(SUMIFS(Данные3!$F:$F,Данные3!$A:$A,D$2,Данные3!$B:$B,G444),""))</f>
        <v/>
      </c>
      <c r="O444" s="51" t="str">
        <f>IF(G444="","",IFERROR(ROUND(SUMIFS(Данные3!$G:$G,Данные3!$A:$A,D$2,Данные3!$B:$B,G444)*100,0)&amp;"%",""))</f>
        <v/>
      </c>
      <c r="U444" s="51" t="str">
        <f t="shared" si="19"/>
        <v/>
      </c>
      <c r="V444" s="53" t="str">
        <f t="shared" si="20"/>
        <v/>
      </c>
      <c r="W444" s="51" t="str">
        <f>IFERROR(IF(Данные2!$A444&lt;&gt;"",Данные2!$A444,""),"")</f>
        <v/>
      </c>
      <c r="X444" s="53" t="str">
        <f>IF(COUNTIF(W$1:W444,W444)=1,IF(COUNT(X$1:X443)&gt;0,MAX(X$1:X443)+1,1),"")</f>
        <v/>
      </c>
      <c r="Z444" s="51" t="str">
        <f>IF($U444="","",IFERROR(SUMIF(Данные2!$A:$A,Техлист!$U444,Данные2!D:D),""))</f>
        <v/>
      </c>
      <c r="AA444" s="51" t="str">
        <f>IF($U444="","",IFERROR(SUMIF(Данные2!$A:$A,Техлист!$U444,Данные2!E:E),""))</f>
        <v/>
      </c>
      <c r="AB444" s="45" t="str">
        <f>IF($U444="","",IFERROR(ROUND(SUMIF(Данные2!$A:$A,Техлист!$U444,Данные2!F:F)*100,0)&amp;"%",""))</f>
        <v/>
      </c>
    </row>
    <row r="445" spans="1:28" x14ac:dyDescent="0.25">
      <c r="A445" s="45" t="str">
        <f>IF(Данные2!$A445&lt;&gt;"",Данные2!$A445,"")</f>
        <v/>
      </c>
      <c r="G445" s="45" t="str">
        <f t="shared" si="18"/>
        <v/>
      </c>
      <c r="H445" s="45" t="str">
        <f>IF(COUNTIF(G$1:G445,G445)=1,IF(COUNT(H$1:H444)&gt;0,MAX(H$1:H444)+1,1),"")</f>
        <v/>
      </c>
      <c r="J445" s="45" t="str">
        <f>IFERROR(IF(AND(Данные3!A445&lt;&gt;"",Данные3!A445=D$2),Данные3!B445,""),"")</f>
        <v/>
      </c>
      <c r="K445" s="45" t="str">
        <f>IF(COUNTIF(J$1:J445,J445)=1,IF(COUNT(K$1:K444)&gt;0,MAX(K$1:K444)+1,1),"")</f>
        <v/>
      </c>
      <c r="M445" s="51" t="str">
        <f>IF(G445="","",IFERROR(SUMIFS(Данные3!$E:$E,Данные3!$A:$A,D$2,Данные3!$B:$B,G445),""))</f>
        <v/>
      </c>
      <c r="N445" s="51" t="str">
        <f>IF(G445="","",IFERROR(SUMIFS(Данные3!$F:$F,Данные3!$A:$A,D$2,Данные3!$B:$B,G445),""))</f>
        <v/>
      </c>
      <c r="O445" s="51" t="str">
        <f>IF(G445="","",IFERROR(ROUND(SUMIFS(Данные3!$G:$G,Данные3!$A:$A,D$2,Данные3!$B:$B,G445)*100,0)&amp;"%",""))</f>
        <v/>
      </c>
      <c r="U445" s="51" t="str">
        <f t="shared" si="19"/>
        <v/>
      </c>
      <c r="V445" s="53" t="str">
        <f t="shared" si="20"/>
        <v/>
      </c>
      <c r="W445" s="51" t="str">
        <f>IFERROR(IF(Данные2!$A445&lt;&gt;"",Данные2!$A445,""),"")</f>
        <v/>
      </c>
      <c r="X445" s="53" t="str">
        <f>IF(COUNTIF(W$1:W445,W445)=1,IF(COUNT(X$1:X444)&gt;0,MAX(X$1:X444)+1,1),"")</f>
        <v/>
      </c>
      <c r="Z445" s="51" t="str">
        <f>IF($U445="","",IFERROR(SUMIF(Данные2!$A:$A,Техлист!$U445,Данные2!D:D),""))</f>
        <v/>
      </c>
      <c r="AA445" s="51" t="str">
        <f>IF($U445="","",IFERROR(SUMIF(Данные2!$A:$A,Техлист!$U445,Данные2!E:E),""))</f>
        <v/>
      </c>
      <c r="AB445" s="45" t="str">
        <f>IF($U445="","",IFERROR(ROUND(SUMIF(Данные2!$A:$A,Техлист!$U445,Данные2!F:F)*100,0)&amp;"%",""))</f>
        <v/>
      </c>
    </row>
    <row r="446" spans="1:28" x14ac:dyDescent="0.25">
      <c r="A446" s="45" t="str">
        <f>IF(Данные2!$A446&lt;&gt;"",Данные2!$A446,"")</f>
        <v/>
      </c>
      <c r="G446" s="45" t="str">
        <f t="shared" si="18"/>
        <v/>
      </c>
      <c r="H446" s="45" t="str">
        <f>IF(COUNTIF(G$1:G446,G446)=1,IF(COUNT(H$1:H445)&gt;0,MAX(H$1:H445)+1,1),"")</f>
        <v/>
      </c>
      <c r="J446" s="45" t="str">
        <f>IFERROR(IF(AND(Данные3!A446&lt;&gt;"",Данные3!A446=D$2),Данные3!B446,""),"")</f>
        <v/>
      </c>
      <c r="K446" s="45" t="str">
        <f>IF(COUNTIF(J$1:J446,J446)=1,IF(COUNT(K$1:K445)&gt;0,MAX(K$1:K445)+1,1),"")</f>
        <v/>
      </c>
      <c r="M446" s="51" t="str">
        <f>IF(G446="","",IFERROR(SUMIFS(Данные3!$E:$E,Данные3!$A:$A,D$2,Данные3!$B:$B,G446),""))</f>
        <v/>
      </c>
      <c r="N446" s="51" t="str">
        <f>IF(G446="","",IFERROR(SUMIFS(Данные3!$F:$F,Данные3!$A:$A,D$2,Данные3!$B:$B,G446),""))</f>
        <v/>
      </c>
      <c r="O446" s="51" t="str">
        <f>IF(G446="","",IFERROR(ROUND(SUMIFS(Данные3!$G:$G,Данные3!$A:$A,D$2,Данные3!$B:$B,G446)*100,0)&amp;"%",""))</f>
        <v/>
      </c>
      <c r="U446" s="51" t="str">
        <f t="shared" si="19"/>
        <v/>
      </c>
      <c r="V446" s="53" t="str">
        <f t="shared" si="20"/>
        <v/>
      </c>
      <c r="W446" s="51" t="str">
        <f>IFERROR(IF(Данные2!$A446&lt;&gt;"",Данные2!$A446,""),"")</f>
        <v/>
      </c>
      <c r="X446" s="53" t="str">
        <f>IF(COUNTIF(W$1:W446,W446)=1,IF(COUNT(X$1:X445)&gt;0,MAX(X$1:X445)+1,1),"")</f>
        <v/>
      </c>
      <c r="Z446" s="51" t="str">
        <f>IF($U446="","",IFERROR(SUMIF(Данные2!$A:$A,Техлист!$U446,Данные2!D:D),""))</f>
        <v/>
      </c>
      <c r="AA446" s="51" t="str">
        <f>IF($U446="","",IFERROR(SUMIF(Данные2!$A:$A,Техлист!$U446,Данные2!E:E),""))</f>
        <v/>
      </c>
      <c r="AB446" s="45" t="str">
        <f>IF($U446="","",IFERROR(ROUND(SUMIF(Данные2!$A:$A,Техлист!$U446,Данные2!F:F)*100,0)&amp;"%",""))</f>
        <v/>
      </c>
    </row>
    <row r="447" spans="1:28" x14ac:dyDescent="0.25">
      <c r="A447" s="45" t="str">
        <f>IF(Данные2!$A447&lt;&gt;"",Данные2!$A447,"")</f>
        <v/>
      </c>
      <c r="G447" s="45" t="str">
        <f t="shared" si="18"/>
        <v/>
      </c>
      <c r="H447" s="45" t="str">
        <f>IF(COUNTIF(G$1:G447,G447)=1,IF(COUNT(H$1:H446)&gt;0,MAX(H$1:H446)+1,1),"")</f>
        <v/>
      </c>
      <c r="J447" s="45" t="str">
        <f>IFERROR(IF(AND(Данные3!A447&lt;&gt;"",Данные3!A447=D$2),Данные3!B447,""),"")</f>
        <v/>
      </c>
      <c r="K447" s="45" t="str">
        <f>IF(COUNTIF(J$1:J447,J447)=1,IF(COUNT(K$1:K446)&gt;0,MAX(K$1:K446)+1,1),"")</f>
        <v/>
      </c>
      <c r="M447" s="51" t="str">
        <f>IF(G447="","",IFERROR(SUMIFS(Данные3!$E:$E,Данные3!$A:$A,D$2,Данные3!$B:$B,G447),""))</f>
        <v/>
      </c>
      <c r="N447" s="51" t="str">
        <f>IF(G447="","",IFERROR(SUMIFS(Данные3!$F:$F,Данные3!$A:$A,D$2,Данные3!$B:$B,G447),""))</f>
        <v/>
      </c>
      <c r="O447" s="51" t="str">
        <f>IF(G447="","",IFERROR(ROUND(SUMIFS(Данные3!$G:$G,Данные3!$A:$A,D$2,Данные3!$B:$B,G447)*100,0)&amp;"%",""))</f>
        <v/>
      </c>
      <c r="U447" s="51" t="str">
        <f t="shared" si="19"/>
        <v/>
      </c>
      <c r="V447" s="53" t="str">
        <f t="shared" si="20"/>
        <v/>
      </c>
      <c r="W447" s="51" t="str">
        <f>IFERROR(IF(Данные2!$A447&lt;&gt;"",Данные2!$A447,""),"")</f>
        <v/>
      </c>
      <c r="X447" s="53" t="str">
        <f>IF(COUNTIF(W$1:W447,W447)=1,IF(COUNT(X$1:X446)&gt;0,MAX(X$1:X446)+1,1),"")</f>
        <v/>
      </c>
      <c r="Z447" s="51" t="str">
        <f>IF($U447="","",IFERROR(SUMIF(Данные2!$A:$A,Техлист!$U447,Данные2!D:D),""))</f>
        <v/>
      </c>
      <c r="AA447" s="51" t="str">
        <f>IF($U447="","",IFERROR(SUMIF(Данные2!$A:$A,Техлист!$U447,Данные2!E:E),""))</f>
        <v/>
      </c>
      <c r="AB447" s="45" t="str">
        <f>IF($U447="","",IFERROR(ROUND(SUMIF(Данные2!$A:$A,Техлист!$U447,Данные2!F:F)*100,0)&amp;"%",""))</f>
        <v/>
      </c>
    </row>
    <row r="448" spans="1:28" x14ac:dyDescent="0.25">
      <c r="A448" s="45" t="str">
        <f>IF(Данные2!$A448&lt;&gt;"",Данные2!$A448,"")</f>
        <v/>
      </c>
      <c r="G448" s="45" t="str">
        <f t="shared" si="18"/>
        <v/>
      </c>
      <c r="H448" s="45" t="str">
        <f>IF(COUNTIF(G$1:G448,G448)=1,IF(COUNT(H$1:H447)&gt;0,MAX(H$1:H447)+1,1),"")</f>
        <v/>
      </c>
      <c r="J448" s="45" t="str">
        <f>IFERROR(IF(AND(Данные3!A448&lt;&gt;"",Данные3!A448=D$2),Данные3!B448,""),"")</f>
        <v/>
      </c>
      <c r="K448" s="45" t="str">
        <f>IF(COUNTIF(J$1:J448,J448)=1,IF(COUNT(K$1:K447)&gt;0,MAX(K$1:K447)+1,1),"")</f>
        <v/>
      </c>
      <c r="M448" s="51" t="str">
        <f>IF(G448="","",IFERROR(SUMIFS(Данные3!$E:$E,Данные3!$A:$A,D$2,Данные3!$B:$B,G448),""))</f>
        <v/>
      </c>
      <c r="N448" s="51" t="str">
        <f>IF(G448="","",IFERROR(SUMIFS(Данные3!$F:$F,Данные3!$A:$A,D$2,Данные3!$B:$B,G448),""))</f>
        <v/>
      </c>
      <c r="O448" s="51" t="str">
        <f>IF(G448="","",IFERROR(ROUND(SUMIFS(Данные3!$G:$G,Данные3!$A:$A,D$2,Данные3!$B:$B,G448)*100,0)&amp;"%",""))</f>
        <v/>
      </c>
      <c r="U448" s="51" t="str">
        <f t="shared" si="19"/>
        <v/>
      </c>
      <c r="V448" s="53" t="str">
        <f t="shared" si="20"/>
        <v/>
      </c>
      <c r="W448" s="51" t="str">
        <f>IFERROR(IF(Данные2!$A448&lt;&gt;"",Данные2!$A448,""),"")</f>
        <v/>
      </c>
      <c r="X448" s="53" t="str">
        <f>IF(COUNTIF(W$1:W448,W448)=1,IF(COUNT(X$1:X447)&gt;0,MAX(X$1:X447)+1,1),"")</f>
        <v/>
      </c>
      <c r="Z448" s="51" t="str">
        <f>IF($U448="","",IFERROR(SUMIF(Данные2!$A:$A,Техлист!$U448,Данные2!D:D),""))</f>
        <v/>
      </c>
      <c r="AA448" s="51" t="str">
        <f>IF($U448="","",IFERROR(SUMIF(Данные2!$A:$A,Техлист!$U448,Данные2!E:E),""))</f>
        <v/>
      </c>
      <c r="AB448" s="45" t="str">
        <f>IF($U448="","",IFERROR(ROUND(SUMIF(Данные2!$A:$A,Техлист!$U448,Данные2!F:F)*100,0)&amp;"%",""))</f>
        <v/>
      </c>
    </row>
    <row r="449" spans="1:28" x14ac:dyDescent="0.25">
      <c r="A449" s="45" t="str">
        <f>IF(Данные2!$A449&lt;&gt;"",Данные2!$A449,"")</f>
        <v/>
      </c>
      <c r="G449" s="45" t="str">
        <f t="shared" si="18"/>
        <v/>
      </c>
      <c r="H449" s="45" t="str">
        <f>IF(COUNTIF(G$1:G449,G449)=1,IF(COUNT(H$1:H448)&gt;0,MAX(H$1:H448)+1,1),"")</f>
        <v/>
      </c>
      <c r="J449" s="45" t="str">
        <f>IFERROR(IF(AND(Данные3!A449&lt;&gt;"",Данные3!A449=D$2),Данные3!B449,""),"")</f>
        <v/>
      </c>
      <c r="K449" s="45" t="str">
        <f>IF(COUNTIF(J$1:J449,J449)=1,IF(COUNT(K$1:K448)&gt;0,MAX(K$1:K448)+1,1),"")</f>
        <v/>
      </c>
      <c r="M449" s="51" t="str">
        <f>IF(G449="","",IFERROR(SUMIFS(Данные3!$E:$E,Данные3!$A:$A,D$2,Данные3!$B:$B,G449),""))</f>
        <v/>
      </c>
      <c r="N449" s="51" t="str">
        <f>IF(G449="","",IFERROR(SUMIFS(Данные3!$F:$F,Данные3!$A:$A,D$2,Данные3!$B:$B,G449),""))</f>
        <v/>
      </c>
      <c r="O449" s="51" t="str">
        <f>IF(G449="","",IFERROR(ROUND(SUMIFS(Данные3!$G:$G,Данные3!$A:$A,D$2,Данные3!$B:$B,G449)*100,0)&amp;"%",""))</f>
        <v/>
      </c>
      <c r="U449" s="51" t="str">
        <f t="shared" si="19"/>
        <v/>
      </c>
      <c r="V449" s="53" t="str">
        <f t="shared" si="20"/>
        <v/>
      </c>
      <c r="W449" s="51" t="str">
        <f>IFERROR(IF(Данные2!$A449&lt;&gt;"",Данные2!$A449,""),"")</f>
        <v/>
      </c>
      <c r="X449" s="53" t="str">
        <f>IF(COUNTIF(W$1:W449,W449)=1,IF(COUNT(X$1:X448)&gt;0,MAX(X$1:X448)+1,1),"")</f>
        <v/>
      </c>
      <c r="Z449" s="51" t="str">
        <f>IF($U449="","",IFERROR(SUMIF(Данные2!$A:$A,Техлист!$U449,Данные2!D:D),""))</f>
        <v/>
      </c>
      <c r="AA449" s="51" t="str">
        <f>IF($U449="","",IFERROR(SUMIF(Данные2!$A:$A,Техлист!$U449,Данные2!E:E),""))</f>
        <v/>
      </c>
      <c r="AB449" s="45" t="str">
        <f>IF($U449="","",IFERROR(ROUND(SUMIF(Данные2!$A:$A,Техлист!$U449,Данные2!F:F)*100,0)&amp;"%",""))</f>
        <v/>
      </c>
    </row>
    <row r="450" spans="1:28" x14ac:dyDescent="0.25">
      <c r="A450" s="45" t="str">
        <f>IF(Данные2!$A450&lt;&gt;"",Данные2!$A450,"")</f>
        <v/>
      </c>
      <c r="G450" s="45" t="str">
        <f t="shared" ref="G450:G513" si="21">IFERROR(INDEX(J$2:J$2000,MATCH(ROW()-1,K$2:K$2000,0)),"")</f>
        <v/>
      </c>
      <c r="H450" s="45" t="str">
        <f>IF(COUNTIF(G$1:G450,G450)=1,IF(COUNT(H$1:H449)&gt;0,MAX(H$1:H449)+1,1),"")</f>
        <v/>
      </c>
      <c r="J450" s="45" t="str">
        <f>IFERROR(IF(AND(Данные3!A450&lt;&gt;"",Данные3!A450=D$2),Данные3!B450,""),"")</f>
        <v/>
      </c>
      <c r="K450" s="45" t="str">
        <f>IF(COUNTIF(J$1:J450,J450)=1,IF(COUNT(K$1:K449)&gt;0,MAX(K$1:K449)+1,1),"")</f>
        <v/>
      </c>
      <c r="M450" s="51" t="str">
        <f>IF(G450="","",IFERROR(SUMIFS(Данные3!$E:$E,Данные3!$A:$A,D$2,Данные3!$B:$B,G450),""))</f>
        <v/>
      </c>
      <c r="N450" s="51" t="str">
        <f>IF(G450="","",IFERROR(SUMIFS(Данные3!$F:$F,Данные3!$A:$A,D$2,Данные3!$B:$B,G450),""))</f>
        <v/>
      </c>
      <c r="O450" s="51" t="str">
        <f>IF(G450="","",IFERROR(ROUND(SUMIFS(Данные3!$G:$G,Данные3!$A:$A,D$2,Данные3!$B:$B,G450)*100,0)&amp;"%",""))</f>
        <v/>
      </c>
      <c r="U450" s="51" t="str">
        <f t="shared" ref="U450:U513" si="22">IFERROR(INDEX(W$2:W$2000,MATCH(ROW()-1,X$2:X$2000,0)),"")</f>
        <v/>
      </c>
      <c r="V450" s="53" t="str">
        <f t="shared" ref="V450:V513" si="23">IFERROR(INDEX(X$2:X$2000,MATCH(ROW()-1,X$2:X$2000,0)),"")</f>
        <v/>
      </c>
      <c r="W450" s="51" t="str">
        <f>IFERROR(IF(Данные2!$A450&lt;&gt;"",Данные2!$A450,""),"")</f>
        <v/>
      </c>
      <c r="X450" s="53" t="str">
        <f>IF(COUNTIF(W$1:W450,W450)=1,IF(COUNT(X$1:X449)&gt;0,MAX(X$1:X449)+1,1),"")</f>
        <v/>
      </c>
      <c r="Z450" s="51" t="str">
        <f>IF($U450="","",IFERROR(SUMIF(Данные2!$A:$A,Техлист!$U450,Данные2!D:D),""))</f>
        <v/>
      </c>
      <c r="AA450" s="51" t="str">
        <f>IF($U450="","",IFERROR(SUMIF(Данные2!$A:$A,Техлист!$U450,Данные2!E:E),""))</f>
        <v/>
      </c>
      <c r="AB450" s="45" t="str">
        <f>IF($U450="","",IFERROR(ROUND(SUMIF(Данные2!$A:$A,Техлист!$U450,Данные2!F:F)*100,0)&amp;"%",""))</f>
        <v/>
      </c>
    </row>
    <row r="451" spans="1:28" x14ac:dyDescent="0.25">
      <c r="A451" s="45" t="str">
        <f>IF(Данные2!$A451&lt;&gt;"",Данные2!$A451,"")</f>
        <v/>
      </c>
      <c r="G451" s="45" t="str">
        <f t="shared" si="21"/>
        <v/>
      </c>
      <c r="H451" s="45" t="str">
        <f>IF(COUNTIF(G$1:G451,G451)=1,IF(COUNT(H$1:H450)&gt;0,MAX(H$1:H450)+1,1),"")</f>
        <v/>
      </c>
      <c r="J451" s="45" t="str">
        <f>IFERROR(IF(AND(Данные3!A451&lt;&gt;"",Данные3!A451=D$2),Данные3!B451,""),"")</f>
        <v/>
      </c>
      <c r="K451" s="45" t="str">
        <f>IF(COUNTIF(J$1:J451,J451)=1,IF(COUNT(K$1:K450)&gt;0,MAX(K$1:K450)+1,1),"")</f>
        <v/>
      </c>
      <c r="M451" s="51" t="str">
        <f>IF(G451="","",IFERROR(SUMIFS(Данные3!$E:$E,Данные3!$A:$A,D$2,Данные3!$B:$B,G451),""))</f>
        <v/>
      </c>
      <c r="N451" s="51" t="str">
        <f>IF(G451="","",IFERROR(SUMIFS(Данные3!$F:$F,Данные3!$A:$A,D$2,Данные3!$B:$B,G451),""))</f>
        <v/>
      </c>
      <c r="O451" s="51" t="str">
        <f>IF(G451="","",IFERROR(ROUND(SUMIFS(Данные3!$G:$G,Данные3!$A:$A,D$2,Данные3!$B:$B,G451)*100,0)&amp;"%",""))</f>
        <v/>
      </c>
      <c r="U451" s="51" t="str">
        <f t="shared" si="22"/>
        <v/>
      </c>
      <c r="V451" s="53" t="str">
        <f t="shared" si="23"/>
        <v/>
      </c>
      <c r="W451" s="51" t="str">
        <f>IFERROR(IF(Данные2!$A451&lt;&gt;"",Данные2!$A451,""),"")</f>
        <v/>
      </c>
      <c r="X451" s="53" t="str">
        <f>IF(COUNTIF(W$1:W451,W451)=1,IF(COUNT(X$1:X450)&gt;0,MAX(X$1:X450)+1,1),"")</f>
        <v/>
      </c>
      <c r="Z451" s="51" t="str">
        <f>IF($U451="","",IFERROR(SUMIF(Данные2!$A:$A,Техлист!$U451,Данные2!D:D),""))</f>
        <v/>
      </c>
      <c r="AA451" s="51" t="str">
        <f>IF($U451="","",IFERROR(SUMIF(Данные2!$A:$A,Техлист!$U451,Данные2!E:E),""))</f>
        <v/>
      </c>
      <c r="AB451" s="45" t="str">
        <f>IF($U451="","",IFERROR(ROUND(SUMIF(Данные2!$A:$A,Техлист!$U451,Данные2!F:F)*100,0)&amp;"%",""))</f>
        <v/>
      </c>
    </row>
    <row r="452" spans="1:28" x14ac:dyDescent="0.25">
      <c r="A452" s="45" t="str">
        <f>IF(Данные2!$A452&lt;&gt;"",Данные2!$A452,"")</f>
        <v/>
      </c>
      <c r="G452" s="45" t="str">
        <f t="shared" si="21"/>
        <v/>
      </c>
      <c r="H452" s="45" t="str">
        <f>IF(COUNTIF(G$1:G452,G452)=1,IF(COUNT(H$1:H451)&gt;0,MAX(H$1:H451)+1,1),"")</f>
        <v/>
      </c>
      <c r="J452" s="45" t="str">
        <f>IFERROR(IF(AND(Данные3!A452&lt;&gt;"",Данные3!A452=D$2),Данные3!B452,""),"")</f>
        <v/>
      </c>
      <c r="K452" s="45" t="str">
        <f>IF(COUNTIF(J$1:J452,J452)=1,IF(COUNT(K$1:K451)&gt;0,MAX(K$1:K451)+1,1),"")</f>
        <v/>
      </c>
      <c r="M452" s="51" t="str">
        <f>IF(G452="","",IFERROR(SUMIFS(Данные3!$E:$E,Данные3!$A:$A,D$2,Данные3!$B:$B,G452),""))</f>
        <v/>
      </c>
      <c r="N452" s="51" t="str">
        <f>IF(G452="","",IFERROR(SUMIFS(Данные3!$F:$F,Данные3!$A:$A,D$2,Данные3!$B:$B,G452),""))</f>
        <v/>
      </c>
      <c r="O452" s="51" t="str">
        <f>IF(G452="","",IFERROR(ROUND(SUMIFS(Данные3!$G:$G,Данные3!$A:$A,D$2,Данные3!$B:$B,G452)*100,0)&amp;"%",""))</f>
        <v/>
      </c>
      <c r="U452" s="51" t="str">
        <f t="shared" si="22"/>
        <v/>
      </c>
      <c r="V452" s="53" t="str">
        <f t="shared" si="23"/>
        <v/>
      </c>
      <c r="W452" s="51" t="str">
        <f>IFERROR(IF(Данные2!$A452&lt;&gt;"",Данные2!$A452,""),"")</f>
        <v/>
      </c>
      <c r="X452" s="53" t="str">
        <f>IF(COUNTIF(W$1:W452,W452)=1,IF(COUNT(X$1:X451)&gt;0,MAX(X$1:X451)+1,1),"")</f>
        <v/>
      </c>
      <c r="Z452" s="51" t="str">
        <f>IF($U452="","",IFERROR(SUMIF(Данные2!$A:$A,Техлист!$U452,Данные2!D:D),""))</f>
        <v/>
      </c>
      <c r="AA452" s="51" t="str">
        <f>IF($U452="","",IFERROR(SUMIF(Данные2!$A:$A,Техлист!$U452,Данные2!E:E),""))</f>
        <v/>
      </c>
      <c r="AB452" s="45" t="str">
        <f>IF($U452="","",IFERROR(ROUND(SUMIF(Данные2!$A:$A,Техлист!$U452,Данные2!F:F)*100,0)&amp;"%",""))</f>
        <v/>
      </c>
    </row>
    <row r="453" spans="1:28" x14ac:dyDescent="0.25">
      <c r="A453" s="45" t="str">
        <f>IF(Данные2!$A453&lt;&gt;"",Данные2!$A453,"")</f>
        <v/>
      </c>
      <c r="G453" s="45" t="str">
        <f t="shared" si="21"/>
        <v/>
      </c>
      <c r="H453" s="45" t="str">
        <f>IF(COUNTIF(G$1:G453,G453)=1,IF(COUNT(H$1:H452)&gt;0,MAX(H$1:H452)+1,1),"")</f>
        <v/>
      </c>
      <c r="J453" s="45" t="str">
        <f>IFERROR(IF(AND(Данные3!A453&lt;&gt;"",Данные3!A453=D$2),Данные3!B453,""),"")</f>
        <v/>
      </c>
      <c r="K453" s="45" t="str">
        <f>IF(COUNTIF(J$1:J453,J453)=1,IF(COUNT(K$1:K452)&gt;0,MAX(K$1:K452)+1,1),"")</f>
        <v/>
      </c>
      <c r="M453" s="51" t="str">
        <f>IF(G453="","",IFERROR(SUMIFS(Данные3!$E:$E,Данные3!$A:$A,D$2,Данные3!$B:$B,G453),""))</f>
        <v/>
      </c>
      <c r="N453" s="51" t="str">
        <f>IF(G453="","",IFERROR(SUMIFS(Данные3!$F:$F,Данные3!$A:$A,D$2,Данные3!$B:$B,G453),""))</f>
        <v/>
      </c>
      <c r="O453" s="51" t="str">
        <f>IF(G453="","",IFERROR(ROUND(SUMIFS(Данные3!$G:$G,Данные3!$A:$A,D$2,Данные3!$B:$B,G453)*100,0)&amp;"%",""))</f>
        <v/>
      </c>
      <c r="U453" s="51" t="str">
        <f t="shared" si="22"/>
        <v/>
      </c>
      <c r="V453" s="53" t="str">
        <f t="shared" si="23"/>
        <v/>
      </c>
      <c r="W453" s="51" t="str">
        <f>IFERROR(IF(Данные2!$A453&lt;&gt;"",Данные2!$A453,""),"")</f>
        <v/>
      </c>
      <c r="X453" s="53" t="str">
        <f>IF(COUNTIF(W$1:W453,W453)=1,IF(COUNT(X$1:X452)&gt;0,MAX(X$1:X452)+1,1),"")</f>
        <v/>
      </c>
      <c r="Z453" s="51" t="str">
        <f>IF($U453="","",IFERROR(SUMIF(Данные2!$A:$A,Техлист!$U453,Данные2!D:D),""))</f>
        <v/>
      </c>
      <c r="AA453" s="51" t="str">
        <f>IF($U453="","",IFERROR(SUMIF(Данные2!$A:$A,Техлист!$U453,Данные2!E:E),""))</f>
        <v/>
      </c>
      <c r="AB453" s="45" t="str">
        <f>IF($U453="","",IFERROR(ROUND(SUMIF(Данные2!$A:$A,Техлист!$U453,Данные2!F:F)*100,0)&amp;"%",""))</f>
        <v/>
      </c>
    </row>
    <row r="454" spans="1:28" x14ac:dyDescent="0.25">
      <c r="A454" s="45" t="str">
        <f>IF(Данные2!$A454&lt;&gt;"",Данные2!$A454,"")</f>
        <v/>
      </c>
      <c r="G454" s="45" t="str">
        <f t="shared" si="21"/>
        <v/>
      </c>
      <c r="H454" s="45" t="str">
        <f>IF(COUNTIF(G$1:G454,G454)=1,IF(COUNT(H$1:H453)&gt;0,MAX(H$1:H453)+1,1),"")</f>
        <v/>
      </c>
      <c r="J454" s="45" t="str">
        <f>IFERROR(IF(AND(Данные3!A454&lt;&gt;"",Данные3!A454=D$2),Данные3!B454,""),"")</f>
        <v/>
      </c>
      <c r="K454" s="45" t="str">
        <f>IF(COUNTIF(J$1:J454,J454)=1,IF(COUNT(K$1:K453)&gt;0,MAX(K$1:K453)+1,1),"")</f>
        <v/>
      </c>
      <c r="M454" s="51" t="str">
        <f>IF(G454="","",IFERROR(SUMIFS(Данные3!$E:$E,Данные3!$A:$A,D$2,Данные3!$B:$B,G454),""))</f>
        <v/>
      </c>
      <c r="N454" s="51" t="str">
        <f>IF(G454="","",IFERROR(SUMIFS(Данные3!$F:$F,Данные3!$A:$A,D$2,Данные3!$B:$B,G454),""))</f>
        <v/>
      </c>
      <c r="O454" s="51" t="str">
        <f>IF(G454="","",IFERROR(ROUND(SUMIFS(Данные3!$G:$G,Данные3!$A:$A,D$2,Данные3!$B:$B,G454)*100,0)&amp;"%",""))</f>
        <v/>
      </c>
      <c r="U454" s="51" t="str">
        <f t="shared" si="22"/>
        <v/>
      </c>
      <c r="V454" s="53" t="str">
        <f t="shared" si="23"/>
        <v/>
      </c>
      <c r="W454" s="51" t="str">
        <f>IFERROR(IF(Данные2!$A454&lt;&gt;"",Данные2!$A454,""),"")</f>
        <v/>
      </c>
      <c r="X454" s="53" t="str">
        <f>IF(COUNTIF(W$1:W454,W454)=1,IF(COUNT(X$1:X453)&gt;0,MAX(X$1:X453)+1,1),"")</f>
        <v/>
      </c>
      <c r="Z454" s="51" t="str">
        <f>IF($U454="","",IFERROR(SUMIF(Данные2!$A:$A,Техлист!$U454,Данные2!D:D),""))</f>
        <v/>
      </c>
      <c r="AA454" s="51" t="str">
        <f>IF($U454="","",IFERROR(SUMIF(Данные2!$A:$A,Техлист!$U454,Данные2!E:E),""))</f>
        <v/>
      </c>
      <c r="AB454" s="45" t="str">
        <f>IF($U454="","",IFERROR(ROUND(SUMIF(Данные2!$A:$A,Техлист!$U454,Данные2!F:F)*100,0)&amp;"%",""))</f>
        <v/>
      </c>
    </row>
    <row r="455" spans="1:28" x14ac:dyDescent="0.25">
      <c r="A455" s="45" t="str">
        <f>IF(Данные2!$A455&lt;&gt;"",Данные2!$A455,"")</f>
        <v/>
      </c>
      <c r="G455" s="45" t="str">
        <f t="shared" si="21"/>
        <v/>
      </c>
      <c r="H455" s="45" t="str">
        <f>IF(COUNTIF(G$1:G455,G455)=1,IF(COUNT(H$1:H454)&gt;0,MAX(H$1:H454)+1,1),"")</f>
        <v/>
      </c>
      <c r="J455" s="45" t="str">
        <f>IFERROR(IF(AND(Данные3!A455&lt;&gt;"",Данные3!A455=D$2),Данные3!B455,""),"")</f>
        <v/>
      </c>
      <c r="K455" s="45" t="str">
        <f>IF(COUNTIF(J$1:J455,J455)=1,IF(COUNT(K$1:K454)&gt;0,MAX(K$1:K454)+1,1),"")</f>
        <v/>
      </c>
      <c r="M455" s="51" t="str">
        <f>IF(G455="","",IFERROR(SUMIFS(Данные3!$E:$E,Данные3!$A:$A,D$2,Данные3!$B:$B,G455),""))</f>
        <v/>
      </c>
      <c r="N455" s="51" t="str">
        <f>IF(G455="","",IFERROR(SUMIFS(Данные3!$F:$F,Данные3!$A:$A,D$2,Данные3!$B:$B,G455),""))</f>
        <v/>
      </c>
      <c r="O455" s="51" t="str">
        <f>IF(G455="","",IFERROR(ROUND(SUMIFS(Данные3!$G:$G,Данные3!$A:$A,D$2,Данные3!$B:$B,G455)*100,0)&amp;"%",""))</f>
        <v/>
      </c>
      <c r="U455" s="51" t="str">
        <f t="shared" si="22"/>
        <v/>
      </c>
      <c r="V455" s="53" t="str">
        <f t="shared" si="23"/>
        <v/>
      </c>
      <c r="W455" s="51" t="str">
        <f>IFERROR(IF(Данные2!$A455&lt;&gt;"",Данные2!$A455,""),"")</f>
        <v/>
      </c>
      <c r="X455" s="53" t="str">
        <f>IF(COUNTIF(W$1:W455,W455)=1,IF(COUNT(X$1:X454)&gt;0,MAX(X$1:X454)+1,1),"")</f>
        <v/>
      </c>
      <c r="Z455" s="51" t="str">
        <f>IF($U455="","",IFERROR(SUMIF(Данные2!$A:$A,Техлист!$U455,Данные2!D:D),""))</f>
        <v/>
      </c>
      <c r="AA455" s="51" t="str">
        <f>IF($U455="","",IFERROR(SUMIF(Данные2!$A:$A,Техлист!$U455,Данные2!E:E),""))</f>
        <v/>
      </c>
      <c r="AB455" s="45" t="str">
        <f>IF($U455="","",IFERROR(ROUND(SUMIF(Данные2!$A:$A,Техлист!$U455,Данные2!F:F)*100,0)&amp;"%",""))</f>
        <v/>
      </c>
    </row>
    <row r="456" spans="1:28" x14ac:dyDescent="0.25">
      <c r="A456" s="45" t="str">
        <f>IF(Данные2!$A456&lt;&gt;"",Данные2!$A456,"")</f>
        <v/>
      </c>
      <c r="G456" s="45" t="str">
        <f t="shared" si="21"/>
        <v/>
      </c>
      <c r="H456" s="45" t="str">
        <f>IF(COUNTIF(G$1:G456,G456)=1,IF(COUNT(H$1:H455)&gt;0,MAX(H$1:H455)+1,1),"")</f>
        <v/>
      </c>
      <c r="J456" s="45" t="str">
        <f>IFERROR(IF(AND(Данные3!A456&lt;&gt;"",Данные3!A456=D$2),Данные3!B456,""),"")</f>
        <v/>
      </c>
      <c r="K456" s="45" t="str">
        <f>IF(COUNTIF(J$1:J456,J456)=1,IF(COUNT(K$1:K455)&gt;0,MAX(K$1:K455)+1,1),"")</f>
        <v/>
      </c>
      <c r="M456" s="51" t="str">
        <f>IF(G456="","",IFERROR(SUMIFS(Данные3!$E:$E,Данные3!$A:$A,D$2,Данные3!$B:$B,G456),""))</f>
        <v/>
      </c>
      <c r="N456" s="51" t="str">
        <f>IF(G456="","",IFERROR(SUMIFS(Данные3!$F:$F,Данные3!$A:$A,D$2,Данные3!$B:$B,G456),""))</f>
        <v/>
      </c>
      <c r="O456" s="51" t="str">
        <f>IF(G456="","",IFERROR(ROUND(SUMIFS(Данные3!$G:$G,Данные3!$A:$A,D$2,Данные3!$B:$B,G456)*100,0)&amp;"%",""))</f>
        <v/>
      </c>
      <c r="U456" s="51" t="str">
        <f t="shared" si="22"/>
        <v/>
      </c>
      <c r="V456" s="53" t="str">
        <f t="shared" si="23"/>
        <v/>
      </c>
      <c r="W456" s="51" t="str">
        <f>IFERROR(IF(Данные2!$A456&lt;&gt;"",Данные2!$A456,""),"")</f>
        <v/>
      </c>
      <c r="X456" s="53" t="str">
        <f>IF(COUNTIF(W$1:W456,W456)=1,IF(COUNT(X$1:X455)&gt;0,MAX(X$1:X455)+1,1),"")</f>
        <v/>
      </c>
      <c r="Z456" s="51" t="str">
        <f>IF($U456="","",IFERROR(SUMIF(Данные2!$A:$A,Техлист!$U456,Данные2!D:D),""))</f>
        <v/>
      </c>
      <c r="AA456" s="51" t="str">
        <f>IF($U456="","",IFERROR(SUMIF(Данные2!$A:$A,Техлист!$U456,Данные2!E:E),""))</f>
        <v/>
      </c>
      <c r="AB456" s="45" t="str">
        <f>IF($U456="","",IFERROR(ROUND(SUMIF(Данные2!$A:$A,Техлист!$U456,Данные2!F:F)*100,0)&amp;"%",""))</f>
        <v/>
      </c>
    </row>
    <row r="457" spans="1:28" x14ac:dyDescent="0.25">
      <c r="A457" s="45" t="str">
        <f>IF(Данные2!$A457&lt;&gt;"",Данные2!$A457,"")</f>
        <v/>
      </c>
      <c r="G457" s="45" t="str">
        <f t="shared" si="21"/>
        <v/>
      </c>
      <c r="H457" s="45" t="str">
        <f>IF(COUNTIF(G$1:G457,G457)=1,IF(COUNT(H$1:H456)&gt;0,MAX(H$1:H456)+1,1),"")</f>
        <v/>
      </c>
      <c r="J457" s="45" t="str">
        <f>IFERROR(IF(AND(Данные3!A457&lt;&gt;"",Данные3!A457=D$2),Данные3!B457,""),"")</f>
        <v/>
      </c>
      <c r="K457" s="45" t="str">
        <f>IF(COUNTIF(J$1:J457,J457)=1,IF(COUNT(K$1:K456)&gt;0,MAX(K$1:K456)+1,1),"")</f>
        <v/>
      </c>
      <c r="M457" s="51" t="str">
        <f>IF(G457="","",IFERROR(SUMIFS(Данные3!$E:$E,Данные3!$A:$A,D$2,Данные3!$B:$B,G457),""))</f>
        <v/>
      </c>
      <c r="N457" s="51" t="str">
        <f>IF(G457="","",IFERROR(SUMIFS(Данные3!$F:$F,Данные3!$A:$A,D$2,Данные3!$B:$B,G457),""))</f>
        <v/>
      </c>
      <c r="O457" s="51" t="str">
        <f>IF(G457="","",IFERROR(ROUND(SUMIFS(Данные3!$G:$G,Данные3!$A:$A,D$2,Данные3!$B:$B,G457)*100,0)&amp;"%",""))</f>
        <v/>
      </c>
      <c r="U457" s="51" t="str">
        <f t="shared" si="22"/>
        <v/>
      </c>
      <c r="V457" s="53" t="str">
        <f t="shared" si="23"/>
        <v/>
      </c>
      <c r="W457" s="51" t="str">
        <f>IFERROR(IF(Данные2!$A457&lt;&gt;"",Данные2!$A457,""),"")</f>
        <v/>
      </c>
      <c r="X457" s="53" t="str">
        <f>IF(COUNTIF(W$1:W457,W457)=1,IF(COUNT(X$1:X456)&gt;0,MAX(X$1:X456)+1,1),"")</f>
        <v/>
      </c>
      <c r="Z457" s="51" t="str">
        <f>IF($U457="","",IFERROR(SUMIF(Данные2!$A:$A,Техлист!$U457,Данные2!D:D),""))</f>
        <v/>
      </c>
      <c r="AA457" s="51" t="str">
        <f>IF($U457="","",IFERROR(SUMIF(Данные2!$A:$A,Техлист!$U457,Данные2!E:E),""))</f>
        <v/>
      </c>
      <c r="AB457" s="45" t="str">
        <f>IF($U457="","",IFERROR(ROUND(SUMIF(Данные2!$A:$A,Техлист!$U457,Данные2!F:F)*100,0)&amp;"%",""))</f>
        <v/>
      </c>
    </row>
    <row r="458" spans="1:28" x14ac:dyDescent="0.25">
      <c r="A458" s="45" t="str">
        <f>IF(Данные2!$A458&lt;&gt;"",Данные2!$A458,"")</f>
        <v/>
      </c>
      <c r="G458" s="45" t="str">
        <f t="shared" si="21"/>
        <v/>
      </c>
      <c r="H458" s="45" t="str">
        <f>IF(COUNTIF(G$1:G458,G458)=1,IF(COUNT(H$1:H457)&gt;0,MAX(H$1:H457)+1,1),"")</f>
        <v/>
      </c>
      <c r="J458" s="45" t="str">
        <f>IFERROR(IF(AND(Данные3!A458&lt;&gt;"",Данные3!A458=D$2),Данные3!B458,""),"")</f>
        <v/>
      </c>
      <c r="K458" s="45" t="str">
        <f>IF(COUNTIF(J$1:J458,J458)=1,IF(COUNT(K$1:K457)&gt;0,MAX(K$1:K457)+1,1),"")</f>
        <v/>
      </c>
      <c r="M458" s="51" t="str">
        <f>IF(G458="","",IFERROR(SUMIFS(Данные3!$E:$E,Данные3!$A:$A,D$2,Данные3!$B:$B,G458),""))</f>
        <v/>
      </c>
      <c r="N458" s="51" t="str">
        <f>IF(G458="","",IFERROR(SUMIFS(Данные3!$F:$F,Данные3!$A:$A,D$2,Данные3!$B:$B,G458),""))</f>
        <v/>
      </c>
      <c r="O458" s="51" t="str">
        <f>IF(G458="","",IFERROR(ROUND(SUMIFS(Данные3!$G:$G,Данные3!$A:$A,D$2,Данные3!$B:$B,G458)*100,0)&amp;"%",""))</f>
        <v/>
      </c>
      <c r="U458" s="51" t="str">
        <f t="shared" si="22"/>
        <v/>
      </c>
      <c r="V458" s="53" t="str">
        <f t="shared" si="23"/>
        <v/>
      </c>
      <c r="W458" s="51" t="str">
        <f>IFERROR(IF(Данные2!$A458&lt;&gt;"",Данные2!$A458,""),"")</f>
        <v/>
      </c>
      <c r="X458" s="53" t="str">
        <f>IF(COUNTIF(W$1:W458,W458)=1,IF(COUNT(X$1:X457)&gt;0,MAX(X$1:X457)+1,1),"")</f>
        <v/>
      </c>
      <c r="Z458" s="51" t="str">
        <f>IF($U458="","",IFERROR(SUMIF(Данные2!$A:$A,Техлист!$U458,Данные2!D:D),""))</f>
        <v/>
      </c>
      <c r="AA458" s="51" t="str">
        <f>IF($U458="","",IFERROR(SUMIF(Данные2!$A:$A,Техлист!$U458,Данные2!E:E),""))</f>
        <v/>
      </c>
      <c r="AB458" s="45" t="str">
        <f>IF($U458="","",IFERROR(ROUND(SUMIF(Данные2!$A:$A,Техлист!$U458,Данные2!F:F)*100,0)&amp;"%",""))</f>
        <v/>
      </c>
    </row>
    <row r="459" spans="1:28" x14ac:dyDescent="0.25">
      <c r="A459" s="45" t="str">
        <f>IF(Данные2!$A459&lt;&gt;"",Данные2!$A459,"")</f>
        <v/>
      </c>
      <c r="G459" s="45" t="str">
        <f t="shared" si="21"/>
        <v/>
      </c>
      <c r="H459" s="45" t="str">
        <f>IF(COUNTIF(G$1:G459,G459)=1,IF(COUNT(H$1:H458)&gt;0,MAX(H$1:H458)+1,1),"")</f>
        <v/>
      </c>
      <c r="J459" s="45" t="str">
        <f>IFERROR(IF(AND(Данные3!A459&lt;&gt;"",Данные3!A459=D$2),Данные3!B459,""),"")</f>
        <v/>
      </c>
      <c r="K459" s="45" t="str">
        <f>IF(COUNTIF(J$1:J459,J459)=1,IF(COUNT(K$1:K458)&gt;0,MAX(K$1:K458)+1,1),"")</f>
        <v/>
      </c>
      <c r="M459" s="51" t="str">
        <f>IF(G459="","",IFERROR(SUMIFS(Данные3!$E:$E,Данные3!$A:$A,D$2,Данные3!$B:$B,G459),""))</f>
        <v/>
      </c>
      <c r="N459" s="51" t="str">
        <f>IF(G459="","",IFERROR(SUMIFS(Данные3!$F:$F,Данные3!$A:$A,D$2,Данные3!$B:$B,G459),""))</f>
        <v/>
      </c>
      <c r="O459" s="51" t="str">
        <f>IF(G459="","",IFERROR(ROUND(SUMIFS(Данные3!$G:$G,Данные3!$A:$A,D$2,Данные3!$B:$B,G459)*100,0)&amp;"%",""))</f>
        <v/>
      </c>
      <c r="U459" s="51" t="str">
        <f t="shared" si="22"/>
        <v/>
      </c>
      <c r="V459" s="53" t="str">
        <f t="shared" si="23"/>
        <v/>
      </c>
      <c r="W459" s="51" t="str">
        <f>IFERROR(IF(Данные2!$A459&lt;&gt;"",Данные2!$A459,""),"")</f>
        <v/>
      </c>
      <c r="X459" s="53" t="str">
        <f>IF(COUNTIF(W$1:W459,W459)=1,IF(COUNT(X$1:X458)&gt;0,MAX(X$1:X458)+1,1),"")</f>
        <v/>
      </c>
      <c r="Z459" s="51" t="str">
        <f>IF($U459="","",IFERROR(SUMIF(Данные2!$A:$A,Техлист!$U459,Данные2!D:D),""))</f>
        <v/>
      </c>
      <c r="AA459" s="51" t="str">
        <f>IF($U459="","",IFERROR(SUMIF(Данные2!$A:$A,Техлист!$U459,Данные2!E:E),""))</f>
        <v/>
      </c>
      <c r="AB459" s="45" t="str">
        <f>IF($U459="","",IFERROR(ROUND(SUMIF(Данные2!$A:$A,Техлист!$U459,Данные2!F:F)*100,0)&amp;"%",""))</f>
        <v/>
      </c>
    </row>
    <row r="460" spans="1:28" x14ac:dyDescent="0.25">
      <c r="A460" s="45" t="str">
        <f>IF(Данные2!$A460&lt;&gt;"",Данные2!$A460,"")</f>
        <v/>
      </c>
      <c r="G460" s="45" t="str">
        <f t="shared" si="21"/>
        <v/>
      </c>
      <c r="H460" s="45" t="str">
        <f>IF(COUNTIF(G$1:G460,G460)=1,IF(COUNT(H$1:H459)&gt;0,MAX(H$1:H459)+1,1),"")</f>
        <v/>
      </c>
      <c r="J460" s="45" t="str">
        <f>IFERROR(IF(AND(Данные3!A460&lt;&gt;"",Данные3!A460=D$2),Данные3!B460,""),"")</f>
        <v/>
      </c>
      <c r="K460" s="45" t="str">
        <f>IF(COUNTIF(J$1:J460,J460)=1,IF(COUNT(K$1:K459)&gt;0,MAX(K$1:K459)+1,1),"")</f>
        <v/>
      </c>
      <c r="M460" s="51" t="str">
        <f>IF(G460="","",IFERROR(SUMIFS(Данные3!$E:$E,Данные3!$A:$A,D$2,Данные3!$B:$B,G460),""))</f>
        <v/>
      </c>
      <c r="N460" s="51" t="str">
        <f>IF(G460="","",IFERROR(SUMIFS(Данные3!$F:$F,Данные3!$A:$A,D$2,Данные3!$B:$B,G460),""))</f>
        <v/>
      </c>
      <c r="O460" s="51" t="str">
        <f>IF(G460="","",IFERROR(ROUND(SUMIFS(Данные3!$G:$G,Данные3!$A:$A,D$2,Данные3!$B:$B,G460)*100,0)&amp;"%",""))</f>
        <v/>
      </c>
      <c r="U460" s="51" t="str">
        <f t="shared" si="22"/>
        <v/>
      </c>
      <c r="V460" s="53" t="str">
        <f t="shared" si="23"/>
        <v/>
      </c>
      <c r="W460" s="51" t="str">
        <f>IFERROR(IF(Данные2!$A460&lt;&gt;"",Данные2!$A460,""),"")</f>
        <v/>
      </c>
      <c r="X460" s="53" t="str">
        <f>IF(COUNTIF(W$1:W460,W460)=1,IF(COUNT(X$1:X459)&gt;0,MAX(X$1:X459)+1,1),"")</f>
        <v/>
      </c>
      <c r="Z460" s="51" t="str">
        <f>IF($U460="","",IFERROR(SUMIF(Данные2!$A:$A,Техлист!$U460,Данные2!D:D),""))</f>
        <v/>
      </c>
      <c r="AA460" s="51" t="str">
        <f>IF($U460="","",IFERROR(SUMIF(Данные2!$A:$A,Техлист!$U460,Данные2!E:E),""))</f>
        <v/>
      </c>
      <c r="AB460" s="45" t="str">
        <f>IF($U460="","",IFERROR(ROUND(SUMIF(Данные2!$A:$A,Техлист!$U460,Данные2!F:F)*100,0)&amp;"%",""))</f>
        <v/>
      </c>
    </row>
    <row r="461" spans="1:28" x14ac:dyDescent="0.25">
      <c r="A461" s="45" t="str">
        <f>IF(Данные2!$A461&lt;&gt;"",Данные2!$A461,"")</f>
        <v/>
      </c>
      <c r="G461" s="45" t="str">
        <f t="shared" si="21"/>
        <v/>
      </c>
      <c r="H461" s="45" t="str">
        <f>IF(COUNTIF(G$1:G461,G461)=1,IF(COUNT(H$1:H460)&gt;0,MAX(H$1:H460)+1,1),"")</f>
        <v/>
      </c>
      <c r="J461" s="45" t="str">
        <f>IFERROR(IF(AND(Данные3!A461&lt;&gt;"",Данные3!A461=D$2),Данные3!B461,""),"")</f>
        <v/>
      </c>
      <c r="K461" s="45" t="str">
        <f>IF(COUNTIF(J$1:J461,J461)=1,IF(COUNT(K$1:K460)&gt;0,MAX(K$1:K460)+1,1),"")</f>
        <v/>
      </c>
      <c r="M461" s="51" t="str">
        <f>IF(G461="","",IFERROR(SUMIFS(Данные3!$E:$E,Данные3!$A:$A,D$2,Данные3!$B:$B,G461),""))</f>
        <v/>
      </c>
      <c r="N461" s="51" t="str">
        <f>IF(G461="","",IFERROR(SUMIFS(Данные3!$F:$F,Данные3!$A:$A,D$2,Данные3!$B:$B,G461),""))</f>
        <v/>
      </c>
      <c r="O461" s="51" t="str">
        <f>IF(G461="","",IFERROR(ROUND(SUMIFS(Данные3!$G:$G,Данные3!$A:$A,D$2,Данные3!$B:$B,G461)*100,0)&amp;"%",""))</f>
        <v/>
      </c>
      <c r="U461" s="51" t="str">
        <f t="shared" si="22"/>
        <v/>
      </c>
      <c r="V461" s="53" t="str">
        <f t="shared" si="23"/>
        <v/>
      </c>
      <c r="W461" s="51" t="str">
        <f>IFERROR(IF(Данные2!$A461&lt;&gt;"",Данные2!$A461,""),"")</f>
        <v/>
      </c>
      <c r="X461" s="53" t="str">
        <f>IF(COUNTIF(W$1:W461,W461)=1,IF(COUNT(X$1:X460)&gt;0,MAX(X$1:X460)+1,1),"")</f>
        <v/>
      </c>
      <c r="Z461" s="51" t="str">
        <f>IF($U461="","",IFERROR(SUMIF(Данные2!$A:$A,Техлист!$U461,Данные2!D:D),""))</f>
        <v/>
      </c>
      <c r="AA461" s="51" t="str">
        <f>IF($U461="","",IFERROR(SUMIF(Данные2!$A:$A,Техлист!$U461,Данные2!E:E),""))</f>
        <v/>
      </c>
      <c r="AB461" s="45" t="str">
        <f>IF($U461="","",IFERROR(ROUND(SUMIF(Данные2!$A:$A,Техлист!$U461,Данные2!F:F)*100,0)&amp;"%",""))</f>
        <v/>
      </c>
    </row>
    <row r="462" spans="1:28" x14ac:dyDescent="0.25">
      <c r="A462" s="45" t="str">
        <f>IF(Данные2!$A462&lt;&gt;"",Данные2!$A462,"")</f>
        <v/>
      </c>
      <c r="G462" s="45" t="str">
        <f t="shared" si="21"/>
        <v/>
      </c>
      <c r="H462" s="45" t="str">
        <f>IF(COUNTIF(G$1:G462,G462)=1,IF(COUNT(H$1:H461)&gt;0,MAX(H$1:H461)+1,1),"")</f>
        <v/>
      </c>
      <c r="J462" s="45" t="str">
        <f>IFERROR(IF(AND(Данные3!A462&lt;&gt;"",Данные3!A462=D$2),Данные3!B462,""),"")</f>
        <v/>
      </c>
      <c r="K462" s="45" t="str">
        <f>IF(COUNTIF(J$1:J462,J462)=1,IF(COUNT(K$1:K461)&gt;0,MAX(K$1:K461)+1,1),"")</f>
        <v/>
      </c>
      <c r="M462" s="51" t="str">
        <f>IF(G462="","",IFERROR(SUMIFS(Данные3!$E:$E,Данные3!$A:$A,D$2,Данные3!$B:$B,G462),""))</f>
        <v/>
      </c>
      <c r="N462" s="51" t="str">
        <f>IF(G462="","",IFERROR(SUMIFS(Данные3!$F:$F,Данные3!$A:$A,D$2,Данные3!$B:$B,G462),""))</f>
        <v/>
      </c>
      <c r="O462" s="51" t="str">
        <f>IF(G462="","",IFERROR(ROUND(SUMIFS(Данные3!$G:$G,Данные3!$A:$A,D$2,Данные3!$B:$B,G462)*100,0)&amp;"%",""))</f>
        <v/>
      </c>
      <c r="U462" s="51" t="str">
        <f t="shared" si="22"/>
        <v/>
      </c>
      <c r="V462" s="53" t="str">
        <f t="shared" si="23"/>
        <v/>
      </c>
      <c r="W462" s="51" t="str">
        <f>IFERROR(IF(Данные2!$A462&lt;&gt;"",Данные2!$A462,""),"")</f>
        <v/>
      </c>
      <c r="X462" s="53" t="str">
        <f>IF(COUNTIF(W$1:W462,W462)=1,IF(COUNT(X$1:X461)&gt;0,MAX(X$1:X461)+1,1),"")</f>
        <v/>
      </c>
      <c r="Z462" s="51" t="str">
        <f>IF($U462="","",IFERROR(SUMIF(Данные2!$A:$A,Техлист!$U462,Данные2!D:D),""))</f>
        <v/>
      </c>
      <c r="AA462" s="51" t="str">
        <f>IF($U462="","",IFERROR(SUMIF(Данные2!$A:$A,Техлист!$U462,Данные2!E:E),""))</f>
        <v/>
      </c>
      <c r="AB462" s="45" t="str">
        <f>IF($U462="","",IFERROR(ROUND(SUMIF(Данные2!$A:$A,Техлист!$U462,Данные2!F:F)*100,0)&amp;"%",""))</f>
        <v/>
      </c>
    </row>
    <row r="463" spans="1:28" x14ac:dyDescent="0.25">
      <c r="A463" s="45" t="str">
        <f>IF(Данные2!$A463&lt;&gt;"",Данные2!$A463,"")</f>
        <v/>
      </c>
      <c r="G463" s="45" t="str">
        <f t="shared" si="21"/>
        <v/>
      </c>
      <c r="H463" s="45" t="str">
        <f>IF(COUNTIF(G$1:G463,G463)=1,IF(COUNT(H$1:H462)&gt;0,MAX(H$1:H462)+1,1),"")</f>
        <v/>
      </c>
      <c r="J463" s="45" t="str">
        <f>IFERROR(IF(AND(Данные3!A463&lt;&gt;"",Данные3!A463=D$2),Данные3!B463,""),"")</f>
        <v/>
      </c>
      <c r="K463" s="45" t="str">
        <f>IF(COUNTIF(J$1:J463,J463)=1,IF(COUNT(K$1:K462)&gt;0,MAX(K$1:K462)+1,1),"")</f>
        <v/>
      </c>
      <c r="M463" s="51" t="str">
        <f>IF(G463="","",IFERROR(SUMIFS(Данные3!$E:$E,Данные3!$A:$A,D$2,Данные3!$B:$B,G463),""))</f>
        <v/>
      </c>
      <c r="N463" s="51" t="str">
        <f>IF(G463="","",IFERROR(SUMIFS(Данные3!$F:$F,Данные3!$A:$A,D$2,Данные3!$B:$B,G463),""))</f>
        <v/>
      </c>
      <c r="O463" s="51" t="str">
        <f>IF(G463="","",IFERROR(ROUND(SUMIFS(Данные3!$G:$G,Данные3!$A:$A,D$2,Данные3!$B:$B,G463)*100,0)&amp;"%",""))</f>
        <v/>
      </c>
      <c r="U463" s="51" t="str">
        <f t="shared" si="22"/>
        <v/>
      </c>
      <c r="V463" s="53" t="str">
        <f t="shared" si="23"/>
        <v/>
      </c>
      <c r="W463" s="51" t="str">
        <f>IFERROR(IF(Данные2!$A463&lt;&gt;"",Данные2!$A463,""),"")</f>
        <v/>
      </c>
      <c r="X463" s="53" t="str">
        <f>IF(COUNTIF(W$1:W463,W463)=1,IF(COUNT(X$1:X462)&gt;0,MAX(X$1:X462)+1,1),"")</f>
        <v/>
      </c>
      <c r="Z463" s="51" t="str">
        <f>IF($U463="","",IFERROR(SUMIF(Данные2!$A:$A,Техлист!$U463,Данные2!D:D),""))</f>
        <v/>
      </c>
      <c r="AA463" s="51" t="str">
        <f>IF($U463="","",IFERROR(SUMIF(Данные2!$A:$A,Техлист!$U463,Данные2!E:E),""))</f>
        <v/>
      </c>
      <c r="AB463" s="45" t="str">
        <f>IF($U463="","",IFERROR(ROUND(SUMIF(Данные2!$A:$A,Техлист!$U463,Данные2!F:F)*100,0)&amp;"%",""))</f>
        <v/>
      </c>
    </row>
    <row r="464" spans="1:28" x14ac:dyDescent="0.25">
      <c r="A464" s="45" t="str">
        <f>IF(Данные2!$A464&lt;&gt;"",Данные2!$A464,"")</f>
        <v/>
      </c>
      <c r="G464" s="45" t="str">
        <f t="shared" si="21"/>
        <v/>
      </c>
      <c r="H464" s="45" t="str">
        <f>IF(COUNTIF(G$1:G464,G464)=1,IF(COUNT(H$1:H463)&gt;0,MAX(H$1:H463)+1,1),"")</f>
        <v/>
      </c>
      <c r="J464" s="45" t="str">
        <f>IFERROR(IF(AND(Данные3!A464&lt;&gt;"",Данные3!A464=D$2),Данные3!B464,""),"")</f>
        <v/>
      </c>
      <c r="K464" s="45" t="str">
        <f>IF(COUNTIF(J$1:J464,J464)=1,IF(COUNT(K$1:K463)&gt;0,MAX(K$1:K463)+1,1),"")</f>
        <v/>
      </c>
      <c r="M464" s="51" t="str">
        <f>IF(G464="","",IFERROR(SUMIFS(Данные3!$E:$E,Данные3!$A:$A,D$2,Данные3!$B:$B,G464),""))</f>
        <v/>
      </c>
      <c r="N464" s="51" t="str">
        <f>IF(G464="","",IFERROR(SUMIFS(Данные3!$F:$F,Данные3!$A:$A,D$2,Данные3!$B:$B,G464),""))</f>
        <v/>
      </c>
      <c r="O464" s="51" t="str">
        <f>IF(G464="","",IFERROR(ROUND(SUMIFS(Данные3!$G:$G,Данные3!$A:$A,D$2,Данные3!$B:$B,G464)*100,0)&amp;"%",""))</f>
        <v/>
      </c>
      <c r="U464" s="51" t="str">
        <f t="shared" si="22"/>
        <v/>
      </c>
      <c r="V464" s="53" t="str">
        <f t="shared" si="23"/>
        <v/>
      </c>
      <c r="W464" s="51" t="str">
        <f>IFERROR(IF(Данные2!$A464&lt;&gt;"",Данные2!$A464,""),"")</f>
        <v/>
      </c>
      <c r="X464" s="53" t="str">
        <f>IF(COUNTIF(W$1:W464,W464)=1,IF(COUNT(X$1:X463)&gt;0,MAX(X$1:X463)+1,1),"")</f>
        <v/>
      </c>
      <c r="Z464" s="51" t="str">
        <f>IF($U464="","",IFERROR(SUMIF(Данные2!$A:$A,Техлист!$U464,Данные2!D:D),""))</f>
        <v/>
      </c>
      <c r="AA464" s="51" t="str">
        <f>IF($U464="","",IFERROR(SUMIF(Данные2!$A:$A,Техлист!$U464,Данные2!E:E),""))</f>
        <v/>
      </c>
      <c r="AB464" s="45" t="str">
        <f>IF($U464="","",IFERROR(ROUND(SUMIF(Данные2!$A:$A,Техлист!$U464,Данные2!F:F)*100,0)&amp;"%",""))</f>
        <v/>
      </c>
    </row>
    <row r="465" spans="1:28" x14ac:dyDescent="0.25">
      <c r="A465" s="45" t="str">
        <f>IF(Данные2!$A465&lt;&gt;"",Данные2!$A465,"")</f>
        <v/>
      </c>
      <c r="G465" s="45" t="str">
        <f t="shared" si="21"/>
        <v/>
      </c>
      <c r="H465" s="45" t="str">
        <f>IF(COUNTIF(G$1:G465,G465)=1,IF(COUNT(H$1:H464)&gt;0,MAX(H$1:H464)+1,1),"")</f>
        <v/>
      </c>
      <c r="J465" s="45" t="str">
        <f>IFERROR(IF(AND(Данные3!A465&lt;&gt;"",Данные3!A465=D$2),Данные3!B465,""),"")</f>
        <v/>
      </c>
      <c r="K465" s="45" t="str">
        <f>IF(COUNTIF(J$1:J465,J465)=1,IF(COUNT(K$1:K464)&gt;0,MAX(K$1:K464)+1,1),"")</f>
        <v/>
      </c>
      <c r="M465" s="51" t="str">
        <f>IF(G465="","",IFERROR(SUMIFS(Данные3!$E:$E,Данные3!$A:$A,D$2,Данные3!$B:$B,G465),""))</f>
        <v/>
      </c>
      <c r="N465" s="51" t="str">
        <f>IF(G465="","",IFERROR(SUMIFS(Данные3!$F:$F,Данные3!$A:$A,D$2,Данные3!$B:$B,G465),""))</f>
        <v/>
      </c>
      <c r="O465" s="51" t="str">
        <f>IF(G465="","",IFERROR(ROUND(SUMIFS(Данные3!$G:$G,Данные3!$A:$A,D$2,Данные3!$B:$B,G465)*100,0)&amp;"%",""))</f>
        <v/>
      </c>
      <c r="U465" s="51" t="str">
        <f t="shared" si="22"/>
        <v/>
      </c>
      <c r="V465" s="53" t="str">
        <f t="shared" si="23"/>
        <v/>
      </c>
      <c r="W465" s="51" t="str">
        <f>IFERROR(IF(Данные2!$A465&lt;&gt;"",Данные2!$A465,""),"")</f>
        <v/>
      </c>
      <c r="X465" s="53" t="str">
        <f>IF(COUNTIF(W$1:W465,W465)=1,IF(COUNT(X$1:X464)&gt;0,MAX(X$1:X464)+1,1),"")</f>
        <v/>
      </c>
      <c r="Z465" s="51" t="str">
        <f>IF($U465="","",IFERROR(SUMIF(Данные2!$A:$A,Техлист!$U465,Данные2!D:D),""))</f>
        <v/>
      </c>
      <c r="AA465" s="51" t="str">
        <f>IF($U465="","",IFERROR(SUMIF(Данные2!$A:$A,Техлист!$U465,Данные2!E:E),""))</f>
        <v/>
      </c>
      <c r="AB465" s="45" t="str">
        <f>IF($U465="","",IFERROR(ROUND(SUMIF(Данные2!$A:$A,Техлист!$U465,Данные2!F:F)*100,0)&amp;"%",""))</f>
        <v/>
      </c>
    </row>
    <row r="466" spans="1:28" x14ac:dyDescent="0.25">
      <c r="A466" s="45" t="str">
        <f>IF(Данные2!$A466&lt;&gt;"",Данные2!$A466,"")</f>
        <v/>
      </c>
      <c r="G466" s="45" t="str">
        <f t="shared" si="21"/>
        <v/>
      </c>
      <c r="H466" s="45" t="str">
        <f>IF(COUNTIF(G$1:G466,G466)=1,IF(COUNT(H$1:H465)&gt;0,MAX(H$1:H465)+1,1),"")</f>
        <v/>
      </c>
      <c r="J466" s="45" t="str">
        <f>IFERROR(IF(AND(Данные3!A466&lt;&gt;"",Данные3!A466=D$2),Данные3!B466,""),"")</f>
        <v/>
      </c>
      <c r="K466" s="45" t="str">
        <f>IF(COUNTIF(J$1:J466,J466)=1,IF(COUNT(K$1:K465)&gt;0,MAX(K$1:K465)+1,1),"")</f>
        <v/>
      </c>
      <c r="M466" s="51" t="str">
        <f>IF(G466="","",IFERROR(SUMIFS(Данные3!$E:$E,Данные3!$A:$A,D$2,Данные3!$B:$B,G466),""))</f>
        <v/>
      </c>
      <c r="N466" s="51" t="str">
        <f>IF(G466="","",IFERROR(SUMIFS(Данные3!$F:$F,Данные3!$A:$A,D$2,Данные3!$B:$B,G466),""))</f>
        <v/>
      </c>
      <c r="O466" s="51" t="str">
        <f>IF(G466="","",IFERROR(ROUND(SUMIFS(Данные3!$G:$G,Данные3!$A:$A,D$2,Данные3!$B:$B,G466)*100,0)&amp;"%",""))</f>
        <v/>
      </c>
      <c r="U466" s="51" t="str">
        <f t="shared" si="22"/>
        <v/>
      </c>
      <c r="V466" s="53" t="str">
        <f t="shared" si="23"/>
        <v/>
      </c>
      <c r="W466" s="51" t="str">
        <f>IFERROR(IF(Данные2!$A466&lt;&gt;"",Данные2!$A466,""),"")</f>
        <v/>
      </c>
      <c r="X466" s="53" t="str">
        <f>IF(COUNTIF(W$1:W466,W466)=1,IF(COUNT(X$1:X465)&gt;0,MAX(X$1:X465)+1,1),"")</f>
        <v/>
      </c>
      <c r="Z466" s="51" t="str">
        <f>IF($U466="","",IFERROR(SUMIF(Данные2!$A:$A,Техлист!$U466,Данные2!D:D),""))</f>
        <v/>
      </c>
      <c r="AA466" s="51" t="str">
        <f>IF($U466="","",IFERROR(SUMIF(Данные2!$A:$A,Техлист!$U466,Данные2!E:E),""))</f>
        <v/>
      </c>
      <c r="AB466" s="45" t="str">
        <f>IF($U466="","",IFERROR(ROUND(SUMIF(Данные2!$A:$A,Техлист!$U466,Данные2!F:F)*100,0)&amp;"%",""))</f>
        <v/>
      </c>
    </row>
    <row r="467" spans="1:28" x14ac:dyDescent="0.25">
      <c r="A467" s="45" t="str">
        <f>IF(Данные2!$A467&lt;&gt;"",Данные2!$A467,"")</f>
        <v/>
      </c>
      <c r="G467" s="45" t="str">
        <f t="shared" si="21"/>
        <v/>
      </c>
      <c r="H467" s="45" t="str">
        <f>IF(COUNTIF(G$1:G467,G467)=1,IF(COUNT(H$1:H466)&gt;0,MAX(H$1:H466)+1,1),"")</f>
        <v/>
      </c>
      <c r="J467" s="45" t="str">
        <f>IFERROR(IF(AND(Данные3!A467&lt;&gt;"",Данные3!A467=D$2),Данные3!B467,""),"")</f>
        <v/>
      </c>
      <c r="K467" s="45" t="str">
        <f>IF(COUNTIF(J$1:J467,J467)=1,IF(COUNT(K$1:K466)&gt;0,MAX(K$1:K466)+1,1),"")</f>
        <v/>
      </c>
      <c r="M467" s="51" t="str">
        <f>IF(G467="","",IFERROR(SUMIFS(Данные3!$E:$E,Данные3!$A:$A,D$2,Данные3!$B:$B,G467),""))</f>
        <v/>
      </c>
      <c r="N467" s="51" t="str">
        <f>IF(G467="","",IFERROR(SUMIFS(Данные3!$F:$F,Данные3!$A:$A,D$2,Данные3!$B:$B,G467),""))</f>
        <v/>
      </c>
      <c r="O467" s="51" t="str">
        <f>IF(G467="","",IFERROR(ROUND(SUMIFS(Данные3!$G:$G,Данные3!$A:$A,D$2,Данные3!$B:$B,G467)*100,0)&amp;"%",""))</f>
        <v/>
      </c>
      <c r="U467" s="51" t="str">
        <f t="shared" si="22"/>
        <v/>
      </c>
      <c r="V467" s="53" t="str">
        <f t="shared" si="23"/>
        <v/>
      </c>
      <c r="W467" s="51" t="str">
        <f>IFERROR(IF(Данные2!$A467&lt;&gt;"",Данные2!$A467,""),"")</f>
        <v/>
      </c>
      <c r="X467" s="53" t="str">
        <f>IF(COUNTIF(W$1:W467,W467)=1,IF(COUNT(X$1:X466)&gt;0,MAX(X$1:X466)+1,1),"")</f>
        <v/>
      </c>
      <c r="Z467" s="51" t="str">
        <f>IF($U467="","",IFERROR(SUMIF(Данные2!$A:$A,Техлист!$U467,Данные2!D:D),""))</f>
        <v/>
      </c>
      <c r="AA467" s="51" t="str">
        <f>IF($U467="","",IFERROR(SUMIF(Данные2!$A:$A,Техлист!$U467,Данные2!E:E),""))</f>
        <v/>
      </c>
      <c r="AB467" s="45" t="str">
        <f>IF($U467="","",IFERROR(ROUND(SUMIF(Данные2!$A:$A,Техлист!$U467,Данные2!F:F)*100,0)&amp;"%",""))</f>
        <v/>
      </c>
    </row>
    <row r="468" spans="1:28" x14ac:dyDescent="0.25">
      <c r="A468" s="45" t="str">
        <f>IF(Данные2!$A468&lt;&gt;"",Данные2!$A468,"")</f>
        <v/>
      </c>
      <c r="G468" s="45" t="str">
        <f t="shared" si="21"/>
        <v/>
      </c>
      <c r="H468" s="45" t="str">
        <f>IF(COUNTIF(G$1:G468,G468)=1,IF(COUNT(H$1:H467)&gt;0,MAX(H$1:H467)+1,1),"")</f>
        <v/>
      </c>
      <c r="J468" s="45" t="str">
        <f>IFERROR(IF(AND(Данные3!A468&lt;&gt;"",Данные3!A468=D$2),Данные3!B468,""),"")</f>
        <v/>
      </c>
      <c r="K468" s="45" t="str">
        <f>IF(COUNTIF(J$1:J468,J468)=1,IF(COUNT(K$1:K467)&gt;0,MAX(K$1:K467)+1,1),"")</f>
        <v/>
      </c>
      <c r="M468" s="51" t="str">
        <f>IF(G468="","",IFERROR(SUMIFS(Данные3!$E:$E,Данные3!$A:$A,D$2,Данные3!$B:$B,G468),""))</f>
        <v/>
      </c>
      <c r="N468" s="51" t="str">
        <f>IF(G468="","",IFERROR(SUMIFS(Данные3!$F:$F,Данные3!$A:$A,D$2,Данные3!$B:$B,G468),""))</f>
        <v/>
      </c>
      <c r="O468" s="51" t="str">
        <f>IF(G468="","",IFERROR(ROUND(SUMIFS(Данные3!$G:$G,Данные3!$A:$A,D$2,Данные3!$B:$B,G468)*100,0)&amp;"%",""))</f>
        <v/>
      </c>
      <c r="U468" s="51" t="str">
        <f t="shared" si="22"/>
        <v/>
      </c>
      <c r="V468" s="53" t="str">
        <f t="shared" si="23"/>
        <v/>
      </c>
      <c r="W468" s="51" t="str">
        <f>IFERROR(IF(Данные2!$A468&lt;&gt;"",Данные2!$A468,""),"")</f>
        <v/>
      </c>
      <c r="X468" s="53" t="str">
        <f>IF(COUNTIF(W$1:W468,W468)=1,IF(COUNT(X$1:X467)&gt;0,MAX(X$1:X467)+1,1),"")</f>
        <v/>
      </c>
      <c r="Z468" s="51" t="str">
        <f>IF($U468="","",IFERROR(SUMIF(Данные2!$A:$A,Техлист!$U468,Данные2!D:D),""))</f>
        <v/>
      </c>
      <c r="AA468" s="51" t="str">
        <f>IF($U468="","",IFERROR(SUMIF(Данные2!$A:$A,Техлист!$U468,Данные2!E:E),""))</f>
        <v/>
      </c>
      <c r="AB468" s="45" t="str">
        <f>IF($U468="","",IFERROR(ROUND(SUMIF(Данные2!$A:$A,Техлист!$U468,Данные2!F:F)*100,0)&amp;"%",""))</f>
        <v/>
      </c>
    </row>
    <row r="469" spans="1:28" x14ac:dyDescent="0.25">
      <c r="A469" s="45" t="str">
        <f>IF(Данные2!$A469&lt;&gt;"",Данные2!$A469,"")</f>
        <v/>
      </c>
      <c r="G469" s="45" t="str">
        <f t="shared" si="21"/>
        <v/>
      </c>
      <c r="H469" s="45" t="str">
        <f>IF(COUNTIF(G$1:G469,G469)=1,IF(COUNT(H$1:H468)&gt;0,MAX(H$1:H468)+1,1),"")</f>
        <v/>
      </c>
      <c r="J469" s="45" t="str">
        <f>IFERROR(IF(AND(Данные3!A469&lt;&gt;"",Данные3!A469=D$2),Данные3!B469,""),"")</f>
        <v/>
      </c>
      <c r="K469" s="45" t="str">
        <f>IF(COUNTIF(J$1:J469,J469)=1,IF(COUNT(K$1:K468)&gt;0,MAX(K$1:K468)+1,1),"")</f>
        <v/>
      </c>
      <c r="M469" s="51" t="str">
        <f>IF(G469="","",IFERROR(SUMIFS(Данные3!$E:$E,Данные3!$A:$A,D$2,Данные3!$B:$B,G469),""))</f>
        <v/>
      </c>
      <c r="N469" s="51" t="str">
        <f>IF(G469="","",IFERROR(SUMIFS(Данные3!$F:$F,Данные3!$A:$A,D$2,Данные3!$B:$B,G469),""))</f>
        <v/>
      </c>
      <c r="O469" s="51" t="str">
        <f>IF(G469="","",IFERROR(ROUND(SUMIFS(Данные3!$G:$G,Данные3!$A:$A,D$2,Данные3!$B:$B,G469)*100,0)&amp;"%",""))</f>
        <v/>
      </c>
      <c r="U469" s="51" t="str">
        <f t="shared" si="22"/>
        <v/>
      </c>
      <c r="V469" s="53" t="str">
        <f t="shared" si="23"/>
        <v/>
      </c>
      <c r="W469" s="51" t="str">
        <f>IFERROR(IF(Данные2!$A469&lt;&gt;"",Данные2!$A469,""),"")</f>
        <v/>
      </c>
      <c r="X469" s="53" t="str">
        <f>IF(COUNTIF(W$1:W469,W469)=1,IF(COUNT(X$1:X468)&gt;0,MAX(X$1:X468)+1,1),"")</f>
        <v/>
      </c>
      <c r="Z469" s="51" t="str">
        <f>IF($U469="","",IFERROR(SUMIF(Данные2!$A:$A,Техлист!$U469,Данные2!D:D),""))</f>
        <v/>
      </c>
      <c r="AA469" s="51" t="str">
        <f>IF($U469="","",IFERROR(SUMIF(Данные2!$A:$A,Техлист!$U469,Данные2!E:E),""))</f>
        <v/>
      </c>
      <c r="AB469" s="45" t="str">
        <f>IF($U469="","",IFERROR(ROUND(SUMIF(Данные2!$A:$A,Техлист!$U469,Данные2!F:F)*100,0)&amp;"%",""))</f>
        <v/>
      </c>
    </row>
    <row r="470" spans="1:28" x14ac:dyDescent="0.25">
      <c r="A470" s="45" t="str">
        <f>IF(Данные2!$A470&lt;&gt;"",Данные2!$A470,"")</f>
        <v/>
      </c>
      <c r="G470" s="45" t="str">
        <f t="shared" si="21"/>
        <v/>
      </c>
      <c r="H470" s="45" t="str">
        <f>IF(COUNTIF(G$1:G470,G470)=1,IF(COUNT(H$1:H469)&gt;0,MAX(H$1:H469)+1,1),"")</f>
        <v/>
      </c>
      <c r="J470" s="45" t="str">
        <f>IFERROR(IF(AND(Данные3!A470&lt;&gt;"",Данные3!A470=D$2),Данные3!B470,""),"")</f>
        <v/>
      </c>
      <c r="K470" s="45" t="str">
        <f>IF(COUNTIF(J$1:J470,J470)=1,IF(COUNT(K$1:K469)&gt;0,MAX(K$1:K469)+1,1),"")</f>
        <v/>
      </c>
      <c r="M470" s="51" t="str">
        <f>IF(G470="","",IFERROR(SUMIFS(Данные3!$E:$E,Данные3!$A:$A,D$2,Данные3!$B:$B,G470),""))</f>
        <v/>
      </c>
      <c r="N470" s="51" t="str">
        <f>IF(G470="","",IFERROR(SUMIFS(Данные3!$F:$F,Данные3!$A:$A,D$2,Данные3!$B:$B,G470),""))</f>
        <v/>
      </c>
      <c r="O470" s="51" t="str">
        <f>IF(G470="","",IFERROR(ROUND(SUMIFS(Данные3!$G:$G,Данные3!$A:$A,D$2,Данные3!$B:$B,G470)*100,0)&amp;"%",""))</f>
        <v/>
      </c>
      <c r="U470" s="51" t="str">
        <f t="shared" si="22"/>
        <v/>
      </c>
      <c r="V470" s="53" t="str">
        <f t="shared" si="23"/>
        <v/>
      </c>
      <c r="W470" s="51" t="str">
        <f>IFERROR(IF(Данные2!$A470&lt;&gt;"",Данные2!$A470,""),"")</f>
        <v/>
      </c>
      <c r="X470" s="53" t="str">
        <f>IF(COUNTIF(W$1:W470,W470)=1,IF(COUNT(X$1:X469)&gt;0,MAX(X$1:X469)+1,1),"")</f>
        <v/>
      </c>
      <c r="Z470" s="51" t="str">
        <f>IF($U470="","",IFERROR(SUMIF(Данные2!$A:$A,Техлист!$U470,Данные2!D:D),""))</f>
        <v/>
      </c>
      <c r="AA470" s="51" t="str">
        <f>IF($U470="","",IFERROR(SUMIF(Данные2!$A:$A,Техлист!$U470,Данные2!E:E),""))</f>
        <v/>
      </c>
      <c r="AB470" s="45" t="str">
        <f>IF($U470="","",IFERROR(ROUND(SUMIF(Данные2!$A:$A,Техлист!$U470,Данные2!F:F)*100,0)&amp;"%",""))</f>
        <v/>
      </c>
    </row>
    <row r="471" spans="1:28" x14ac:dyDescent="0.25">
      <c r="A471" s="45" t="str">
        <f>IF(Данные2!$A471&lt;&gt;"",Данные2!$A471,"")</f>
        <v/>
      </c>
      <c r="G471" s="45" t="str">
        <f t="shared" si="21"/>
        <v/>
      </c>
      <c r="H471" s="45" t="str">
        <f>IF(COUNTIF(G$1:G471,G471)=1,IF(COUNT(H$1:H470)&gt;0,MAX(H$1:H470)+1,1),"")</f>
        <v/>
      </c>
      <c r="J471" s="45" t="str">
        <f>IFERROR(IF(AND(Данные3!A471&lt;&gt;"",Данные3!A471=D$2),Данные3!B471,""),"")</f>
        <v/>
      </c>
      <c r="K471" s="45" t="str">
        <f>IF(COUNTIF(J$1:J471,J471)=1,IF(COUNT(K$1:K470)&gt;0,MAX(K$1:K470)+1,1),"")</f>
        <v/>
      </c>
      <c r="M471" s="51" t="str">
        <f>IF(G471="","",IFERROR(SUMIFS(Данные3!$E:$E,Данные3!$A:$A,D$2,Данные3!$B:$B,G471),""))</f>
        <v/>
      </c>
      <c r="N471" s="51" t="str">
        <f>IF(G471="","",IFERROR(SUMIFS(Данные3!$F:$F,Данные3!$A:$A,D$2,Данные3!$B:$B,G471),""))</f>
        <v/>
      </c>
      <c r="O471" s="51" t="str">
        <f>IF(G471="","",IFERROR(ROUND(SUMIFS(Данные3!$G:$G,Данные3!$A:$A,D$2,Данные3!$B:$B,G471)*100,0)&amp;"%",""))</f>
        <v/>
      </c>
      <c r="U471" s="51" t="str">
        <f t="shared" si="22"/>
        <v/>
      </c>
      <c r="V471" s="53" t="str">
        <f t="shared" si="23"/>
        <v/>
      </c>
      <c r="W471" s="51" t="str">
        <f>IFERROR(IF(Данные2!$A471&lt;&gt;"",Данные2!$A471,""),"")</f>
        <v/>
      </c>
      <c r="X471" s="53" t="str">
        <f>IF(COUNTIF(W$1:W471,W471)=1,IF(COUNT(X$1:X470)&gt;0,MAX(X$1:X470)+1,1),"")</f>
        <v/>
      </c>
      <c r="Z471" s="51" t="str">
        <f>IF($U471="","",IFERROR(SUMIF(Данные2!$A:$A,Техлист!$U471,Данные2!D:D),""))</f>
        <v/>
      </c>
      <c r="AA471" s="51" t="str">
        <f>IF($U471="","",IFERROR(SUMIF(Данные2!$A:$A,Техлист!$U471,Данные2!E:E),""))</f>
        <v/>
      </c>
      <c r="AB471" s="45" t="str">
        <f>IF($U471="","",IFERROR(ROUND(SUMIF(Данные2!$A:$A,Техлист!$U471,Данные2!F:F)*100,0)&amp;"%",""))</f>
        <v/>
      </c>
    </row>
    <row r="472" spans="1:28" x14ac:dyDescent="0.25">
      <c r="A472" s="45" t="str">
        <f>IF(Данные2!$A472&lt;&gt;"",Данные2!$A472,"")</f>
        <v/>
      </c>
      <c r="G472" s="45" t="str">
        <f t="shared" si="21"/>
        <v/>
      </c>
      <c r="H472" s="45" t="str">
        <f>IF(COUNTIF(G$1:G472,G472)=1,IF(COUNT(H$1:H471)&gt;0,MAX(H$1:H471)+1,1),"")</f>
        <v/>
      </c>
      <c r="J472" s="45" t="str">
        <f>IFERROR(IF(AND(Данные3!A472&lt;&gt;"",Данные3!A472=D$2),Данные3!B472,""),"")</f>
        <v/>
      </c>
      <c r="K472" s="45" t="str">
        <f>IF(COUNTIF(J$1:J472,J472)=1,IF(COUNT(K$1:K471)&gt;0,MAX(K$1:K471)+1,1),"")</f>
        <v/>
      </c>
      <c r="M472" s="51" t="str">
        <f>IF(G472="","",IFERROR(SUMIFS(Данные3!$E:$E,Данные3!$A:$A,D$2,Данные3!$B:$B,G472),""))</f>
        <v/>
      </c>
      <c r="N472" s="51" t="str">
        <f>IF(G472="","",IFERROR(SUMIFS(Данные3!$F:$F,Данные3!$A:$A,D$2,Данные3!$B:$B,G472),""))</f>
        <v/>
      </c>
      <c r="O472" s="51" t="str">
        <f>IF(G472="","",IFERROR(ROUND(SUMIFS(Данные3!$G:$G,Данные3!$A:$A,D$2,Данные3!$B:$B,G472)*100,0)&amp;"%",""))</f>
        <v/>
      </c>
      <c r="U472" s="51" t="str">
        <f t="shared" si="22"/>
        <v/>
      </c>
      <c r="V472" s="53" t="str">
        <f t="shared" si="23"/>
        <v/>
      </c>
      <c r="W472" s="51" t="str">
        <f>IFERROR(IF(Данные2!$A472&lt;&gt;"",Данные2!$A472,""),"")</f>
        <v/>
      </c>
      <c r="X472" s="53" t="str">
        <f>IF(COUNTIF(W$1:W472,W472)=1,IF(COUNT(X$1:X471)&gt;0,MAX(X$1:X471)+1,1),"")</f>
        <v/>
      </c>
      <c r="Z472" s="51" t="str">
        <f>IF($U472="","",IFERROR(SUMIF(Данные2!$A:$A,Техлист!$U472,Данные2!D:D),""))</f>
        <v/>
      </c>
      <c r="AA472" s="51" t="str">
        <f>IF($U472="","",IFERROR(SUMIF(Данные2!$A:$A,Техлист!$U472,Данные2!E:E),""))</f>
        <v/>
      </c>
      <c r="AB472" s="45" t="str">
        <f>IF($U472="","",IFERROR(ROUND(SUMIF(Данные2!$A:$A,Техлист!$U472,Данные2!F:F)*100,0)&amp;"%",""))</f>
        <v/>
      </c>
    </row>
    <row r="473" spans="1:28" x14ac:dyDescent="0.25">
      <c r="A473" s="45" t="str">
        <f>IF(Данные2!$A473&lt;&gt;"",Данные2!$A473,"")</f>
        <v/>
      </c>
      <c r="G473" s="45" t="str">
        <f t="shared" si="21"/>
        <v/>
      </c>
      <c r="H473" s="45" t="str">
        <f>IF(COUNTIF(G$1:G473,G473)=1,IF(COUNT(H$1:H472)&gt;0,MAX(H$1:H472)+1,1),"")</f>
        <v/>
      </c>
      <c r="J473" s="45" t="str">
        <f>IFERROR(IF(AND(Данные3!A473&lt;&gt;"",Данные3!A473=D$2),Данные3!B473,""),"")</f>
        <v/>
      </c>
      <c r="K473" s="45" t="str">
        <f>IF(COUNTIF(J$1:J473,J473)=1,IF(COUNT(K$1:K472)&gt;0,MAX(K$1:K472)+1,1),"")</f>
        <v/>
      </c>
      <c r="M473" s="51" t="str">
        <f>IF(G473="","",IFERROR(SUMIFS(Данные3!$E:$E,Данные3!$A:$A,D$2,Данные3!$B:$B,G473),""))</f>
        <v/>
      </c>
      <c r="N473" s="51" t="str">
        <f>IF(G473="","",IFERROR(SUMIFS(Данные3!$F:$F,Данные3!$A:$A,D$2,Данные3!$B:$B,G473),""))</f>
        <v/>
      </c>
      <c r="O473" s="51" t="str">
        <f>IF(G473="","",IFERROR(ROUND(SUMIFS(Данные3!$G:$G,Данные3!$A:$A,D$2,Данные3!$B:$B,G473)*100,0)&amp;"%",""))</f>
        <v/>
      </c>
      <c r="U473" s="51" t="str">
        <f t="shared" si="22"/>
        <v/>
      </c>
      <c r="V473" s="53" t="str">
        <f t="shared" si="23"/>
        <v/>
      </c>
      <c r="W473" s="51" t="str">
        <f>IFERROR(IF(Данные2!$A473&lt;&gt;"",Данные2!$A473,""),"")</f>
        <v/>
      </c>
      <c r="X473" s="53" t="str">
        <f>IF(COUNTIF(W$1:W473,W473)=1,IF(COUNT(X$1:X472)&gt;0,MAX(X$1:X472)+1,1),"")</f>
        <v/>
      </c>
      <c r="Z473" s="51" t="str">
        <f>IF($U473="","",IFERROR(SUMIF(Данные2!$A:$A,Техлист!$U473,Данные2!D:D),""))</f>
        <v/>
      </c>
      <c r="AA473" s="51" t="str">
        <f>IF($U473="","",IFERROR(SUMIF(Данные2!$A:$A,Техлист!$U473,Данные2!E:E),""))</f>
        <v/>
      </c>
      <c r="AB473" s="45" t="str">
        <f>IF($U473="","",IFERROR(ROUND(SUMIF(Данные2!$A:$A,Техлист!$U473,Данные2!F:F)*100,0)&amp;"%",""))</f>
        <v/>
      </c>
    </row>
    <row r="474" spans="1:28" x14ac:dyDescent="0.25">
      <c r="A474" s="45" t="str">
        <f>IF(Данные2!$A474&lt;&gt;"",Данные2!$A474,"")</f>
        <v/>
      </c>
      <c r="G474" s="45" t="str">
        <f t="shared" si="21"/>
        <v/>
      </c>
      <c r="H474" s="45" t="str">
        <f>IF(COUNTIF(G$1:G474,G474)=1,IF(COUNT(H$1:H473)&gt;0,MAX(H$1:H473)+1,1),"")</f>
        <v/>
      </c>
      <c r="J474" s="45" t="str">
        <f>IFERROR(IF(AND(Данные3!A474&lt;&gt;"",Данные3!A474=D$2),Данные3!B474,""),"")</f>
        <v/>
      </c>
      <c r="K474" s="45" t="str">
        <f>IF(COUNTIF(J$1:J474,J474)=1,IF(COUNT(K$1:K473)&gt;0,MAX(K$1:K473)+1,1),"")</f>
        <v/>
      </c>
      <c r="M474" s="51" t="str">
        <f>IF(G474="","",IFERROR(SUMIFS(Данные3!$E:$E,Данные3!$A:$A,D$2,Данные3!$B:$B,G474),""))</f>
        <v/>
      </c>
      <c r="N474" s="51" t="str">
        <f>IF(G474="","",IFERROR(SUMIFS(Данные3!$F:$F,Данные3!$A:$A,D$2,Данные3!$B:$B,G474),""))</f>
        <v/>
      </c>
      <c r="O474" s="51" t="str">
        <f>IF(G474="","",IFERROR(ROUND(SUMIFS(Данные3!$G:$G,Данные3!$A:$A,D$2,Данные3!$B:$B,G474)*100,0)&amp;"%",""))</f>
        <v/>
      </c>
      <c r="U474" s="51" t="str">
        <f t="shared" si="22"/>
        <v/>
      </c>
      <c r="V474" s="53" t="str">
        <f t="shared" si="23"/>
        <v/>
      </c>
      <c r="W474" s="51" t="str">
        <f>IFERROR(IF(Данные2!$A474&lt;&gt;"",Данные2!$A474,""),"")</f>
        <v/>
      </c>
      <c r="X474" s="53" t="str">
        <f>IF(COUNTIF(W$1:W474,W474)=1,IF(COUNT(X$1:X473)&gt;0,MAX(X$1:X473)+1,1),"")</f>
        <v/>
      </c>
      <c r="Z474" s="51" t="str">
        <f>IF($U474="","",IFERROR(SUMIF(Данные2!$A:$A,Техлист!$U474,Данные2!D:D),""))</f>
        <v/>
      </c>
      <c r="AA474" s="51" t="str">
        <f>IF($U474="","",IFERROR(SUMIF(Данные2!$A:$A,Техлист!$U474,Данные2!E:E),""))</f>
        <v/>
      </c>
      <c r="AB474" s="45" t="str">
        <f>IF($U474="","",IFERROR(ROUND(SUMIF(Данные2!$A:$A,Техлист!$U474,Данные2!F:F)*100,0)&amp;"%",""))</f>
        <v/>
      </c>
    </row>
    <row r="475" spans="1:28" x14ac:dyDescent="0.25">
      <c r="A475" s="45" t="str">
        <f>IF(Данные2!$A475&lt;&gt;"",Данные2!$A475,"")</f>
        <v/>
      </c>
      <c r="G475" s="45" t="str">
        <f t="shared" si="21"/>
        <v/>
      </c>
      <c r="H475" s="45" t="str">
        <f>IF(COUNTIF(G$1:G475,G475)=1,IF(COUNT(H$1:H474)&gt;0,MAX(H$1:H474)+1,1),"")</f>
        <v/>
      </c>
      <c r="J475" s="45" t="str">
        <f>IFERROR(IF(AND(Данные3!A475&lt;&gt;"",Данные3!A475=D$2),Данные3!B475,""),"")</f>
        <v/>
      </c>
      <c r="K475" s="45" t="str">
        <f>IF(COUNTIF(J$1:J475,J475)=1,IF(COUNT(K$1:K474)&gt;0,MAX(K$1:K474)+1,1),"")</f>
        <v/>
      </c>
      <c r="M475" s="51" t="str">
        <f>IF(G475="","",IFERROR(SUMIFS(Данные3!$E:$E,Данные3!$A:$A,D$2,Данные3!$B:$B,G475),""))</f>
        <v/>
      </c>
      <c r="N475" s="51" t="str">
        <f>IF(G475="","",IFERROR(SUMIFS(Данные3!$F:$F,Данные3!$A:$A,D$2,Данные3!$B:$B,G475),""))</f>
        <v/>
      </c>
      <c r="O475" s="51" t="str">
        <f>IF(G475="","",IFERROR(ROUND(SUMIFS(Данные3!$G:$G,Данные3!$A:$A,D$2,Данные3!$B:$B,G475)*100,0)&amp;"%",""))</f>
        <v/>
      </c>
      <c r="U475" s="51" t="str">
        <f t="shared" si="22"/>
        <v/>
      </c>
      <c r="V475" s="53" t="str">
        <f t="shared" si="23"/>
        <v/>
      </c>
      <c r="W475" s="51" t="str">
        <f>IFERROR(IF(Данные2!$A475&lt;&gt;"",Данные2!$A475,""),"")</f>
        <v/>
      </c>
      <c r="X475" s="53" t="str">
        <f>IF(COUNTIF(W$1:W475,W475)=1,IF(COUNT(X$1:X474)&gt;0,MAX(X$1:X474)+1,1),"")</f>
        <v/>
      </c>
      <c r="Z475" s="51" t="str">
        <f>IF($U475="","",IFERROR(SUMIF(Данные2!$A:$A,Техлист!$U475,Данные2!D:D),""))</f>
        <v/>
      </c>
      <c r="AA475" s="51" t="str">
        <f>IF($U475="","",IFERROR(SUMIF(Данные2!$A:$A,Техлист!$U475,Данные2!E:E),""))</f>
        <v/>
      </c>
      <c r="AB475" s="45" t="str">
        <f>IF($U475="","",IFERROR(ROUND(SUMIF(Данные2!$A:$A,Техлист!$U475,Данные2!F:F)*100,0)&amp;"%",""))</f>
        <v/>
      </c>
    </row>
    <row r="476" spans="1:28" x14ac:dyDescent="0.25">
      <c r="A476" s="45" t="str">
        <f>IF(Данные2!$A476&lt;&gt;"",Данные2!$A476,"")</f>
        <v/>
      </c>
      <c r="G476" s="45" t="str">
        <f t="shared" si="21"/>
        <v/>
      </c>
      <c r="H476" s="45" t="str">
        <f>IF(COUNTIF(G$1:G476,G476)=1,IF(COUNT(H$1:H475)&gt;0,MAX(H$1:H475)+1,1),"")</f>
        <v/>
      </c>
      <c r="J476" s="45" t="str">
        <f>IFERROR(IF(AND(Данные3!A476&lt;&gt;"",Данные3!A476=D$2),Данные3!B476,""),"")</f>
        <v/>
      </c>
      <c r="K476" s="45" t="str">
        <f>IF(COUNTIF(J$1:J476,J476)=1,IF(COUNT(K$1:K475)&gt;0,MAX(K$1:K475)+1,1),"")</f>
        <v/>
      </c>
      <c r="M476" s="51" t="str">
        <f>IF(G476="","",IFERROR(SUMIFS(Данные3!$E:$E,Данные3!$A:$A,D$2,Данные3!$B:$B,G476),""))</f>
        <v/>
      </c>
      <c r="N476" s="51" t="str">
        <f>IF(G476="","",IFERROR(SUMIFS(Данные3!$F:$F,Данные3!$A:$A,D$2,Данные3!$B:$B,G476),""))</f>
        <v/>
      </c>
      <c r="O476" s="51" t="str">
        <f>IF(G476="","",IFERROR(ROUND(SUMIFS(Данные3!$G:$G,Данные3!$A:$A,D$2,Данные3!$B:$B,G476)*100,0)&amp;"%",""))</f>
        <v/>
      </c>
      <c r="U476" s="51" t="str">
        <f t="shared" si="22"/>
        <v/>
      </c>
      <c r="V476" s="53" t="str">
        <f t="shared" si="23"/>
        <v/>
      </c>
      <c r="W476" s="51" t="str">
        <f>IFERROR(IF(Данные2!$A476&lt;&gt;"",Данные2!$A476,""),"")</f>
        <v/>
      </c>
      <c r="X476" s="53" t="str">
        <f>IF(COUNTIF(W$1:W476,W476)=1,IF(COUNT(X$1:X475)&gt;0,MAX(X$1:X475)+1,1),"")</f>
        <v/>
      </c>
      <c r="Z476" s="51" t="str">
        <f>IF($U476="","",IFERROR(SUMIF(Данные2!$A:$A,Техлист!$U476,Данные2!D:D),""))</f>
        <v/>
      </c>
      <c r="AA476" s="51" t="str">
        <f>IF($U476="","",IFERROR(SUMIF(Данные2!$A:$A,Техлист!$U476,Данные2!E:E),""))</f>
        <v/>
      </c>
      <c r="AB476" s="45" t="str">
        <f>IF($U476="","",IFERROR(ROUND(SUMIF(Данные2!$A:$A,Техлист!$U476,Данные2!F:F)*100,0)&amp;"%",""))</f>
        <v/>
      </c>
    </row>
    <row r="477" spans="1:28" x14ac:dyDescent="0.25">
      <c r="A477" s="45" t="str">
        <f>IF(Данные2!$A477&lt;&gt;"",Данные2!$A477,"")</f>
        <v/>
      </c>
      <c r="G477" s="45" t="str">
        <f t="shared" si="21"/>
        <v/>
      </c>
      <c r="H477" s="45" t="str">
        <f>IF(COUNTIF(G$1:G477,G477)=1,IF(COUNT(H$1:H476)&gt;0,MAX(H$1:H476)+1,1),"")</f>
        <v/>
      </c>
      <c r="J477" s="45" t="str">
        <f>IFERROR(IF(AND(Данные3!A477&lt;&gt;"",Данные3!A477=D$2),Данные3!B477,""),"")</f>
        <v/>
      </c>
      <c r="K477" s="45" t="str">
        <f>IF(COUNTIF(J$1:J477,J477)=1,IF(COUNT(K$1:K476)&gt;0,MAX(K$1:K476)+1,1),"")</f>
        <v/>
      </c>
      <c r="M477" s="51" t="str">
        <f>IF(G477="","",IFERROR(SUMIFS(Данные3!$E:$E,Данные3!$A:$A,D$2,Данные3!$B:$B,G477),""))</f>
        <v/>
      </c>
      <c r="N477" s="51" t="str">
        <f>IF(G477="","",IFERROR(SUMIFS(Данные3!$F:$F,Данные3!$A:$A,D$2,Данные3!$B:$B,G477),""))</f>
        <v/>
      </c>
      <c r="O477" s="51" t="str">
        <f>IF(G477="","",IFERROR(ROUND(SUMIFS(Данные3!$G:$G,Данные3!$A:$A,D$2,Данные3!$B:$B,G477)*100,0)&amp;"%",""))</f>
        <v/>
      </c>
      <c r="U477" s="51" t="str">
        <f t="shared" si="22"/>
        <v/>
      </c>
      <c r="V477" s="53" t="str">
        <f t="shared" si="23"/>
        <v/>
      </c>
      <c r="W477" s="51" t="str">
        <f>IFERROR(IF(Данные2!$A477&lt;&gt;"",Данные2!$A477,""),"")</f>
        <v/>
      </c>
      <c r="X477" s="53" t="str">
        <f>IF(COUNTIF(W$1:W477,W477)=1,IF(COUNT(X$1:X476)&gt;0,MAX(X$1:X476)+1,1),"")</f>
        <v/>
      </c>
      <c r="Z477" s="51" t="str">
        <f>IF($U477="","",IFERROR(SUMIF(Данные2!$A:$A,Техлист!$U477,Данные2!D:D),""))</f>
        <v/>
      </c>
      <c r="AA477" s="51" t="str">
        <f>IF($U477="","",IFERROR(SUMIF(Данные2!$A:$A,Техлист!$U477,Данные2!E:E),""))</f>
        <v/>
      </c>
      <c r="AB477" s="45" t="str">
        <f>IF($U477="","",IFERROR(ROUND(SUMIF(Данные2!$A:$A,Техлист!$U477,Данные2!F:F)*100,0)&amp;"%",""))</f>
        <v/>
      </c>
    </row>
    <row r="478" spans="1:28" x14ac:dyDescent="0.25">
      <c r="A478" s="45" t="str">
        <f>IF(Данные2!$A478&lt;&gt;"",Данные2!$A478,"")</f>
        <v/>
      </c>
      <c r="G478" s="45" t="str">
        <f t="shared" si="21"/>
        <v/>
      </c>
      <c r="H478" s="45" t="str">
        <f>IF(COUNTIF(G$1:G478,G478)=1,IF(COUNT(H$1:H477)&gt;0,MAX(H$1:H477)+1,1),"")</f>
        <v/>
      </c>
      <c r="J478" s="45" t="str">
        <f>IFERROR(IF(AND(Данные3!A478&lt;&gt;"",Данные3!A478=D$2),Данные3!B478,""),"")</f>
        <v/>
      </c>
      <c r="K478" s="45" t="str">
        <f>IF(COUNTIF(J$1:J478,J478)=1,IF(COUNT(K$1:K477)&gt;0,MAX(K$1:K477)+1,1),"")</f>
        <v/>
      </c>
      <c r="M478" s="51" t="str">
        <f>IF(G478="","",IFERROR(SUMIFS(Данные3!$E:$E,Данные3!$A:$A,D$2,Данные3!$B:$B,G478),""))</f>
        <v/>
      </c>
      <c r="N478" s="51" t="str">
        <f>IF(G478="","",IFERROR(SUMIFS(Данные3!$F:$F,Данные3!$A:$A,D$2,Данные3!$B:$B,G478),""))</f>
        <v/>
      </c>
      <c r="O478" s="51" t="str">
        <f>IF(G478="","",IFERROR(ROUND(SUMIFS(Данные3!$G:$G,Данные3!$A:$A,D$2,Данные3!$B:$B,G478)*100,0)&amp;"%",""))</f>
        <v/>
      </c>
      <c r="U478" s="51" t="str">
        <f t="shared" si="22"/>
        <v/>
      </c>
      <c r="V478" s="53" t="str">
        <f t="shared" si="23"/>
        <v/>
      </c>
      <c r="W478" s="51" t="str">
        <f>IFERROR(IF(Данные2!$A478&lt;&gt;"",Данные2!$A478,""),"")</f>
        <v/>
      </c>
      <c r="X478" s="53" t="str">
        <f>IF(COUNTIF(W$1:W478,W478)=1,IF(COUNT(X$1:X477)&gt;0,MAX(X$1:X477)+1,1),"")</f>
        <v/>
      </c>
      <c r="Z478" s="51" t="str">
        <f>IF($U478="","",IFERROR(SUMIF(Данные2!$A:$A,Техлист!$U478,Данные2!D:D),""))</f>
        <v/>
      </c>
      <c r="AA478" s="51" t="str">
        <f>IF($U478="","",IFERROR(SUMIF(Данные2!$A:$A,Техлист!$U478,Данные2!E:E),""))</f>
        <v/>
      </c>
      <c r="AB478" s="45" t="str">
        <f>IF($U478="","",IFERROR(ROUND(SUMIF(Данные2!$A:$A,Техлист!$U478,Данные2!F:F)*100,0)&amp;"%",""))</f>
        <v/>
      </c>
    </row>
    <row r="479" spans="1:28" x14ac:dyDescent="0.25">
      <c r="A479" s="45" t="str">
        <f>IF(Данные2!$A479&lt;&gt;"",Данные2!$A479,"")</f>
        <v/>
      </c>
      <c r="G479" s="45" t="str">
        <f t="shared" si="21"/>
        <v/>
      </c>
      <c r="H479" s="45" t="str">
        <f>IF(COUNTIF(G$1:G479,G479)=1,IF(COUNT(H$1:H478)&gt;0,MAX(H$1:H478)+1,1),"")</f>
        <v/>
      </c>
      <c r="J479" s="45" t="str">
        <f>IFERROR(IF(AND(Данные3!A479&lt;&gt;"",Данные3!A479=D$2),Данные3!B479,""),"")</f>
        <v/>
      </c>
      <c r="K479" s="45" t="str">
        <f>IF(COUNTIF(J$1:J479,J479)=1,IF(COUNT(K$1:K478)&gt;0,MAX(K$1:K478)+1,1),"")</f>
        <v/>
      </c>
      <c r="M479" s="51" t="str">
        <f>IF(G479="","",IFERROR(SUMIFS(Данные3!$E:$E,Данные3!$A:$A,D$2,Данные3!$B:$B,G479),""))</f>
        <v/>
      </c>
      <c r="N479" s="51" t="str">
        <f>IF(G479="","",IFERROR(SUMIFS(Данные3!$F:$F,Данные3!$A:$A,D$2,Данные3!$B:$B,G479),""))</f>
        <v/>
      </c>
      <c r="O479" s="51" t="str">
        <f>IF(G479="","",IFERROR(ROUND(SUMIFS(Данные3!$G:$G,Данные3!$A:$A,D$2,Данные3!$B:$B,G479)*100,0)&amp;"%",""))</f>
        <v/>
      </c>
      <c r="U479" s="51" t="str">
        <f t="shared" si="22"/>
        <v/>
      </c>
      <c r="V479" s="53" t="str">
        <f t="shared" si="23"/>
        <v/>
      </c>
      <c r="W479" s="51" t="str">
        <f>IFERROR(IF(Данные2!$A479&lt;&gt;"",Данные2!$A479,""),"")</f>
        <v/>
      </c>
      <c r="X479" s="53" t="str">
        <f>IF(COUNTIF(W$1:W479,W479)=1,IF(COUNT(X$1:X478)&gt;0,MAX(X$1:X478)+1,1),"")</f>
        <v/>
      </c>
      <c r="Z479" s="51" t="str">
        <f>IF($U479="","",IFERROR(SUMIF(Данные2!$A:$A,Техлист!$U479,Данные2!D:D),""))</f>
        <v/>
      </c>
      <c r="AA479" s="51" t="str">
        <f>IF($U479="","",IFERROR(SUMIF(Данные2!$A:$A,Техлист!$U479,Данные2!E:E),""))</f>
        <v/>
      </c>
      <c r="AB479" s="45" t="str">
        <f>IF($U479="","",IFERROR(ROUND(SUMIF(Данные2!$A:$A,Техлист!$U479,Данные2!F:F)*100,0)&amp;"%",""))</f>
        <v/>
      </c>
    </row>
    <row r="480" spans="1:28" x14ac:dyDescent="0.25">
      <c r="A480" s="45" t="str">
        <f>IF(Данные2!$A480&lt;&gt;"",Данные2!$A480,"")</f>
        <v/>
      </c>
      <c r="G480" s="45" t="str">
        <f t="shared" si="21"/>
        <v/>
      </c>
      <c r="H480" s="45" t="str">
        <f>IF(COUNTIF(G$1:G480,G480)=1,IF(COUNT(H$1:H479)&gt;0,MAX(H$1:H479)+1,1),"")</f>
        <v/>
      </c>
      <c r="J480" s="45" t="str">
        <f>IFERROR(IF(AND(Данные3!A480&lt;&gt;"",Данные3!A480=D$2),Данные3!B480,""),"")</f>
        <v/>
      </c>
      <c r="K480" s="45" t="str">
        <f>IF(COUNTIF(J$1:J480,J480)=1,IF(COUNT(K$1:K479)&gt;0,MAX(K$1:K479)+1,1),"")</f>
        <v/>
      </c>
      <c r="M480" s="51" t="str">
        <f>IF(G480="","",IFERROR(SUMIFS(Данные3!$E:$E,Данные3!$A:$A,D$2,Данные3!$B:$B,G480),""))</f>
        <v/>
      </c>
      <c r="N480" s="51" t="str">
        <f>IF(G480="","",IFERROR(SUMIFS(Данные3!$F:$F,Данные3!$A:$A,D$2,Данные3!$B:$B,G480),""))</f>
        <v/>
      </c>
      <c r="O480" s="51" t="str">
        <f>IF(G480="","",IFERROR(ROUND(SUMIFS(Данные3!$G:$G,Данные3!$A:$A,D$2,Данные3!$B:$B,G480)*100,0)&amp;"%",""))</f>
        <v/>
      </c>
      <c r="U480" s="51" t="str">
        <f t="shared" si="22"/>
        <v/>
      </c>
      <c r="V480" s="53" t="str">
        <f t="shared" si="23"/>
        <v/>
      </c>
      <c r="W480" s="51" t="str">
        <f>IFERROR(IF(Данные2!$A480&lt;&gt;"",Данные2!$A480,""),"")</f>
        <v/>
      </c>
      <c r="X480" s="53" t="str">
        <f>IF(COUNTIF(W$1:W480,W480)=1,IF(COUNT(X$1:X479)&gt;0,MAX(X$1:X479)+1,1),"")</f>
        <v/>
      </c>
      <c r="Z480" s="51" t="str">
        <f>IF($U480="","",IFERROR(SUMIF(Данные2!$A:$A,Техлист!$U480,Данные2!D:D),""))</f>
        <v/>
      </c>
      <c r="AA480" s="51" t="str">
        <f>IF($U480="","",IFERROR(SUMIF(Данные2!$A:$A,Техлист!$U480,Данные2!E:E),""))</f>
        <v/>
      </c>
      <c r="AB480" s="45" t="str">
        <f>IF($U480="","",IFERROR(ROUND(SUMIF(Данные2!$A:$A,Техлист!$U480,Данные2!F:F)*100,0)&amp;"%",""))</f>
        <v/>
      </c>
    </row>
    <row r="481" spans="1:28" x14ac:dyDescent="0.25">
      <c r="A481" s="45" t="str">
        <f>IF(Данные2!$A481&lt;&gt;"",Данные2!$A481,"")</f>
        <v/>
      </c>
      <c r="G481" s="45" t="str">
        <f t="shared" si="21"/>
        <v/>
      </c>
      <c r="H481" s="45" t="str">
        <f>IF(COUNTIF(G$1:G481,G481)=1,IF(COUNT(H$1:H480)&gt;0,MAX(H$1:H480)+1,1),"")</f>
        <v/>
      </c>
      <c r="J481" s="45" t="str">
        <f>IFERROR(IF(AND(Данные3!A481&lt;&gt;"",Данные3!A481=D$2),Данные3!B481,""),"")</f>
        <v/>
      </c>
      <c r="K481" s="45" t="str">
        <f>IF(COUNTIF(J$1:J481,J481)=1,IF(COUNT(K$1:K480)&gt;0,MAX(K$1:K480)+1,1),"")</f>
        <v/>
      </c>
      <c r="M481" s="51" t="str">
        <f>IF(G481="","",IFERROR(SUMIFS(Данные3!$E:$E,Данные3!$A:$A,D$2,Данные3!$B:$B,G481),""))</f>
        <v/>
      </c>
      <c r="N481" s="51" t="str">
        <f>IF(G481="","",IFERROR(SUMIFS(Данные3!$F:$F,Данные3!$A:$A,D$2,Данные3!$B:$B,G481),""))</f>
        <v/>
      </c>
      <c r="O481" s="51" t="str">
        <f>IF(G481="","",IFERROR(ROUND(SUMIFS(Данные3!$G:$G,Данные3!$A:$A,D$2,Данные3!$B:$B,G481)*100,0)&amp;"%",""))</f>
        <v/>
      </c>
      <c r="U481" s="51" t="str">
        <f t="shared" si="22"/>
        <v/>
      </c>
      <c r="V481" s="53" t="str">
        <f t="shared" si="23"/>
        <v/>
      </c>
      <c r="W481" s="51" t="str">
        <f>IFERROR(IF(Данные2!$A481&lt;&gt;"",Данные2!$A481,""),"")</f>
        <v/>
      </c>
      <c r="X481" s="53" t="str">
        <f>IF(COUNTIF(W$1:W481,W481)=1,IF(COUNT(X$1:X480)&gt;0,MAX(X$1:X480)+1,1),"")</f>
        <v/>
      </c>
      <c r="Z481" s="51" t="str">
        <f>IF($U481="","",IFERROR(SUMIF(Данные2!$A:$A,Техлист!$U481,Данные2!D:D),""))</f>
        <v/>
      </c>
      <c r="AA481" s="51" t="str">
        <f>IF($U481="","",IFERROR(SUMIF(Данные2!$A:$A,Техлист!$U481,Данные2!E:E),""))</f>
        <v/>
      </c>
      <c r="AB481" s="45" t="str">
        <f>IF($U481="","",IFERROR(ROUND(SUMIF(Данные2!$A:$A,Техлист!$U481,Данные2!F:F)*100,0)&amp;"%",""))</f>
        <v/>
      </c>
    </row>
    <row r="482" spans="1:28" x14ac:dyDescent="0.25">
      <c r="A482" s="45" t="str">
        <f>IF(Данные2!$A482&lt;&gt;"",Данные2!$A482,"")</f>
        <v/>
      </c>
      <c r="G482" s="45" t="str">
        <f t="shared" si="21"/>
        <v/>
      </c>
      <c r="H482" s="45" t="str">
        <f>IF(COUNTIF(G$1:G482,G482)=1,IF(COUNT(H$1:H481)&gt;0,MAX(H$1:H481)+1,1),"")</f>
        <v/>
      </c>
      <c r="J482" s="45" t="str">
        <f>IFERROR(IF(AND(Данные3!A482&lt;&gt;"",Данные3!A482=D$2),Данные3!B482,""),"")</f>
        <v/>
      </c>
      <c r="K482" s="45" t="str">
        <f>IF(COUNTIF(J$1:J482,J482)=1,IF(COUNT(K$1:K481)&gt;0,MAX(K$1:K481)+1,1),"")</f>
        <v/>
      </c>
      <c r="M482" s="51" t="str">
        <f>IF(G482="","",IFERROR(SUMIFS(Данные3!$E:$E,Данные3!$A:$A,D$2,Данные3!$B:$B,G482),""))</f>
        <v/>
      </c>
      <c r="N482" s="51" t="str">
        <f>IF(G482="","",IFERROR(SUMIFS(Данные3!$F:$F,Данные3!$A:$A,D$2,Данные3!$B:$B,G482),""))</f>
        <v/>
      </c>
      <c r="O482" s="51" t="str">
        <f>IF(G482="","",IFERROR(ROUND(SUMIFS(Данные3!$G:$G,Данные3!$A:$A,D$2,Данные3!$B:$B,G482)*100,0)&amp;"%",""))</f>
        <v/>
      </c>
      <c r="U482" s="51" t="str">
        <f t="shared" si="22"/>
        <v/>
      </c>
      <c r="V482" s="53" t="str">
        <f t="shared" si="23"/>
        <v/>
      </c>
      <c r="W482" s="51" t="str">
        <f>IFERROR(IF(Данные2!$A482&lt;&gt;"",Данные2!$A482,""),"")</f>
        <v/>
      </c>
      <c r="X482" s="53" t="str">
        <f>IF(COUNTIF(W$1:W482,W482)=1,IF(COUNT(X$1:X481)&gt;0,MAX(X$1:X481)+1,1),"")</f>
        <v/>
      </c>
      <c r="Z482" s="51" t="str">
        <f>IF($U482="","",IFERROR(SUMIF(Данные2!$A:$A,Техлист!$U482,Данные2!D:D),""))</f>
        <v/>
      </c>
      <c r="AA482" s="51" t="str">
        <f>IF($U482="","",IFERROR(SUMIF(Данные2!$A:$A,Техлист!$U482,Данные2!E:E),""))</f>
        <v/>
      </c>
      <c r="AB482" s="45" t="str">
        <f>IF($U482="","",IFERROR(ROUND(SUMIF(Данные2!$A:$A,Техлист!$U482,Данные2!F:F)*100,0)&amp;"%",""))</f>
        <v/>
      </c>
    </row>
    <row r="483" spans="1:28" x14ac:dyDescent="0.25">
      <c r="A483" s="45" t="str">
        <f>IF(Данные2!$A483&lt;&gt;"",Данные2!$A483,"")</f>
        <v/>
      </c>
      <c r="G483" s="45" t="str">
        <f t="shared" si="21"/>
        <v/>
      </c>
      <c r="H483" s="45" t="str">
        <f>IF(COUNTIF(G$1:G483,G483)=1,IF(COUNT(H$1:H482)&gt;0,MAX(H$1:H482)+1,1),"")</f>
        <v/>
      </c>
      <c r="J483" s="45" t="str">
        <f>IFERROR(IF(AND(Данные3!A483&lt;&gt;"",Данные3!A483=D$2),Данные3!B483,""),"")</f>
        <v/>
      </c>
      <c r="K483" s="45" t="str">
        <f>IF(COUNTIF(J$1:J483,J483)=1,IF(COUNT(K$1:K482)&gt;0,MAX(K$1:K482)+1,1),"")</f>
        <v/>
      </c>
      <c r="M483" s="51" t="str">
        <f>IF(G483="","",IFERROR(SUMIFS(Данные3!$E:$E,Данные3!$A:$A,D$2,Данные3!$B:$B,G483),""))</f>
        <v/>
      </c>
      <c r="N483" s="51" t="str">
        <f>IF(G483="","",IFERROR(SUMIFS(Данные3!$F:$F,Данные3!$A:$A,D$2,Данные3!$B:$B,G483),""))</f>
        <v/>
      </c>
      <c r="O483" s="51" t="str">
        <f>IF(G483="","",IFERROR(ROUND(SUMIFS(Данные3!$G:$G,Данные3!$A:$A,D$2,Данные3!$B:$B,G483)*100,0)&amp;"%",""))</f>
        <v/>
      </c>
      <c r="U483" s="51" t="str">
        <f t="shared" si="22"/>
        <v/>
      </c>
      <c r="V483" s="53" t="str">
        <f t="shared" si="23"/>
        <v/>
      </c>
      <c r="W483" s="51" t="str">
        <f>IFERROR(IF(Данные2!$A483&lt;&gt;"",Данные2!$A483,""),"")</f>
        <v/>
      </c>
      <c r="X483" s="53" t="str">
        <f>IF(COUNTIF(W$1:W483,W483)=1,IF(COUNT(X$1:X482)&gt;0,MAX(X$1:X482)+1,1),"")</f>
        <v/>
      </c>
      <c r="Z483" s="51" t="str">
        <f>IF($U483="","",IFERROR(SUMIF(Данные2!$A:$A,Техлист!$U483,Данные2!D:D),""))</f>
        <v/>
      </c>
      <c r="AA483" s="51" t="str">
        <f>IF($U483="","",IFERROR(SUMIF(Данные2!$A:$A,Техлист!$U483,Данные2!E:E),""))</f>
        <v/>
      </c>
      <c r="AB483" s="45" t="str">
        <f>IF($U483="","",IFERROR(ROUND(SUMIF(Данные2!$A:$A,Техлист!$U483,Данные2!F:F)*100,0)&amp;"%",""))</f>
        <v/>
      </c>
    </row>
    <row r="484" spans="1:28" x14ac:dyDescent="0.25">
      <c r="A484" s="45" t="str">
        <f>IF(Данные2!$A484&lt;&gt;"",Данные2!$A484,"")</f>
        <v/>
      </c>
      <c r="G484" s="45" t="str">
        <f t="shared" si="21"/>
        <v/>
      </c>
      <c r="H484" s="45" t="str">
        <f>IF(COUNTIF(G$1:G484,G484)=1,IF(COUNT(H$1:H483)&gt;0,MAX(H$1:H483)+1,1),"")</f>
        <v/>
      </c>
      <c r="J484" s="45" t="str">
        <f>IFERROR(IF(AND(Данные3!A484&lt;&gt;"",Данные3!A484=D$2),Данные3!B484,""),"")</f>
        <v/>
      </c>
      <c r="K484" s="45" t="str">
        <f>IF(COUNTIF(J$1:J484,J484)=1,IF(COUNT(K$1:K483)&gt;0,MAX(K$1:K483)+1,1),"")</f>
        <v/>
      </c>
      <c r="M484" s="51" t="str">
        <f>IF(G484="","",IFERROR(SUMIFS(Данные3!$E:$E,Данные3!$A:$A,D$2,Данные3!$B:$B,G484),""))</f>
        <v/>
      </c>
      <c r="N484" s="51" t="str">
        <f>IF(G484="","",IFERROR(SUMIFS(Данные3!$F:$F,Данные3!$A:$A,D$2,Данные3!$B:$B,G484),""))</f>
        <v/>
      </c>
      <c r="O484" s="51" t="str">
        <f>IF(G484="","",IFERROR(ROUND(SUMIFS(Данные3!$G:$G,Данные3!$A:$A,D$2,Данные3!$B:$B,G484)*100,0)&amp;"%",""))</f>
        <v/>
      </c>
      <c r="U484" s="51" t="str">
        <f t="shared" si="22"/>
        <v/>
      </c>
      <c r="V484" s="53" t="str">
        <f t="shared" si="23"/>
        <v/>
      </c>
      <c r="W484" s="51" t="str">
        <f>IFERROR(IF(Данные2!$A484&lt;&gt;"",Данные2!$A484,""),"")</f>
        <v/>
      </c>
      <c r="X484" s="53" t="str">
        <f>IF(COUNTIF(W$1:W484,W484)=1,IF(COUNT(X$1:X483)&gt;0,MAX(X$1:X483)+1,1),"")</f>
        <v/>
      </c>
      <c r="Z484" s="51" t="str">
        <f>IF($U484="","",IFERROR(SUMIF(Данные2!$A:$A,Техлист!$U484,Данные2!D:D),""))</f>
        <v/>
      </c>
      <c r="AA484" s="51" t="str">
        <f>IF($U484="","",IFERROR(SUMIF(Данные2!$A:$A,Техлист!$U484,Данные2!E:E),""))</f>
        <v/>
      </c>
      <c r="AB484" s="45" t="str">
        <f>IF($U484="","",IFERROR(ROUND(SUMIF(Данные2!$A:$A,Техлист!$U484,Данные2!F:F)*100,0)&amp;"%",""))</f>
        <v/>
      </c>
    </row>
    <row r="485" spans="1:28" x14ac:dyDescent="0.25">
      <c r="A485" s="45" t="str">
        <f>IF(Данные2!$A485&lt;&gt;"",Данные2!$A485,"")</f>
        <v/>
      </c>
      <c r="G485" s="45" t="str">
        <f t="shared" si="21"/>
        <v/>
      </c>
      <c r="H485" s="45" t="str">
        <f>IF(COUNTIF(G$1:G485,G485)=1,IF(COUNT(H$1:H484)&gt;0,MAX(H$1:H484)+1,1),"")</f>
        <v/>
      </c>
      <c r="J485" s="45" t="str">
        <f>IFERROR(IF(AND(Данные3!A485&lt;&gt;"",Данные3!A485=D$2),Данные3!B485,""),"")</f>
        <v/>
      </c>
      <c r="K485" s="45" t="str">
        <f>IF(COUNTIF(J$1:J485,J485)=1,IF(COUNT(K$1:K484)&gt;0,MAX(K$1:K484)+1,1),"")</f>
        <v/>
      </c>
      <c r="M485" s="51" t="str">
        <f>IF(G485="","",IFERROR(SUMIFS(Данные3!$E:$E,Данные3!$A:$A,D$2,Данные3!$B:$B,G485),""))</f>
        <v/>
      </c>
      <c r="N485" s="51" t="str">
        <f>IF(G485="","",IFERROR(SUMIFS(Данные3!$F:$F,Данные3!$A:$A,D$2,Данные3!$B:$B,G485),""))</f>
        <v/>
      </c>
      <c r="O485" s="51" t="str">
        <f>IF(G485="","",IFERROR(ROUND(SUMIFS(Данные3!$G:$G,Данные3!$A:$A,D$2,Данные3!$B:$B,G485)*100,0)&amp;"%",""))</f>
        <v/>
      </c>
      <c r="U485" s="51" t="str">
        <f t="shared" si="22"/>
        <v/>
      </c>
      <c r="V485" s="53" t="str">
        <f t="shared" si="23"/>
        <v/>
      </c>
      <c r="W485" s="51" t="str">
        <f>IFERROR(IF(Данные2!$A485&lt;&gt;"",Данные2!$A485,""),"")</f>
        <v/>
      </c>
      <c r="X485" s="53" t="str">
        <f>IF(COUNTIF(W$1:W485,W485)=1,IF(COUNT(X$1:X484)&gt;0,MAX(X$1:X484)+1,1),"")</f>
        <v/>
      </c>
      <c r="Z485" s="51" t="str">
        <f>IF($U485="","",IFERROR(SUMIF(Данные2!$A:$A,Техлист!$U485,Данные2!D:D),""))</f>
        <v/>
      </c>
      <c r="AA485" s="51" t="str">
        <f>IF($U485="","",IFERROR(SUMIF(Данные2!$A:$A,Техлист!$U485,Данные2!E:E),""))</f>
        <v/>
      </c>
      <c r="AB485" s="45" t="str">
        <f>IF($U485="","",IFERROR(ROUND(SUMIF(Данные2!$A:$A,Техлист!$U485,Данные2!F:F)*100,0)&amp;"%",""))</f>
        <v/>
      </c>
    </row>
    <row r="486" spans="1:28" x14ac:dyDescent="0.25">
      <c r="A486" s="45" t="str">
        <f>IF(Данные2!$A486&lt;&gt;"",Данные2!$A486,"")</f>
        <v/>
      </c>
      <c r="G486" s="45" t="str">
        <f t="shared" si="21"/>
        <v/>
      </c>
      <c r="H486" s="45" t="str">
        <f>IF(COUNTIF(G$1:G486,G486)=1,IF(COUNT(H$1:H485)&gt;0,MAX(H$1:H485)+1,1),"")</f>
        <v/>
      </c>
      <c r="J486" s="45" t="str">
        <f>IFERROR(IF(AND(Данные3!A486&lt;&gt;"",Данные3!A486=D$2),Данные3!B486,""),"")</f>
        <v/>
      </c>
      <c r="K486" s="45" t="str">
        <f>IF(COUNTIF(J$1:J486,J486)=1,IF(COUNT(K$1:K485)&gt;0,MAX(K$1:K485)+1,1),"")</f>
        <v/>
      </c>
      <c r="M486" s="51" t="str">
        <f>IF(G486="","",IFERROR(SUMIFS(Данные3!$E:$E,Данные3!$A:$A,D$2,Данные3!$B:$B,G486),""))</f>
        <v/>
      </c>
      <c r="N486" s="51" t="str">
        <f>IF(G486="","",IFERROR(SUMIFS(Данные3!$F:$F,Данные3!$A:$A,D$2,Данные3!$B:$B,G486),""))</f>
        <v/>
      </c>
      <c r="O486" s="51" t="str">
        <f>IF(G486="","",IFERROR(ROUND(SUMIFS(Данные3!$G:$G,Данные3!$A:$A,D$2,Данные3!$B:$B,G486)*100,0)&amp;"%",""))</f>
        <v/>
      </c>
      <c r="U486" s="51" t="str">
        <f t="shared" si="22"/>
        <v/>
      </c>
      <c r="V486" s="53" t="str">
        <f t="shared" si="23"/>
        <v/>
      </c>
      <c r="W486" s="51" t="str">
        <f>IFERROR(IF(Данные2!$A486&lt;&gt;"",Данные2!$A486,""),"")</f>
        <v/>
      </c>
      <c r="X486" s="53" t="str">
        <f>IF(COUNTIF(W$1:W486,W486)=1,IF(COUNT(X$1:X485)&gt;0,MAX(X$1:X485)+1,1),"")</f>
        <v/>
      </c>
      <c r="Z486" s="51" t="str">
        <f>IF($U486="","",IFERROR(SUMIF(Данные2!$A:$A,Техлист!$U486,Данные2!D:D),""))</f>
        <v/>
      </c>
      <c r="AA486" s="51" t="str">
        <f>IF($U486="","",IFERROR(SUMIF(Данные2!$A:$A,Техлист!$U486,Данные2!E:E),""))</f>
        <v/>
      </c>
      <c r="AB486" s="45" t="str">
        <f>IF($U486="","",IFERROR(ROUND(SUMIF(Данные2!$A:$A,Техлист!$U486,Данные2!F:F)*100,0)&amp;"%",""))</f>
        <v/>
      </c>
    </row>
    <row r="487" spans="1:28" x14ac:dyDescent="0.25">
      <c r="A487" s="45" t="str">
        <f>IF(Данные2!$A487&lt;&gt;"",Данные2!$A487,"")</f>
        <v/>
      </c>
      <c r="G487" s="45" t="str">
        <f t="shared" si="21"/>
        <v/>
      </c>
      <c r="H487" s="45" t="str">
        <f>IF(COUNTIF(G$1:G487,G487)=1,IF(COUNT(H$1:H486)&gt;0,MAX(H$1:H486)+1,1),"")</f>
        <v/>
      </c>
      <c r="J487" s="45" t="str">
        <f>IFERROR(IF(AND(Данные3!A487&lt;&gt;"",Данные3!A487=D$2),Данные3!B487,""),"")</f>
        <v/>
      </c>
      <c r="K487" s="45" t="str">
        <f>IF(COUNTIF(J$1:J487,J487)=1,IF(COUNT(K$1:K486)&gt;0,MAX(K$1:K486)+1,1),"")</f>
        <v/>
      </c>
      <c r="M487" s="51" t="str">
        <f>IF(G487="","",IFERROR(SUMIFS(Данные3!$E:$E,Данные3!$A:$A,D$2,Данные3!$B:$B,G487),""))</f>
        <v/>
      </c>
      <c r="N487" s="51" t="str">
        <f>IF(G487="","",IFERROR(SUMIFS(Данные3!$F:$F,Данные3!$A:$A,D$2,Данные3!$B:$B,G487),""))</f>
        <v/>
      </c>
      <c r="O487" s="51" t="str">
        <f>IF(G487="","",IFERROR(ROUND(SUMIFS(Данные3!$G:$G,Данные3!$A:$A,D$2,Данные3!$B:$B,G487)*100,0)&amp;"%",""))</f>
        <v/>
      </c>
      <c r="U487" s="51" t="str">
        <f t="shared" si="22"/>
        <v/>
      </c>
      <c r="V487" s="53" t="str">
        <f t="shared" si="23"/>
        <v/>
      </c>
      <c r="W487" s="51" t="str">
        <f>IFERROR(IF(Данные2!$A487&lt;&gt;"",Данные2!$A487,""),"")</f>
        <v/>
      </c>
      <c r="X487" s="53" t="str">
        <f>IF(COUNTIF(W$1:W487,W487)=1,IF(COUNT(X$1:X486)&gt;0,MAX(X$1:X486)+1,1),"")</f>
        <v/>
      </c>
      <c r="Z487" s="51" t="str">
        <f>IF($U487="","",IFERROR(SUMIF(Данные2!$A:$A,Техлист!$U487,Данные2!D:D),""))</f>
        <v/>
      </c>
      <c r="AA487" s="51" t="str">
        <f>IF($U487="","",IFERROR(SUMIF(Данные2!$A:$A,Техлист!$U487,Данные2!E:E),""))</f>
        <v/>
      </c>
      <c r="AB487" s="45" t="str">
        <f>IF($U487="","",IFERROR(ROUND(SUMIF(Данные2!$A:$A,Техлист!$U487,Данные2!F:F)*100,0)&amp;"%",""))</f>
        <v/>
      </c>
    </row>
    <row r="488" spans="1:28" x14ac:dyDescent="0.25">
      <c r="A488" s="45" t="str">
        <f>IF(Данные2!$A488&lt;&gt;"",Данные2!$A488,"")</f>
        <v/>
      </c>
      <c r="G488" s="45" t="str">
        <f t="shared" si="21"/>
        <v/>
      </c>
      <c r="H488" s="45" t="str">
        <f>IF(COUNTIF(G$1:G488,G488)=1,IF(COUNT(H$1:H487)&gt;0,MAX(H$1:H487)+1,1),"")</f>
        <v/>
      </c>
      <c r="J488" s="45" t="str">
        <f>IFERROR(IF(AND(Данные3!A488&lt;&gt;"",Данные3!A488=D$2),Данные3!B488,""),"")</f>
        <v/>
      </c>
      <c r="K488" s="45" t="str">
        <f>IF(COUNTIF(J$1:J488,J488)=1,IF(COUNT(K$1:K487)&gt;0,MAX(K$1:K487)+1,1),"")</f>
        <v/>
      </c>
      <c r="M488" s="51" t="str">
        <f>IF(G488="","",IFERROR(SUMIFS(Данные3!$E:$E,Данные3!$A:$A,D$2,Данные3!$B:$B,G488),""))</f>
        <v/>
      </c>
      <c r="N488" s="51" t="str">
        <f>IF(G488="","",IFERROR(SUMIFS(Данные3!$F:$F,Данные3!$A:$A,D$2,Данные3!$B:$B,G488),""))</f>
        <v/>
      </c>
      <c r="O488" s="51" t="str">
        <f>IF(G488="","",IFERROR(ROUND(SUMIFS(Данные3!$G:$G,Данные3!$A:$A,D$2,Данные3!$B:$B,G488)*100,0)&amp;"%",""))</f>
        <v/>
      </c>
      <c r="U488" s="51" t="str">
        <f t="shared" si="22"/>
        <v/>
      </c>
      <c r="V488" s="53" t="str">
        <f t="shared" si="23"/>
        <v/>
      </c>
      <c r="W488" s="51" t="str">
        <f>IFERROR(IF(Данные2!$A488&lt;&gt;"",Данные2!$A488,""),"")</f>
        <v/>
      </c>
      <c r="X488" s="53" t="str">
        <f>IF(COUNTIF(W$1:W488,W488)=1,IF(COUNT(X$1:X487)&gt;0,MAX(X$1:X487)+1,1),"")</f>
        <v/>
      </c>
      <c r="Z488" s="51" t="str">
        <f>IF($U488="","",IFERROR(SUMIF(Данные2!$A:$A,Техлист!$U488,Данные2!D:D),""))</f>
        <v/>
      </c>
      <c r="AA488" s="51" t="str">
        <f>IF($U488="","",IFERROR(SUMIF(Данные2!$A:$A,Техлист!$U488,Данные2!E:E),""))</f>
        <v/>
      </c>
      <c r="AB488" s="45" t="str">
        <f>IF($U488="","",IFERROR(ROUND(SUMIF(Данные2!$A:$A,Техлист!$U488,Данные2!F:F)*100,0)&amp;"%",""))</f>
        <v/>
      </c>
    </row>
    <row r="489" spans="1:28" x14ac:dyDescent="0.25">
      <c r="A489" s="45" t="str">
        <f>IF(Данные2!$A489&lt;&gt;"",Данные2!$A489,"")</f>
        <v/>
      </c>
      <c r="G489" s="45" t="str">
        <f t="shared" si="21"/>
        <v/>
      </c>
      <c r="H489" s="45" t="str">
        <f>IF(COUNTIF(G$1:G489,G489)=1,IF(COUNT(H$1:H488)&gt;0,MAX(H$1:H488)+1,1),"")</f>
        <v/>
      </c>
      <c r="J489" s="45" t="str">
        <f>IFERROR(IF(AND(Данные3!A489&lt;&gt;"",Данные3!A489=D$2),Данные3!B489,""),"")</f>
        <v/>
      </c>
      <c r="K489" s="45" t="str">
        <f>IF(COUNTIF(J$1:J489,J489)=1,IF(COUNT(K$1:K488)&gt;0,MAX(K$1:K488)+1,1),"")</f>
        <v/>
      </c>
      <c r="M489" s="51" t="str">
        <f>IF(G489="","",IFERROR(SUMIFS(Данные3!$E:$E,Данные3!$A:$A,D$2,Данные3!$B:$B,G489),""))</f>
        <v/>
      </c>
      <c r="N489" s="51" t="str">
        <f>IF(G489="","",IFERROR(SUMIFS(Данные3!$F:$F,Данные3!$A:$A,D$2,Данные3!$B:$B,G489),""))</f>
        <v/>
      </c>
      <c r="O489" s="51" t="str">
        <f>IF(G489="","",IFERROR(ROUND(SUMIFS(Данные3!$G:$G,Данные3!$A:$A,D$2,Данные3!$B:$B,G489)*100,0)&amp;"%",""))</f>
        <v/>
      </c>
      <c r="U489" s="51" t="str">
        <f t="shared" si="22"/>
        <v/>
      </c>
      <c r="V489" s="53" t="str">
        <f t="shared" si="23"/>
        <v/>
      </c>
      <c r="W489" s="51" t="str">
        <f>IFERROR(IF(Данные2!$A489&lt;&gt;"",Данные2!$A489,""),"")</f>
        <v/>
      </c>
      <c r="X489" s="53" t="str">
        <f>IF(COUNTIF(W$1:W489,W489)=1,IF(COUNT(X$1:X488)&gt;0,MAX(X$1:X488)+1,1),"")</f>
        <v/>
      </c>
      <c r="Z489" s="51" t="str">
        <f>IF($U489="","",IFERROR(SUMIF(Данные2!$A:$A,Техлист!$U489,Данные2!D:D),""))</f>
        <v/>
      </c>
      <c r="AA489" s="51" t="str">
        <f>IF($U489="","",IFERROR(SUMIF(Данные2!$A:$A,Техлист!$U489,Данные2!E:E),""))</f>
        <v/>
      </c>
      <c r="AB489" s="45" t="str">
        <f>IF($U489="","",IFERROR(ROUND(SUMIF(Данные2!$A:$A,Техлист!$U489,Данные2!F:F)*100,0)&amp;"%",""))</f>
        <v/>
      </c>
    </row>
    <row r="490" spans="1:28" x14ac:dyDescent="0.25">
      <c r="A490" s="45" t="str">
        <f>IF(Данные2!$A490&lt;&gt;"",Данные2!$A490,"")</f>
        <v/>
      </c>
      <c r="G490" s="45" t="str">
        <f t="shared" si="21"/>
        <v/>
      </c>
      <c r="H490" s="45" t="str">
        <f>IF(COUNTIF(G$1:G490,G490)=1,IF(COUNT(H$1:H489)&gt;0,MAX(H$1:H489)+1,1),"")</f>
        <v/>
      </c>
      <c r="J490" s="45" t="str">
        <f>IFERROR(IF(AND(Данные3!A490&lt;&gt;"",Данные3!A490=D$2),Данные3!B490,""),"")</f>
        <v/>
      </c>
      <c r="K490" s="45" t="str">
        <f>IF(COUNTIF(J$1:J490,J490)=1,IF(COUNT(K$1:K489)&gt;0,MAX(K$1:K489)+1,1),"")</f>
        <v/>
      </c>
      <c r="M490" s="51" t="str">
        <f>IF(G490="","",IFERROR(SUMIFS(Данные3!$E:$E,Данные3!$A:$A,D$2,Данные3!$B:$B,G490),""))</f>
        <v/>
      </c>
      <c r="N490" s="51" t="str">
        <f>IF(G490="","",IFERROR(SUMIFS(Данные3!$F:$F,Данные3!$A:$A,D$2,Данные3!$B:$B,G490),""))</f>
        <v/>
      </c>
      <c r="O490" s="51" t="str">
        <f>IF(G490="","",IFERROR(ROUND(SUMIFS(Данные3!$G:$G,Данные3!$A:$A,D$2,Данные3!$B:$B,G490)*100,0)&amp;"%",""))</f>
        <v/>
      </c>
      <c r="U490" s="51" t="str">
        <f t="shared" si="22"/>
        <v/>
      </c>
      <c r="V490" s="53" t="str">
        <f t="shared" si="23"/>
        <v/>
      </c>
      <c r="W490" s="51" t="str">
        <f>IFERROR(IF(Данные2!$A490&lt;&gt;"",Данные2!$A490,""),"")</f>
        <v/>
      </c>
      <c r="X490" s="53" t="str">
        <f>IF(COUNTIF(W$1:W490,W490)=1,IF(COUNT(X$1:X489)&gt;0,MAX(X$1:X489)+1,1),"")</f>
        <v/>
      </c>
      <c r="Z490" s="51" t="str">
        <f>IF($U490="","",IFERROR(SUMIF(Данные2!$A:$A,Техлист!$U490,Данные2!D:D),""))</f>
        <v/>
      </c>
      <c r="AA490" s="51" t="str">
        <f>IF($U490="","",IFERROR(SUMIF(Данные2!$A:$A,Техлист!$U490,Данные2!E:E),""))</f>
        <v/>
      </c>
      <c r="AB490" s="45" t="str">
        <f>IF($U490="","",IFERROR(ROUND(SUMIF(Данные2!$A:$A,Техлист!$U490,Данные2!F:F)*100,0)&amp;"%",""))</f>
        <v/>
      </c>
    </row>
    <row r="491" spans="1:28" x14ac:dyDescent="0.25">
      <c r="A491" s="45" t="str">
        <f>IF(Данные2!$A491&lt;&gt;"",Данные2!$A491,"")</f>
        <v/>
      </c>
      <c r="G491" s="45" t="str">
        <f t="shared" si="21"/>
        <v/>
      </c>
      <c r="H491" s="45" t="str">
        <f>IF(COUNTIF(G$1:G491,G491)=1,IF(COUNT(H$1:H490)&gt;0,MAX(H$1:H490)+1,1),"")</f>
        <v/>
      </c>
      <c r="J491" s="45" t="str">
        <f>IFERROR(IF(AND(Данные3!A491&lt;&gt;"",Данные3!A491=D$2),Данные3!B491,""),"")</f>
        <v/>
      </c>
      <c r="K491" s="45" t="str">
        <f>IF(COUNTIF(J$1:J491,J491)=1,IF(COUNT(K$1:K490)&gt;0,MAX(K$1:K490)+1,1),"")</f>
        <v/>
      </c>
      <c r="M491" s="51" t="str">
        <f>IF(G491="","",IFERROR(SUMIFS(Данные3!$E:$E,Данные3!$A:$A,D$2,Данные3!$B:$B,G491),""))</f>
        <v/>
      </c>
      <c r="N491" s="51" t="str">
        <f>IF(G491="","",IFERROR(SUMIFS(Данные3!$F:$F,Данные3!$A:$A,D$2,Данные3!$B:$B,G491),""))</f>
        <v/>
      </c>
      <c r="O491" s="51" t="str">
        <f>IF(G491="","",IFERROR(ROUND(SUMIFS(Данные3!$G:$G,Данные3!$A:$A,D$2,Данные3!$B:$B,G491)*100,0)&amp;"%",""))</f>
        <v/>
      </c>
      <c r="U491" s="51" t="str">
        <f t="shared" si="22"/>
        <v/>
      </c>
      <c r="V491" s="53" t="str">
        <f t="shared" si="23"/>
        <v/>
      </c>
      <c r="W491" s="51" t="str">
        <f>IFERROR(IF(Данные2!$A491&lt;&gt;"",Данные2!$A491,""),"")</f>
        <v/>
      </c>
      <c r="X491" s="53" t="str">
        <f>IF(COUNTIF(W$1:W491,W491)=1,IF(COUNT(X$1:X490)&gt;0,MAX(X$1:X490)+1,1),"")</f>
        <v/>
      </c>
      <c r="Z491" s="51" t="str">
        <f>IF($U491="","",IFERROR(SUMIF(Данные2!$A:$A,Техлист!$U491,Данные2!D:D),""))</f>
        <v/>
      </c>
      <c r="AA491" s="51" t="str">
        <f>IF($U491="","",IFERROR(SUMIF(Данные2!$A:$A,Техлист!$U491,Данные2!E:E),""))</f>
        <v/>
      </c>
      <c r="AB491" s="45" t="str">
        <f>IF($U491="","",IFERROR(ROUND(SUMIF(Данные2!$A:$A,Техлист!$U491,Данные2!F:F)*100,0)&amp;"%",""))</f>
        <v/>
      </c>
    </row>
    <row r="492" spans="1:28" x14ac:dyDescent="0.25">
      <c r="A492" s="45" t="str">
        <f>IF(Данные2!$A492&lt;&gt;"",Данные2!$A492,"")</f>
        <v/>
      </c>
      <c r="G492" s="45" t="str">
        <f t="shared" si="21"/>
        <v/>
      </c>
      <c r="H492" s="45" t="str">
        <f>IF(COUNTIF(G$1:G492,G492)=1,IF(COUNT(H$1:H491)&gt;0,MAX(H$1:H491)+1,1),"")</f>
        <v/>
      </c>
      <c r="J492" s="45" t="str">
        <f>IFERROR(IF(AND(Данные3!A492&lt;&gt;"",Данные3!A492=D$2),Данные3!B492,""),"")</f>
        <v/>
      </c>
      <c r="K492" s="45" t="str">
        <f>IF(COUNTIF(J$1:J492,J492)=1,IF(COUNT(K$1:K491)&gt;0,MAX(K$1:K491)+1,1),"")</f>
        <v/>
      </c>
      <c r="M492" s="51" t="str">
        <f>IF(G492="","",IFERROR(SUMIFS(Данные3!$E:$E,Данные3!$A:$A,D$2,Данные3!$B:$B,G492),""))</f>
        <v/>
      </c>
      <c r="N492" s="51" t="str">
        <f>IF(G492="","",IFERROR(SUMIFS(Данные3!$F:$F,Данные3!$A:$A,D$2,Данные3!$B:$B,G492),""))</f>
        <v/>
      </c>
      <c r="O492" s="51" t="str">
        <f>IF(G492="","",IFERROR(ROUND(SUMIFS(Данные3!$G:$G,Данные3!$A:$A,D$2,Данные3!$B:$B,G492)*100,0)&amp;"%",""))</f>
        <v/>
      </c>
      <c r="U492" s="51" t="str">
        <f t="shared" si="22"/>
        <v/>
      </c>
      <c r="V492" s="53" t="str">
        <f t="shared" si="23"/>
        <v/>
      </c>
      <c r="W492" s="51" t="str">
        <f>IFERROR(IF(Данные2!$A492&lt;&gt;"",Данные2!$A492,""),"")</f>
        <v/>
      </c>
      <c r="X492" s="53" t="str">
        <f>IF(COUNTIF(W$1:W492,W492)=1,IF(COUNT(X$1:X491)&gt;0,MAX(X$1:X491)+1,1),"")</f>
        <v/>
      </c>
      <c r="Z492" s="51" t="str">
        <f>IF($U492="","",IFERROR(SUMIF(Данные2!$A:$A,Техлист!$U492,Данные2!D:D),""))</f>
        <v/>
      </c>
      <c r="AA492" s="51" t="str">
        <f>IF($U492="","",IFERROR(SUMIF(Данные2!$A:$A,Техлист!$U492,Данные2!E:E),""))</f>
        <v/>
      </c>
      <c r="AB492" s="45" t="str">
        <f>IF($U492="","",IFERROR(ROUND(SUMIF(Данные2!$A:$A,Техлист!$U492,Данные2!F:F)*100,0)&amp;"%",""))</f>
        <v/>
      </c>
    </row>
    <row r="493" spans="1:28" x14ac:dyDescent="0.25">
      <c r="A493" s="45" t="str">
        <f>IF(Данные2!$A493&lt;&gt;"",Данные2!$A493,"")</f>
        <v/>
      </c>
      <c r="G493" s="45" t="str">
        <f t="shared" si="21"/>
        <v/>
      </c>
      <c r="H493" s="45" t="str">
        <f>IF(COUNTIF(G$1:G493,G493)=1,IF(COUNT(H$1:H492)&gt;0,MAX(H$1:H492)+1,1),"")</f>
        <v/>
      </c>
      <c r="J493" s="45" t="str">
        <f>IFERROR(IF(AND(Данные3!A493&lt;&gt;"",Данные3!A493=D$2),Данные3!B493,""),"")</f>
        <v/>
      </c>
      <c r="K493" s="45" t="str">
        <f>IF(COUNTIF(J$1:J493,J493)=1,IF(COUNT(K$1:K492)&gt;0,MAX(K$1:K492)+1,1),"")</f>
        <v/>
      </c>
      <c r="M493" s="51" t="str">
        <f>IF(G493="","",IFERROR(SUMIFS(Данные3!$E:$E,Данные3!$A:$A,D$2,Данные3!$B:$B,G493),""))</f>
        <v/>
      </c>
      <c r="N493" s="51" t="str">
        <f>IF(G493="","",IFERROR(SUMIFS(Данные3!$F:$F,Данные3!$A:$A,D$2,Данные3!$B:$B,G493),""))</f>
        <v/>
      </c>
      <c r="O493" s="51" t="str">
        <f>IF(G493="","",IFERROR(ROUND(SUMIFS(Данные3!$G:$G,Данные3!$A:$A,D$2,Данные3!$B:$B,G493)*100,0)&amp;"%",""))</f>
        <v/>
      </c>
      <c r="U493" s="51" t="str">
        <f t="shared" si="22"/>
        <v/>
      </c>
      <c r="V493" s="53" t="str">
        <f t="shared" si="23"/>
        <v/>
      </c>
      <c r="W493" s="51" t="str">
        <f>IFERROR(IF(Данные2!$A493&lt;&gt;"",Данные2!$A493,""),"")</f>
        <v/>
      </c>
      <c r="X493" s="53" t="str">
        <f>IF(COUNTIF(W$1:W493,W493)=1,IF(COUNT(X$1:X492)&gt;0,MAX(X$1:X492)+1,1),"")</f>
        <v/>
      </c>
      <c r="Z493" s="51" t="str">
        <f>IF($U493="","",IFERROR(SUMIF(Данные2!$A:$A,Техлист!$U493,Данные2!D:D),""))</f>
        <v/>
      </c>
      <c r="AA493" s="51" t="str">
        <f>IF($U493="","",IFERROR(SUMIF(Данные2!$A:$A,Техлист!$U493,Данные2!E:E),""))</f>
        <v/>
      </c>
      <c r="AB493" s="45" t="str">
        <f>IF($U493="","",IFERROR(ROUND(SUMIF(Данные2!$A:$A,Техлист!$U493,Данные2!F:F)*100,0)&amp;"%",""))</f>
        <v/>
      </c>
    </row>
    <row r="494" spans="1:28" x14ac:dyDescent="0.25">
      <c r="A494" s="45" t="str">
        <f>IF(Данные2!$A494&lt;&gt;"",Данные2!$A494,"")</f>
        <v/>
      </c>
      <c r="G494" s="45" t="str">
        <f t="shared" si="21"/>
        <v/>
      </c>
      <c r="H494" s="45" t="str">
        <f>IF(COUNTIF(G$1:G494,G494)=1,IF(COUNT(H$1:H493)&gt;0,MAX(H$1:H493)+1,1),"")</f>
        <v/>
      </c>
      <c r="J494" s="45" t="str">
        <f>IFERROR(IF(AND(Данные3!A494&lt;&gt;"",Данные3!A494=D$2),Данные3!B494,""),"")</f>
        <v/>
      </c>
      <c r="K494" s="45" t="str">
        <f>IF(COUNTIF(J$1:J494,J494)=1,IF(COUNT(K$1:K493)&gt;0,MAX(K$1:K493)+1,1),"")</f>
        <v/>
      </c>
      <c r="M494" s="51" t="str">
        <f>IF(G494="","",IFERROR(SUMIFS(Данные3!$E:$E,Данные3!$A:$A,D$2,Данные3!$B:$B,G494),""))</f>
        <v/>
      </c>
      <c r="N494" s="51" t="str">
        <f>IF(G494="","",IFERROR(SUMIFS(Данные3!$F:$F,Данные3!$A:$A,D$2,Данные3!$B:$B,G494),""))</f>
        <v/>
      </c>
      <c r="O494" s="51" t="str">
        <f>IF(G494="","",IFERROR(ROUND(SUMIFS(Данные3!$G:$G,Данные3!$A:$A,D$2,Данные3!$B:$B,G494)*100,0)&amp;"%",""))</f>
        <v/>
      </c>
      <c r="U494" s="51" t="str">
        <f t="shared" si="22"/>
        <v/>
      </c>
      <c r="V494" s="53" t="str">
        <f t="shared" si="23"/>
        <v/>
      </c>
      <c r="W494" s="51" t="str">
        <f>IFERROR(IF(Данные2!$A494&lt;&gt;"",Данные2!$A494,""),"")</f>
        <v/>
      </c>
      <c r="X494" s="53" t="str">
        <f>IF(COUNTIF(W$1:W494,W494)=1,IF(COUNT(X$1:X493)&gt;0,MAX(X$1:X493)+1,1),"")</f>
        <v/>
      </c>
      <c r="Z494" s="51" t="str">
        <f>IF($U494="","",IFERROR(SUMIF(Данные2!$A:$A,Техлист!$U494,Данные2!D:D),""))</f>
        <v/>
      </c>
      <c r="AA494" s="51" t="str">
        <f>IF($U494="","",IFERROR(SUMIF(Данные2!$A:$A,Техлист!$U494,Данные2!E:E),""))</f>
        <v/>
      </c>
      <c r="AB494" s="45" t="str">
        <f>IF($U494="","",IFERROR(ROUND(SUMIF(Данные2!$A:$A,Техлист!$U494,Данные2!F:F)*100,0)&amp;"%",""))</f>
        <v/>
      </c>
    </row>
    <row r="495" spans="1:28" x14ac:dyDescent="0.25">
      <c r="A495" s="45" t="str">
        <f>IF(Данные2!$A495&lt;&gt;"",Данные2!$A495,"")</f>
        <v/>
      </c>
      <c r="G495" s="45" t="str">
        <f t="shared" si="21"/>
        <v/>
      </c>
      <c r="H495" s="45" t="str">
        <f>IF(COUNTIF(G$1:G495,G495)=1,IF(COUNT(H$1:H494)&gt;0,MAX(H$1:H494)+1,1),"")</f>
        <v/>
      </c>
      <c r="J495" s="45" t="str">
        <f>IFERROR(IF(AND(Данные3!A495&lt;&gt;"",Данные3!A495=D$2),Данные3!B495,""),"")</f>
        <v/>
      </c>
      <c r="K495" s="45" t="str">
        <f>IF(COUNTIF(J$1:J495,J495)=1,IF(COUNT(K$1:K494)&gt;0,MAX(K$1:K494)+1,1),"")</f>
        <v/>
      </c>
      <c r="M495" s="51" t="str">
        <f>IF(G495="","",IFERROR(SUMIFS(Данные3!$E:$E,Данные3!$A:$A,D$2,Данные3!$B:$B,G495),""))</f>
        <v/>
      </c>
      <c r="N495" s="51" t="str">
        <f>IF(G495="","",IFERROR(SUMIFS(Данные3!$F:$F,Данные3!$A:$A,D$2,Данные3!$B:$B,G495),""))</f>
        <v/>
      </c>
      <c r="O495" s="51" t="str">
        <f>IF(G495="","",IFERROR(ROUND(SUMIFS(Данные3!$G:$G,Данные3!$A:$A,D$2,Данные3!$B:$B,G495)*100,0)&amp;"%",""))</f>
        <v/>
      </c>
      <c r="U495" s="51" t="str">
        <f t="shared" si="22"/>
        <v/>
      </c>
      <c r="V495" s="53" t="str">
        <f t="shared" si="23"/>
        <v/>
      </c>
      <c r="W495" s="51" t="str">
        <f>IFERROR(IF(Данные2!$A495&lt;&gt;"",Данные2!$A495,""),"")</f>
        <v/>
      </c>
      <c r="X495" s="53" t="str">
        <f>IF(COUNTIF(W$1:W495,W495)=1,IF(COUNT(X$1:X494)&gt;0,MAX(X$1:X494)+1,1),"")</f>
        <v/>
      </c>
      <c r="Z495" s="51" t="str">
        <f>IF($U495="","",IFERROR(SUMIF(Данные2!$A:$A,Техлист!$U495,Данные2!D:D),""))</f>
        <v/>
      </c>
      <c r="AA495" s="51" t="str">
        <f>IF($U495="","",IFERROR(SUMIF(Данные2!$A:$A,Техлист!$U495,Данные2!E:E),""))</f>
        <v/>
      </c>
      <c r="AB495" s="45" t="str">
        <f>IF($U495="","",IFERROR(ROUND(SUMIF(Данные2!$A:$A,Техлист!$U495,Данные2!F:F)*100,0)&amp;"%",""))</f>
        <v/>
      </c>
    </row>
    <row r="496" spans="1:28" x14ac:dyDescent="0.25">
      <c r="A496" s="45" t="str">
        <f>IF(Данные2!$A496&lt;&gt;"",Данные2!$A496,"")</f>
        <v/>
      </c>
      <c r="G496" s="45" t="str">
        <f t="shared" si="21"/>
        <v/>
      </c>
      <c r="H496" s="45" t="str">
        <f>IF(COUNTIF(G$1:G496,G496)=1,IF(COUNT(H$1:H495)&gt;0,MAX(H$1:H495)+1,1),"")</f>
        <v/>
      </c>
      <c r="J496" s="45" t="str">
        <f>IFERROR(IF(AND(Данные3!A496&lt;&gt;"",Данные3!A496=D$2),Данные3!B496,""),"")</f>
        <v/>
      </c>
      <c r="K496" s="45" t="str">
        <f>IF(COUNTIF(J$1:J496,J496)=1,IF(COUNT(K$1:K495)&gt;0,MAX(K$1:K495)+1,1),"")</f>
        <v/>
      </c>
      <c r="M496" s="51" t="str">
        <f>IF(G496="","",IFERROR(SUMIFS(Данные3!$E:$E,Данные3!$A:$A,D$2,Данные3!$B:$B,G496),""))</f>
        <v/>
      </c>
      <c r="N496" s="51" t="str">
        <f>IF(G496="","",IFERROR(SUMIFS(Данные3!$F:$F,Данные3!$A:$A,D$2,Данные3!$B:$B,G496),""))</f>
        <v/>
      </c>
      <c r="O496" s="51" t="str">
        <f>IF(G496="","",IFERROR(ROUND(SUMIFS(Данные3!$G:$G,Данные3!$A:$A,D$2,Данные3!$B:$B,G496)*100,0)&amp;"%",""))</f>
        <v/>
      </c>
      <c r="U496" s="51" t="str">
        <f t="shared" si="22"/>
        <v/>
      </c>
      <c r="V496" s="53" t="str">
        <f t="shared" si="23"/>
        <v/>
      </c>
      <c r="W496" s="51" t="str">
        <f>IFERROR(IF(Данные2!$A496&lt;&gt;"",Данные2!$A496,""),"")</f>
        <v/>
      </c>
      <c r="X496" s="53" t="str">
        <f>IF(COUNTIF(W$1:W496,W496)=1,IF(COUNT(X$1:X495)&gt;0,MAX(X$1:X495)+1,1),"")</f>
        <v/>
      </c>
      <c r="Z496" s="51" t="str">
        <f>IF($U496="","",IFERROR(SUMIF(Данные2!$A:$A,Техлист!$U496,Данные2!D:D),""))</f>
        <v/>
      </c>
      <c r="AA496" s="51" t="str">
        <f>IF($U496="","",IFERROR(SUMIF(Данные2!$A:$A,Техлист!$U496,Данные2!E:E),""))</f>
        <v/>
      </c>
      <c r="AB496" s="45" t="str">
        <f>IF($U496="","",IFERROR(ROUND(SUMIF(Данные2!$A:$A,Техлист!$U496,Данные2!F:F)*100,0)&amp;"%",""))</f>
        <v/>
      </c>
    </row>
    <row r="497" spans="1:28" x14ac:dyDescent="0.25">
      <c r="A497" s="45" t="str">
        <f>IF(Данные2!$A497&lt;&gt;"",Данные2!$A497,"")</f>
        <v/>
      </c>
      <c r="G497" s="45" t="str">
        <f t="shared" si="21"/>
        <v/>
      </c>
      <c r="H497" s="45" t="str">
        <f>IF(COUNTIF(G$1:G497,G497)=1,IF(COUNT(H$1:H496)&gt;0,MAX(H$1:H496)+1,1),"")</f>
        <v/>
      </c>
      <c r="J497" s="45" t="str">
        <f>IFERROR(IF(AND(Данные3!A497&lt;&gt;"",Данные3!A497=D$2),Данные3!B497,""),"")</f>
        <v/>
      </c>
      <c r="K497" s="45" t="str">
        <f>IF(COUNTIF(J$1:J497,J497)=1,IF(COUNT(K$1:K496)&gt;0,MAX(K$1:K496)+1,1),"")</f>
        <v/>
      </c>
      <c r="M497" s="51" t="str">
        <f>IF(G497="","",IFERROR(SUMIFS(Данные3!$E:$E,Данные3!$A:$A,D$2,Данные3!$B:$B,G497),""))</f>
        <v/>
      </c>
      <c r="N497" s="51" t="str">
        <f>IF(G497="","",IFERROR(SUMIFS(Данные3!$F:$F,Данные3!$A:$A,D$2,Данные3!$B:$B,G497),""))</f>
        <v/>
      </c>
      <c r="O497" s="51" t="str">
        <f>IF(G497="","",IFERROR(ROUND(SUMIFS(Данные3!$G:$G,Данные3!$A:$A,D$2,Данные3!$B:$B,G497)*100,0)&amp;"%",""))</f>
        <v/>
      </c>
      <c r="U497" s="51" t="str">
        <f t="shared" si="22"/>
        <v/>
      </c>
      <c r="V497" s="53" t="str">
        <f t="shared" si="23"/>
        <v/>
      </c>
      <c r="W497" s="51" t="str">
        <f>IFERROR(IF(Данные2!$A497&lt;&gt;"",Данные2!$A497,""),"")</f>
        <v/>
      </c>
      <c r="X497" s="53" t="str">
        <f>IF(COUNTIF(W$1:W497,W497)=1,IF(COUNT(X$1:X496)&gt;0,MAX(X$1:X496)+1,1),"")</f>
        <v/>
      </c>
      <c r="Z497" s="51" t="str">
        <f>IF($U497="","",IFERROR(SUMIF(Данные2!$A:$A,Техлист!$U497,Данные2!D:D),""))</f>
        <v/>
      </c>
      <c r="AA497" s="51" t="str">
        <f>IF($U497="","",IFERROR(SUMIF(Данные2!$A:$A,Техлист!$U497,Данные2!E:E),""))</f>
        <v/>
      </c>
      <c r="AB497" s="45" t="str">
        <f>IF($U497="","",IFERROR(ROUND(SUMIF(Данные2!$A:$A,Техлист!$U497,Данные2!F:F)*100,0)&amp;"%",""))</f>
        <v/>
      </c>
    </row>
    <row r="498" spans="1:28" x14ac:dyDescent="0.25">
      <c r="A498" s="45" t="str">
        <f>IF(Данные2!$A498&lt;&gt;"",Данные2!$A498,"")</f>
        <v/>
      </c>
      <c r="G498" s="45" t="str">
        <f t="shared" si="21"/>
        <v/>
      </c>
      <c r="H498" s="45" t="str">
        <f>IF(COUNTIF(G$1:G498,G498)=1,IF(COUNT(H$1:H497)&gt;0,MAX(H$1:H497)+1,1),"")</f>
        <v/>
      </c>
      <c r="J498" s="45" t="str">
        <f>IFERROR(IF(AND(Данные3!A498&lt;&gt;"",Данные3!A498=D$2),Данные3!B498,""),"")</f>
        <v/>
      </c>
      <c r="K498" s="45" t="str">
        <f>IF(COUNTIF(J$1:J498,J498)=1,IF(COUNT(K$1:K497)&gt;0,MAX(K$1:K497)+1,1),"")</f>
        <v/>
      </c>
      <c r="M498" s="51" t="str">
        <f>IF(G498="","",IFERROR(SUMIFS(Данные3!$E:$E,Данные3!$A:$A,D$2,Данные3!$B:$B,G498),""))</f>
        <v/>
      </c>
      <c r="N498" s="51" t="str">
        <f>IF(G498="","",IFERROR(SUMIFS(Данные3!$F:$F,Данные3!$A:$A,D$2,Данные3!$B:$B,G498),""))</f>
        <v/>
      </c>
      <c r="O498" s="51" t="str">
        <f>IF(G498="","",IFERROR(ROUND(SUMIFS(Данные3!$G:$G,Данные3!$A:$A,D$2,Данные3!$B:$B,G498)*100,0)&amp;"%",""))</f>
        <v/>
      </c>
      <c r="U498" s="51" t="str">
        <f t="shared" si="22"/>
        <v/>
      </c>
      <c r="V498" s="53" t="str">
        <f t="shared" si="23"/>
        <v/>
      </c>
      <c r="W498" s="51" t="str">
        <f>IFERROR(IF(Данные2!$A498&lt;&gt;"",Данные2!$A498,""),"")</f>
        <v/>
      </c>
      <c r="X498" s="53" t="str">
        <f>IF(COUNTIF(W$1:W498,W498)=1,IF(COUNT(X$1:X497)&gt;0,MAX(X$1:X497)+1,1),"")</f>
        <v/>
      </c>
      <c r="Z498" s="51" t="str">
        <f>IF($U498="","",IFERROR(SUMIF(Данные2!$A:$A,Техлист!$U498,Данные2!D:D),""))</f>
        <v/>
      </c>
      <c r="AA498" s="51" t="str">
        <f>IF($U498="","",IFERROR(SUMIF(Данные2!$A:$A,Техлист!$U498,Данные2!E:E),""))</f>
        <v/>
      </c>
      <c r="AB498" s="45" t="str">
        <f>IF($U498="","",IFERROR(ROUND(SUMIF(Данные2!$A:$A,Техлист!$U498,Данные2!F:F)*100,0)&amp;"%",""))</f>
        <v/>
      </c>
    </row>
    <row r="499" spans="1:28" x14ac:dyDescent="0.25">
      <c r="A499" s="45" t="str">
        <f>IF(Данные2!$A499&lt;&gt;"",Данные2!$A499,"")</f>
        <v/>
      </c>
      <c r="G499" s="45" t="str">
        <f t="shared" si="21"/>
        <v/>
      </c>
      <c r="H499" s="45" t="str">
        <f>IF(COUNTIF(G$1:G499,G499)=1,IF(COUNT(H$1:H498)&gt;0,MAX(H$1:H498)+1,1),"")</f>
        <v/>
      </c>
      <c r="J499" s="45" t="str">
        <f>IFERROR(IF(AND(Данные3!A499&lt;&gt;"",Данные3!A499=D$2),Данные3!B499,""),"")</f>
        <v/>
      </c>
      <c r="K499" s="45" t="str">
        <f>IF(COUNTIF(J$1:J499,J499)=1,IF(COUNT(K$1:K498)&gt;0,MAX(K$1:K498)+1,1),"")</f>
        <v/>
      </c>
      <c r="M499" s="51" t="str">
        <f>IF(G499="","",IFERROR(SUMIFS(Данные3!$E:$E,Данные3!$A:$A,D$2,Данные3!$B:$B,G499),""))</f>
        <v/>
      </c>
      <c r="N499" s="51" t="str">
        <f>IF(G499="","",IFERROR(SUMIFS(Данные3!$F:$F,Данные3!$A:$A,D$2,Данные3!$B:$B,G499),""))</f>
        <v/>
      </c>
      <c r="O499" s="51" t="str">
        <f>IF(G499="","",IFERROR(ROUND(SUMIFS(Данные3!$G:$G,Данные3!$A:$A,D$2,Данные3!$B:$B,G499)*100,0)&amp;"%",""))</f>
        <v/>
      </c>
      <c r="U499" s="51" t="str">
        <f t="shared" si="22"/>
        <v/>
      </c>
      <c r="V499" s="53" t="str">
        <f t="shared" si="23"/>
        <v/>
      </c>
      <c r="W499" s="51" t="str">
        <f>IFERROR(IF(Данные2!$A499&lt;&gt;"",Данные2!$A499,""),"")</f>
        <v/>
      </c>
      <c r="X499" s="53" t="str">
        <f>IF(COUNTIF(W$1:W499,W499)=1,IF(COUNT(X$1:X498)&gt;0,MAX(X$1:X498)+1,1),"")</f>
        <v/>
      </c>
      <c r="Z499" s="51" t="str">
        <f>IF($U499="","",IFERROR(SUMIF(Данные2!$A:$A,Техлист!$U499,Данные2!D:D),""))</f>
        <v/>
      </c>
      <c r="AA499" s="51" t="str">
        <f>IF($U499="","",IFERROR(SUMIF(Данные2!$A:$A,Техлист!$U499,Данные2!E:E),""))</f>
        <v/>
      </c>
      <c r="AB499" s="45" t="str">
        <f>IF($U499="","",IFERROR(ROUND(SUMIF(Данные2!$A:$A,Техлист!$U499,Данные2!F:F)*100,0)&amp;"%",""))</f>
        <v/>
      </c>
    </row>
    <row r="500" spans="1:28" x14ac:dyDescent="0.25">
      <c r="A500" s="45" t="str">
        <f>IF(Данные2!$A500&lt;&gt;"",Данные2!$A500,"")</f>
        <v/>
      </c>
      <c r="G500" s="45" t="str">
        <f t="shared" si="21"/>
        <v/>
      </c>
      <c r="H500" s="45" t="str">
        <f>IF(COUNTIF(G$1:G500,G500)=1,IF(COUNT(H$1:H499)&gt;0,MAX(H$1:H499)+1,1),"")</f>
        <v/>
      </c>
      <c r="J500" s="45" t="str">
        <f>IFERROR(IF(AND(Данные3!A500&lt;&gt;"",Данные3!A500=D$2),Данные3!B500,""),"")</f>
        <v/>
      </c>
      <c r="K500" s="45" t="str">
        <f>IF(COUNTIF(J$1:J500,J500)=1,IF(COUNT(K$1:K499)&gt;0,MAX(K$1:K499)+1,1),"")</f>
        <v/>
      </c>
      <c r="M500" s="51" t="str">
        <f>IF(G500="","",IFERROR(SUMIFS(Данные3!$E:$E,Данные3!$A:$A,D$2,Данные3!$B:$B,G500),""))</f>
        <v/>
      </c>
      <c r="N500" s="51" t="str">
        <f>IF(G500="","",IFERROR(SUMIFS(Данные3!$F:$F,Данные3!$A:$A,D$2,Данные3!$B:$B,G500),""))</f>
        <v/>
      </c>
      <c r="O500" s="51" t="str">
        <f>IF(G500="","",IFERROR(ROUND(SUMIFS(Данные3!$G:$G,Данные3!$A:$A,D$2,Данные3!$B:$B,G500)*100,0)&amp;"%",""))</f>
        <v/>
      </c>
      <c r="U500" s="51" t="str">
        <f t="shared" si="22"/>
        <v/>
      </c>
      <c r="V500" s="53" t="str">
        <f t="shared" si="23"/>
        <v/>
      </c>
      <c r="W500" s="51" t="str">
        <f>IFERROR(IF(Данные2!$A500&lt;&gt;"",Данные2!$A500,""),"")</f>
        <v/>
      </c>
      <c r="X500" s="53" t="str">
        <f>IF(COUNTIF(W$1:W500,W500)=1,IF(COUNT(X$1:X499)&gt;0,MAX(X$1:X499)+1,1),"")</f>
        <v/>
      </c>
      <c r="Z500" s="51" t="str">
        <f>IF($U500="","",IFERROR(SUMIF(Данные2!$A:$A,Техлист!$U500,Данные2!D:D),""))</f>
        <v/>
      </c>
      <c r="AA500" s="51" t="str">
        <f>IF($U500="","",IFERROR(SUMIF(Данные2!$A:$A,Техлист!$U500,Данные2!E:E),""))</f>
        <v/>
      </c>
      <c r="AB500" s="45" t="str">
        <f>IF($U500="","",IFERROR(ROUND(SUMIF(Данные2!$A:$A,Техлист!$U500,Данные2!F:F)*100,0)&amp;"%",""))</f>
        <v/>
      </c>
    </row>
    <row r="501" spans="1:28" x14ac:dyDescent="0.25">
      <c r="A501" s="45" t="str">
        <f>IF(Данные2!$A501&lt;&gt;"",Данные2!$A501,"")</f>
        <v/>
      </c>
      <c r="G501" s="45" t="str">
        <f t="shared" si="21"/>
        <v/>
      </c>
      <c r="H501" s="45" t="str">
        <f>IF(COUNTIF(G$1:G501,G501)=1,IF(COUNT(H$1:H500)&gt;0,MAX(H$1:H500)+1,1),"")</f>
        <v/>
      </c>
      <c r="J501" s="45" t="str">
        <f>IFERROR(IF(AND(Данные3!A501&lt;&gt;"",Данные3!A501=D$2),Данные3!B501,""),"")</f>
        <v/>
      </c>
      <c r="K501" s="45" t="str">
        <f>IF(COUNTIF(J$1:J501,J501)=1,IF(COUNT(K$1:K500)&gt;0,MAX(K$1:K500)+1,1),"")</f>
        <v/>
      </c>
      <c r="M501" s="51" t="str">
        <f>IF(G501="","",IFERROR(SUMIFS(Данные3!$E:$E,Данные3!$A:$A,D$2,Данные3!$B:$B,G501),""))</f>
        <v/>
      </c>
      <c r="N501" s="51" t="str">
        <f>IF(G501="","",IFERROR(SUMIFS(Данные3!$F:$F,Данные3!$A:$A,D$2,Данные3!$B:$B,G501),""))</f>
        <v/>
      </c>
      <c r="O501" s="51" t="str">
        <f>IF(G501="","",IFERROR(ROUND(SUMIFS(Данные3!$G:$G,Данные3!$A:$A,D$2,Данные3!$B:$B,G501)*100,0)&amp;"%",""))</f>
        <v/>
      </c>
      <c r="U501" s="51" t="str">
        <f t="shared" si="22"/>
        <v/>
      </c>
      <c r="V501" s="53" t="str">
        <f t="shared" si="23"/>
        <v/>
      </c>
      <c r="W501" s="51" t="str">
        <f>IFERROR(IF(Данные2!$A501&lt;&gt;"",Данные2!$A501,""),"")</f>
        <v/>
      </c>
      <c r="X501" s="53" t="str">
        <f>IF(COUNTIF(W$1:W501,W501)=1,IF(COUNT(X$1:X500)&gt;0,MAX(X$1:X500)+1,1),"")</f>
        <v/>
      </c>
      <c r="Z501" s="51" t="str">
        <f>IF($U501="","",IFERROR(SUMIF(Данные2!$A:$A,Техлист!$U501,Данные2!D:D),""))</f>
        <v/>
      </c>
      <c r="AA501" s="51" t="str">
        <f>IF($U501="","",IFERROR(SUMIF(Данные2!$A:$A,Техлист!$U501,Данные2!E:E),""))</f>
        <v/>
      </c>
      <c r="AB501" s="45" t="str">
        <f>IF($U501="","",IFERROR(ROUND(SUMIF(Данные2!$A:$A,Техлист!$U501,Данные2!F:F)*100,0)&amp;"%",""))</f>
        <v/>
      </c>
    </row>
    <row r="502" spans="1:28" x14ac:dyDescent="0.25">
      <c r="A502" s="45" t="str">
        <f>IF(Данные2!$A502&lt;&gt;"",Данные2!$A502,"")</f>
        <v/>
      </c>
      <c r="G502" s="45" t="str">
        <f t="shared" si="21"/>
        <v/>
      </c>
      <c r="H502" s="45" t="str">
        <f>IF(COUNTIF(G$1:G502,G502)=1,IF(COUNT(H$1:H501)&gt;0,MAX(H$1:H501)+1,1),"")</f>
        <v/>
      </c>
      <c r="J502" s="45" t="str">
        <f>IFERROR(IF(AND(Данные3!A502&lt;&gt;"",Данные3!A502=D$2),Данные3!B502,""),"")</f>
        <v/>
      </c>
      <c r="K502" s="45" t="str">
        <f>IF(COUNTIF(J$1:J502,J502)=1,IF(COUNT(K$1:K501)&gt;0,MAX(K$1:K501)+1,1),"")</f>
        <v/>
      </c>
      <c r="M502" s="51" t="str">
        <f>IF(G502="","",IFERROR(SUMIFS(Данные3!$E:$E,Данные3!$A:$A,D$2,Данные3!$B:$B,G502),""))</f>
        <v/>
      </c>
      <c r="N502" s="51" t="str">
        <f>IF(G502="","",IFERROR(SUMIFS(Данные3!$F:$F,Данные3!$A:$A,D$2,Данные3!$B:$B,G502),""))</f>
        <v/>
      </c>
      <c r="O502" s="51" t="str">
        <f>IF(G502="","",IFERROR(ROUND(SUMIFS(Данные3!$G:$G,Данные3!$A:$A,D$2,Данные3!$B:$B,G502)*100,0)&amp;"%",""))</f>
        <v/>
      </c>
      <c r="U502" s="51" t="str">
        <f t="shared" si="22"/>
        <v/>
      </c>
      <c r="V502" s="53" t="str">
        <f t="shared" si="23"/>
        <v/>
      </c>
      <c r="W502" s="51" t="str">
        <f>IFERROR(IF(Данные2!$A502&lt;&gt;"",Данные2!$A502,""),"")</f>
        <v/>
      </c>
      <c r="X502" s="53" t="str">
        <f>IF(COUNTIF(W$1:W502,W502)=1,IF(COUNT(X$1:X501)&gt;0,MAX(X$1:X501)+1,1),"")</f>
        <v/>
      </c>
      <c r="Z502" s="51" t="str">
        <f>IF($U502="","",IFERROR(SUMIF(Данные2!$A:$A,Техлист!$U502,Данные2!D:D),""))</f>
        <v/>
      </c>
      <c r="AA502" s="51" t="str">
        <f>IF($U502="","",IFERROR(SUMIF(Данные2!$A:$A,Техлист!$U502,Данные2!E:E),""))</f>
        <v/>
      </c>
      <c r="AB502" s="45" t="str">
        <f>IF($U502="","",IFERROR(ROUND(SUMIF(Данные2!$A:$A,Техлист!$U502,Данные2!F:F)*100,0)&amp;"%",""))</f>
        <v/>
      </c>
    </row>
    <row r="503" spans="1:28" x14ac:dyDescent="0.25">
      <c r="A503" s="45" t="str">
        <f>IF(Данные2!$A503&lt;&gt;"",Данные2!$A503,"")</f>
        <v/>
      </c>
      <c r="G503" s="45" t="str">
        <f t="shared" si="21"/>
        <v/>
      </c>
      <c r="H503" s="45" t="str">
        <f>IF(COUNTIF(G$1:G503,G503)=1,IF(COUNT(H$1:H502)&gt;0,MAX(H$1:H502)+1,1),"")</f>
        <v/>
      </c>
      <c r="J503" s="45" t="str">
        <f>IFERROR(IF(AND(Данные3!A503&lt;&gt;"",Данные3!A503=D$2),Данные3!B503,""),"")</f>
        <v/>
      </c>
      <c r="K503" s="45" t="str">
        <f>IF(COUNTIF(J$1:J503,J503)=1,IF(COUNT(K$1:K502)&gt;0,MAX(K$1:K502)+1,1),"")</f>
        <v/>
      </c>
      <c r="M503" s="51" t="str">
        <f>IF(G503="","",IFERROR(SUMIFS(Данные3!$E:$E,Данные3!$A:$A,D$2,Данные3!$B:$B,G503),""))</f>
        <v/>
      </c>
      <c r="N503" s="51" t="str">
        <f>IF(G503="","",IFERROR(SUMIFS(Данные3!$F:$F,Данные3!$A:$A,D$2,Данные3!$B:$B,G503),""))</f>
        <v/>
      </c>
      <c r="O503" s="51" t="str">
        <f>IF(G503="","",IFERROR(ROUND(SUMIFS(Данные3!$G:$G,Данные3!$A:$A,D$2,Данные3!$B:$B,G503)*100,0)&amp;"%",""))</f>
        <v/>
      </c>
      <c r="U503" s="51" t="str">
        <f t="shared" si="22"/>
        <v/>
      </c>
      <c r="V503" s="53" t="str">
        <f t="shared" si="23"/>
        <v/>
      </c>
      <c r="W503" s="51" t="str">
        <f>IFERROR(IF(Данные2!$A503&lt;&gt;"",Данные2!$A503,""),"")</f>
        <v/>
      </c>
      <c r="X503" s="53" t="str">
        <f>IF(COUNTIF(W$1:W503,W503)=1,IF(COUNT(X$1:X502)&gt;0,MAX(X$1:X502)+1,1),"")</f>
        <v/>
      </c>
      <c r="Z503" s="51" t="str">
        <f>IF($U503="","",IFERROR(SUMIF(Данные2!$A:$A,Техлист!$U503,Данные2!D:D),""))</f>
        <v/>
      </c>
      <c r="AA503" s="51" t="str">
        <f>IF($U503="","",IFERROR(SUMIF(Данные2!$A:$A,Техлист!$U503,Данные2!E:E),""))</f>
        <v/>
      </c>
      <c r="AB503" s="45" t="str">
        <f>IF($U503="","",IFERROR(ROUND(SUMIF(Данные2!$A:$A,Техлист!$U503,Данные2!F:F)*100,0)&amp;"%",""))</f>
        <v/>
      </c>
    </row>
    <row r="504" spans="1:28" x14ac:dyDescent="0.25">
      <c r="A504" s="45" t="str">
        <f>IF(Данные2!$A504&lt;&gt;"",Данные2!$A504,"")</f>
        <v/>
      </c>
      <c r="G504" s="45" t="str">
        <f t="shared" si="21"/>
        <v/>
      </c>
      <c r="H504" s="45" t="str">
        <f>IF(COUNTIF(G$1:G504,G504)=1,IF(COUNT(H$1:H503)&gt;0,MAX(H$1:H503)+1,1),"")</f>
        <v/>
      </c>
      <c r="J504" s="45" t="str">
        <f>IFERROR(IF(AND(Данные3!A504&lt;&gt;"",Данные3!A504=D$2),Данные3!B504,""),"")</f>
        <v/>
      </c>
      <c r="K504" s="45" t="str">
        <f>IF(COUNTIF(J$1:J504,J504)=1,IF(COUNT(K$1:K503)&gt;0,MAX(K$1:K503)+1,1),"")</f>
        <v/>
      </c>
      <c r="M504" s="51" t="str">
        <f>IF(G504="","",IFERROR(SUMIFS(Данные3!$E:$E,Данные3!$A:$A,D$2,Данные3!$B:$B,G504),""))</f>
        <v/>
      </c>
      <c r="N504" s="51" t="str">
        <f>IF(G504="","",IFERROR(SUMIFS(Данные3!$F:$F,Данные3!$A:$A,D$2,Данные3!$B:$B,G504),""))</f>
        <v/>
      </c>
      <c r="O504" s="51" t="str">
        <f>IF(G504="","",IFERROR(ROUND(SUMIFS(Данные3!$G:$G,Данные3!$A:$A,D$2,Данные3!$B:$B,G504)*100,0)&amp;"%",""))</f>
        <v/>
      </c>
      <c r="U504" s="51" t="str">
        <f t="shared" si="22"/>
        <v/>
      </c>
      <c r="V504" s="53" t="str">
        <f t="shared" si="23"/>
        <v/>
      </c>
      <c r="W504" s="51" t="str">
        <f>IFERROR(IF(Данные2!$A504&lt;&gt;"",Данные2!$A504,""),"")</f>
        <v/>
      </c>
      <c r="X504" s="53" t="str">
        <f>IF(COUNTIF(W$1:W504,W504)=1,IF(COUNT(X$1:X503)&gt;0,MAX(X$1:X503)+1,1),"")</f>
        <v/>
      </c>
      <c r="Z504" s="51" t="str">
        <f>IF($U504="","",IFERROR(SUMIF(Данные2!$A:$A,Техлист!$U504,Данные2!D:D),""))</f>
        <v/>
      </c>
      <c r="AA504" s="51" t="str">
        <f>IF($U504="","",IFERROR(SUMIF(Данные2!$A:$A,Техлист!$U504,Данные2!E:E),""))</f>
        <v/>
      </c>
      <c r="AB504" s="45" t="str">
        <f>IF($U504="","",IFERROR(ROUND(SUMIF(Данные2!$A:$A,Техлист!$U504,Данные2!F:F)*100,0)&amp;"%",""))</f>
        <v/>
      </c>
    </row>
    <row r="505" spans="1:28" x14ac:dyDescent="0.25">
      <c r="A505" s="45" t="str">
        <f>IF(Данные2!$A505&lt;&gt;"",Данные2!$A505,"")</f>
        <v/>
      </c>
      <c r="G505" s="45" t="str">
        <f t="shared" si="21"/>
        <v/>
      </c>
      <c r="H505" s="45" t="str">
        <f>IF(COUNTIF(G$1:G505,G505)=1,IF(COUNT(H$1:H504)&gt;0,MAX(H$1:H504)+1,1),"")</f>
        <v/>
      </c>
      <c r="J505" s="45" t="str">
        <f>IFERROR(IF(AND(Данные3!A505&lt;&gt;"",Данные3!A505=D$2),Данные3!B505,""),"")</f>
        <v/>
      </c>
      <c r="K505" s="45" t="str">
        <f>IF(COUNTIF(J$1:J505,J505)=1,IF(COUNT(K$1:K504)&gt;0,MAX(K$1:K504)+1,1),"")</f>
        <v/>
      </c>
      <c r="M505" s="51" t="str">
        <f>IF(G505="","",IFERROR(SUMIFS(Данные3!$E:$E,Данные3!$A:$A,D$2,Данные3!$B:$B,G505),""))</f>
        <v/>
      </c>
      <c r="N505" s="51" t="str">
        <f>IF(G505="","",IFERROR(SUMIFS(Данные3!$F:$F,Данные3!$A:$A,D$2,Данные3!$B:$B,G505),""))</f>
        <v/>
      </c>
      <c r="O505" s="51" t="str">
        <f>IF(G505="","",IFERROR(ROUND(SUMIFS(Данные3!$G:$G,Данные3!$A:$A,D$2,Данные3!$B:$B,G505)*100,0)&amp;"%",""))</f>
        <v/>
      </c>
      <c r="U505" s="51" t="str">
        <f t="shared" si="22"/>
        <v/>
      </c>
      <c r="V505" s="53" t="str">
        <f t="shared" si="23"/>
        <v/>
      </c>
      <c r="W505" s="51" t="str">
        <f>IFERROR(IF(Данные2!$A505&lt;&gt;"",Данные2!$A505,""),"")</f>
        <v/>
      </c>
      <c r="X505" s="53" t="str">
        <f>IF(COUNTIF(W$1:W505,W505)=1,IF(COUNT(X$1:X504)&gt;0,MAX(X$1:X504)+1,1),"")</f>
        <v/>
      </c>
      <c r="Z505" s="51" t="str">
        <f>IF($U505="","",IFERROR(SUMIF(Данные2!$A:$A,Техлист!$U505,Данные2!D:D),""))</f>
        <v/>
      </c>
      <c r="AA505" s="51" t="str">
        <f>IF($U505="","",IFERROR(SUMIF(Данные2!$A:$A,Техлист!$U505,Данные2!E:E),""))</f>
        <v/>
      </c>
      <c r="AB505" s="45" t="str">
        <f>IF($U505="","",IFERROR(ROUND(SUMIF(Данные2!$A:$A,Техлист!$U505,Данные2!F:F)*100,0)&amp;"%",""))</f>
        <v/>
      </c>
    </row>
    <row r="506" spans="1:28" x14ac:dyDescent="0.25">
      <c r="A506" s="45" t="str">
        <f>IF(Данные2!$A506&lt;&gt;"",Данные2!$A506,"")</f>
        <v/>
      </c>
      <c r="G506" s="45" t="str">
        <f t="shared" si="21"/>
        <v/>
      </c>
      <c r="H506" s="45" t="str">
        <f>IF(COUNTIF(G$1:G506,G506)=1,IF(COUNT(H$1:H505)&gt;0,MAX(H$1:H505)+1,1),"")</f>
        <v/>
      </c>
      <c r="J506" s="45" t="str">
        <f>IFERROR(IF(AND(Данные3!A506&lt;&gt;"",Данные3!A506=D$2),Данные3!B506,""),"")</f>
        <v/>
      </c>
      <c r="K506" s="45" t="str">
        <f>IF(COUNTIF(J$1:J506,J506)=1,IF(COUNT(K$1:K505)&gt;0,MAX(K$1:K505)+1,1),"")</f>
        <v/>
      </c>
      <c r="M506" s="51" t="str">
        <f>IF(G506="","",IFERROR(SUMIFS(Данные3!$E:$E,Данные3!$A:$A,D$2,Данные3!$B:$B,G506),""))</f>
        <v/>
      </c>
      <c r="N506" s="51" t="str">
        <f>IF(G506="","",IFERROR(SUMIFS(Данные3!$F:$F,Данные3!$A:$A,D$2,Данные3!$B:$B,G506),""))</f>
        <v/>
      </c>
      <c r="O506" s="51" t="str">
        <f>IF(G506="","",IFERROR(ROUND(SUMIFS(Данные3!$G:$G,Данные3!$A:$A,D$2,Данные3!$B:$B,G506)*100,0)&amp;"%",""))</f>
        <v/>
      </c>
      <c r="U506" s="51" t="str">
        <f t="shared" si="22"/>
        <v/>
      </c>
      <c r="V506" s="53" t="str">
        <f t="shared" si="23"/>
        <v/>
      </c>
      <c r="W506" s="51" t="str">
        <f>IFERROR(IF(Данные2!$A506&lt;&gt;"",Данные2!$A506,""),"")</f>
        <v/>
      </c>
      <c r="X506" s="53" t="str">
        <f>IF(COUNTIF(W$1:W506,W506)=1,IF(COUNT(X$1:X505)&gt;0,MAX(X$1:X505)+1,1),"")</f>
        <v/>
      </c>
      <c r="Z506" s="51" t="str">
        <f>IF($U506="","",IFERROR(SUMIF(Данные2!$A:$A,Техлист!$U506,Данные2!D:D),""))</f>
        <v/>
      </c>
      <c r="AA506" s="51" t="str">
        <f>IF($U506="","",IFERROR(SUMIF(Данные2!$A:$A,Техлист!$U506,Данные2!E:E),""))</f>
        <v/>
      </c>
      <c r="AB506" s="45" t="str">
        <f>IF($U506="","",IFERROR(ROUND(SUMIF(Данные2!$A:$A,Техлист!$U506,Данные2!F:F)*100,0)&amp;"%",""))</f>
        <v/>
      </c>
    </row>
    <row r="507" spans="1:28" x14ac:dyDescent="0.25">
      <c r="A507" s="45" t="str">
        <f>IF(Данные2!$A507&lt;&gt;"",Данные2!$A507,"")</f>
        <v/>
      </c>
      <c r="G507" s="45" t="str">
        <f t="shared" si="21"/>
        <v/>
      </c>
      <c r="H507" s="45" t="str">
        <f>IF(COUNTIF(G$1:G507,G507)=1,IF(COUNT(H$1:H506)&gt;0,MAX(H$1:H506)+1,1),"")</f>
        <v/>
      </c>
      <c r="J507" s="45" t="str">
        <f>IFERROR(IF(AND(Данные3!A507&lt;&gt;"",Данные3!A507=D$2),Данные3!B507,""),"")</f>
        <v/>
      </c>
      <c r="K507" s="45" t="str">
        <f>IF(COUNTIF(J$1:J507,J507)=1,IF(COUNT(K$1:K506)&gt;0,MAX(K$1:K506)+1,1),"")</f>
        <v/>
      </c>
      <c r="M507" s="51" t="str">
        <f>IF(G507="","",IFERROR(SUMIFS(Данные3!$E:$E,Данные3!$A:$A,D$2,Данные3!$B:$B,G507),""))</f>
        <v/>
      </c>
      <c r="N507" s="51" t="str">
        <f>IF(G507="","",IFERROR(SUMIFS(Данные3!$F:$F,Данные3!$A:$A,D$2,Данные3!$B:$B,G507),""))</f>
        <v/>
      </c>
      <c r="O507" s="51" t="str">
        <f>IF(G507="","",IFERROR(ROUND(SUMIFS(Данные3!$G:$G,Данные3!$A:$A,D$2,Данные3!$B:$B,G507)*100,0)&amp;"%",""))</f>
        <v/>
      </c>
      <c r="U507" s="51" t="str">
        <f t="shared" si="22"/>
        <v/>
      </c>
      <c r="V507" s="53" t="str">
        <f t="shared" si="23"/>
        <v/>
      </c>
      <c r="W507" s="51" t="str">
        <f>IFERROR(IF(Данные2!$A507&lt;&gt;"",Данные2!$A507,""),"")</f>
        <v/>
      </c>
      <c r="X507" s="53" t="str">
        <f>IF(COUNTIF(W$1:W507,W507)=1,IF(COUNT(X$1:X506)&gt;0,MAX(X$1:X506)+1,1),"")</f>
        <v/>
      </c>
      <c r="Z507" s="51" t="str">
        <f>IF($U507="","",IFERROR(SUMIF(Данные2!$A:$A,Техлист!$U507,Данные2!D:D),""))</f>
        <v/>
      </c>
      <c r="AA507" s="51" t="str">
        <f>IF($U507="","",IFERROR(SUMIF(Данные2!$A:$A,Техлист!$U507,Данные2!E:E),""))</f>
        <v/>
      </c>
      <c r="AB507" s="45" t="str">
        <f>IF($U507="","",IFERROR(ROUND(SUMIF(Данные2!$A:$A,Техлист!$U507,Данные2!F:F)*100,0)&amp;"%",""))</f>
        <v/>
      </c>
    </row>
    <row r="508" spans="1:28" x14ac:dyDescent="0.25">
      <c r="A508" s="45" t="str">
        <f>IF(Данные2!$A508&lt;&gt;"",Данные2!$A508,"")</f>
        <v/>
      </c>
      <c r="G508" s="45" t="str">
        <f t="shared" si="21"/>
        <v/>
      </c>
      <c r="H508" s="45" t="str">
        <f>IF(COUNTIF(G$1:G508,G508)=1,IF(COUNT(H$1:H507)&gt;0,MAX(H$1:H507)+1,1),"")</f>
        <v/>
      </c>
      <c r="J508" s="45" t="str">
        <f>IFERROR(IF(AND(Данные3!A508&lt;&gt;"",Данные3!A508=D$2),Данные3!B508,""),"")</f>
        <v/>
      </c>
      <c r="K508" s="45" t="str">
        <f>IF(COUNTIF(J$1:J508,J508)=1,IF(COUNT(K$1:K507)&gt;0,MAX(K$1:K507)+1,1),"")</f>
        <v/>
      </c>
      <c r="M508" s="51" t="str">
        <f>IF(G508="","",IFERROR(SUMIFS(Данные3!$E:$E,Данные3!$A:$A,D$2,Данные3!$B:$B,G508),""))</f>
        <v/>
      </c>
      <c r="N508" s="51" t="str">
        <f>IF(G508="","",IFERROR(SUMIFS(Данные3!$F:$F,Данные3!$A:$A,D$2,Данные3!$B:$B,G508),""))</f>
        <v/>
      </c>
      <c r="O508" s="51" t="str">
        <f>IF(G508="","",IFERROR(ROUND(SUMIFS(Данные3!$G:$G,Данные3!$A:$A,D$2,Данные3!$B:$B,G508)*100,0)&amp;"%",""))</f>
        <v/>
      </c>
      <c r="U508" s="51" t="str">
        <f t="shared" si="22"/>
        <v/>
      </c>
      <c r="V508" s="53" t="str">
        <f t="shared" si="23"/>
        <v/>
      </c>
      <c r="W508" s="51" t="str">
        <f>IFERROR(IF(Данные2!$A508&lt;&gt;"",Данные2!$A508,""),"")</f>
        <v/>
      </c>
      <c r="X508" s="53" t="str">
        <f>IF(COUNTIF(W$1:W508,W508)=1,IF(COUNT(X$1:X507)&gt;0,MAX(X$1:X507)+1,1),"")</f>
        <v/>
      </c>
      <c r="Z508" s="51" t="str">
        <f>IF($U508="","",IFERROR(SUMIF(Данные2!$A:$A,Техлист!$U508,Данные2!D:D),""))</f>
        <v/>
      </c>
      <c r="AA508" s="51" t="str">
        <f>IF($U508="","",IFERROR(SUMIF(Данные2!$A:$A,Техлист!$U508,Данные2!E:E),""))</f>
        <v/>
      </c>
      <c r="AB508" s="45" t="str">
        <f>IF($U508="","",IFERROR(ROUND(SUMIF(Данные2!$A:$A,Техлист!$U508,Данные2!F:F)*100,0)&amp;"%",""))</f>
        <v/>
      </c>
    </row>
    <row r="509" spans="1:28" x14ac:dyDescent="0.25">
      <c r="A509" s="45" t="str">
        <f>IF(Данные2!$A509&lt;&gt;"",Данные2!$A509,"")</f>
        <v/>
      </c>
      <c r="G509" s="45" t="str">
        <f t="shared" si="21"/>
        <v/>
      </c>
      <c r="H509" s="45" t="str">
        <f>IF(COUNTIF(G$1:G509,G509)=1,IF(COUNT(H$1:H508)&gt;0,MAX(H$1:H508)+1,1),"")</f>
        <v/>
      </c>
      <c r="J509" s="45" t="str">
        <f>IFERROR(IF(AND(Данные3!A509&lt;&gt;"",Данные3!A509=D$2),Данные3!B509,""),"")</f>
        <v/>
      </c>
      <c r="K509" s="45" t="str">
        <f>IF(COUNTIF(J$1:J509,J509)=1,IF(COUNT(K$1:K508)&gt;0,MAX(K$1:K508)+1,1),"")</f>
        <v/>
      </c>
      <c r="M509" s="51" t="str">
        <f>IF(G509="","",IFERROR(SUMIFS(Данные3!$E:$E,Данные3!$A:$A,D$2,Данные3!$B:$B,G509),""))</f>
        <v/>
      </c>
      <c r="N509" s="51" t="str">
        <f>IF(G509="","",IFERROR(SUMIFS(Данные3!$F:$F,Данные3!$A:$A,D$2,Данные3!$B:$B,G509),""))</f>
        <v/>
      </c>
      <c r="O509" s="51" t="str">
        <f>IF(G509="","",IFERROR(ROUND(SUMIFS(Данные3!$G:$G,Данные3!$A:$A,D$2,Данные3!$B:$B,G509)*100,0)&amp;"%",""))</f>
        <v/>
      </c>
      <c r="U509" s="51" t="str">
        <f t="shared" si="22"/>
        <v/>
      </c>
      <c r="V509" s="53" t="str">
        <f t="shared" si="23"/>
        <v/>
      </c>
      <c r="W509" s="51" t="str">
        <f>IFERROR(IF(Данные2!$A509&lt;&gt;"",Данные2!$A509,""),"")</f>
        <v/>
      </c>
      <c r="X509" s="53" t="str">
        <f>IF(COUNTIF(W$1:W509,W509)=1,IF(COUNT(X$1:X508)&gt;0,MAX(X$1:X508)+1,1),"")</f>
        <v/>
      </c>
      <c r="Z509" s="51" t="str">
        <f>IF($U509="","",IFERROR(SUMIF(Данные2!$A:$A,Техлист!$U509,Данные2!D:D),""))</f>
        <v/>
      </c>
      <c r="AA509" s="51" t="str">
        <f>IF($U509="","",IFERROR(SUMIF(Данные2!$A:$A,Техлист!$U509,Данные2!E:E),""))</f>
        <v/>
      </c>
      <c r="AB509" s="45" t="str">
        <f>IF($U509="","",IFERROR(ROUND(SUMIF(Данные2!$A:$A,Техлист!$U509,Данные2!F:F)*100,0)&amp;"%",""))</f>
        <v/>
      </c>
    </row>
    <row r="510" spans="1:28" x14ac:dyDescent="0.25">
      <c r="A510" s="45" t="str">
        <f>IF(Данные2!$A510&lt;&gt;"",Данные2!$A510,"")</f>
        <v/>
      </c>
      <c r="G510" s="45" t="str">
        <f t="shared" si="21"/>
        <v/>
      </c>
      <c r="H510" s="45" t="str">
        <f>IF(COUNTIF(G$1:G510,G510)=1,IF(COUNT(H$1:H509)&gt;0,MAX(H$1:H509)+1,1),"")</f>
        <v/>
      </c>
      <c r="J510" s="45" t="str">
        <f>IFERROR(IF(AND(Данные3!A510&lt;&gt;"",Данные3!A510=D$2),Данные3!B510,""),"")</f>
        <v/>
      </c>
      <c r="K510" s="45" t="str">
        <f>IF(COUNTIF(J$1:J510,J510)=1,IF(COUNT(K$1:K509)&gt;0,MAX(K$1:K509)+1,1),"")</f>
        <v/>
      </c>
      <c r="M510" s="51" t="str">
        <f>IF(G510="","",IFERROR(SUMIFS(Данные3!$E:$E,Данные3!$A:$A,D$2,Данные3!$B:$B,G510),""))</f>
        <v/>
      </c>
      <c r="N510" s="51" t="str">
        <f>IF(G510="","",IFERROR(SUMIFS(Данные3!$F:$F,Данные3!$A:$A,D$2,Данные3!$B:$B,G510),""))</f>
        <v/>
      </c>
      <c r="O510" s="51" t="str">
        <f>IF(G510="","",IFERROR(ROUND(SUMIFS(Данные3!$G:$G,Данные3!$A:$A,D$2,Данные3!$B:$B,G510)*100,0)&amp;"%",""))</f>
        <v/>
      </c>
      <c r="U510" s="51" t="str">
        <f t="shared" si="22"/>
        <v/>
      </c>
      <c r="V510" s="53" t="str">
        <f t="shared" si="23"/>
        <v/>
      </c>
      <c r="W510" s="51" t="str">
        <f>IFERROR(IF(Данные2!$A510&lt;&gt;"",Данные2!$A510,""),"")</f>
        <v/>
      </c>
      <c r="X510" s="53" t="str">
        <f>IF(COUNTIF(W$1:W510,W510)=1,IF(COUNT(X$1:X509)&gt;0,MAX(X$1:X509)+1,1),"")</f>
        <v/>
      </c>
      <c r="Z510" s="51" t="str">
        <f>IF($U510="","",IFERROR(SUMIF(Данные2!$A:$A,Техлист!$U510,Данные2!D:D),""))</f>
        <v/>
      </c>
      <c r="AA510" s="51" t="str">
        <f>IF($U510="","",IFERROR(SUMIF(Данные2!$A:$A,Техлист!$U510,Данные2!E:E),""))</f>
        <v/>
      </c>
      <c r="AB510" s="45" t="str">
        <f>IF($U510="","",IFERROR(ROUND(SUMIF(Данные2!$A:$A,Техлист!$U510,Данные2!F:F)*100,0)&amp;"%",""))</f>
        <v/>
      </c>
    </row>
    <row r="511" spans="1:28" x14ac:dyDescent="0.25">
      <c r="A511" s="45" t="str">
        <f>IF(Данные2!$A511&lt;&gt;"",Данные2!$A511,"")</f>
        <v/>
      </c>
      <c r="G511" s="45" t="str">
        <f t="shared" si="21"/>
        <v/>
      </c>
      <c r="H511" s="45" t="str">
        <f>IF(COUNTIF(G$1:G511,G511)=1,IF(COUNT(H$1:H510)&gt;0,MAX(H$1:H510)+1,1),"")</f>
        <v/>
      </c>
      <c r="J511" s="45" t="str">
        <f>IFERROR(IF(AND(Данные3!A511&lt;&gt;"",Данные3!A511=D$2),Данные3!B511,""),"")</f>
        <v/>
      </c>
      <c r="K511" s="45" t="str">
        <f>IF(COUNTIF(J$1:J511,J511)=1,IF(COUNT(K$1:K510)&gt;0,MAX(K$1:K510)+1,1),"")</f>
        <v/>
      </c>
      <c r="M511" s="51" t="str">
        <f>IF(G511="","",IFERROR(SUMIFS(Данные3!$E:$E,Данные3!$A:$A,D$2,Данные3!$B:$B,G511),""))</f>
        <v/>
      </c>
      <c r="N511" s="51" t="str">
        <f>IF(G511="","",IFERROR(SUMIFS(Данные3!$F:$F,Данные3!$A:$A,D$2,Данные3!$B:$B,G511),""))</f>
        <v/>
      </c>
      <c r="O511" s="51" t="str">
        <f>IF(G511="","",IFERROR(ROUND(SUMIFS(Данные3!$G:$G,Данные3!$A:$A,D$2,Данные3!$B:$B,G511)*100,0)&amp;"%",""))</f>
        <v/>
      </c>
      <c r="U511" s="51" t="str">
        <f t="shared" si="22"/>
        <v/>
      </c>
      <c r="V511" s="53" t="str">
        <f t="shared" si="23"/>
        <v/>
      </c>
      <c r="W511" s="51" t="str">
        <f>IFERROR(IF(Данные2!$A511&lt;&gt;"",Данные2!$A511,""),"")</f>
        <v/>
      </c>
      <c r="X511" s="53" t="str">
        <f>IF(COUNTIF(W$1:W511,W511)=1,IF(COUNT(X$1:X510)&gt;0,MAX(X$1:X510)+1,1),"")</f>
        <v/>
      </c>
      <c r="Z511" s="51" t="str">
        <f>IF($U511="","",IFERROR(SUMIF(Данные2!$A:$A,Техлист!$U511,Данные2!D:D),""))</f>
        <v/>
      </c>
      <c r="AA511" s="51" t="str">
        <f>IF($U511="","",IFERROR(SUMIF(Данные2!$A:$A,Техлист!$U511,Данные2!E:E),""))</f>
        <v/>
      </c>
      <c r="AB511" s="45" t="str">
        <f>IF($U511="","",IFERROR(ROUND(SUMIF(Данные2!$A:$A,Техлист!$U511,Данные2!F:F)*100,0)&amp;"%",""))</f>
        <v/>
      </c>
    </row>
    <row r="512" spans="1:28" x14ac:dyDescent="0.25">
      <c r="A512" s="45" t="str">
        <f>IF(Данные2!$A512&lt;&gt;"",Данные2!$A512,"")</f>
        <v/>
      </c>
      <c r="G512" s="45" t="str">
        <f t="shared" si="21"/>
        <v/>
      </c>
      <c r="H512" s="45" t="str">
        <f>IF(COUNTIF(G$1:G512,G512)=1,IF(COUNT(H$1:H511)&gt;0,MAX(H$1:H511)+1,1),"")</f>
        <v/>
      </c>
      <c r="J512" s="45" t="str">
        <f>IFERROR(IF(AND(Данные3!A512&lt;&gt;"",Данные3!A512=D$2),Данные3!B512,""),"")</f>
        <v/>
      </c>
      <c r="K512" s="45" t="str">
        <f>IF(COUNTIF(J$1:J512,J512)=1,IF(COUNT(K$1:K511)&gt;0,MAX(K$1:K511)+1,1),"")</f>
        <v/>
      </c>
      <c r="M512" s="51" t="str">
        <f>IF(G512="","",IFERROR(SUMIFS(Данные3!$E:$E,Данные3!$A:$A,D$2,Данные3!$B:$B,G512),""))</f>
        <v/>
      </c>
      <c r="N512" s="51" t="str">
        <f>IF(G512="","",IFERROR(SUMIFS(Данные3!$F:$F,Данные3!$A:$A,D$2,Данные3!$B:$B,G512),""))</f>
        <v/>
      </c>
      <c r="O512" s="51" t="str">
        <f>IF(G512="","",IFERROR(ROUND(SUMIFS(Данные3!$G:$G,Данные3!$A:$A,D$2,Данные3!$B:$B,G512)*100,0)&amp;"%",""))</f>
        <v/>
      </c>
      <c r="U512" s="51" t="str">
        <f t="shared" si="22"/>
        <v/>
      </c>
      <c r="V512" s="53" t="str">
        <f t="shared" si="23"/>
        <v/>
      </c>
      <c r="W512" s="51" t="str">
        <f>IFERROR(IF(Данные2!$A512&lt;&gt;"",Данные2!$A512,""),"")</f>
        <v/>
      </c>
      <c r="X512" s="53" t="str">
        <f>IF(COUNTIF(W$1:W512,W512)=1,IF(COUNT(X$1:X511)&gt;0,MAX(X$1:X511)+1,1),"")</f>
        <v/>
      </c>
      <c r="Z512" s="51" t="str">
        <f>IF($U512="","",IFERROR(SUMIF(Данные2!$A:$A,Техлист!$U512,Данные2!D:D),""))</f>
        <v/>
      </c>
      <c r="AA512" s="51" t="str">
        <f>IF($U512="","",IFERROR(SUMIF(Данные2!$A:$A,Техлист!$U512,Данные2!E:E),""))</f>
        <v/>
      </c>
      <c r="AB512" s="45" t="str">
        <f>IF($U512="","",IFERROR(ROUND(SUMIF(Данные2!$A:$A,Техлист!$U512,Данные2!F:F)*100,0)&amp;"%",""))</f>
        <v/>
      </c>
    </row>
    <row r="513" spans="1:28" x14ac:dyDescent="0.25">
      <c r="A513" s="45" t="str">
        <f>IF(Данные2!$A513&lt;&gt;"",Данные2!$A513,"")</f>
        <v/>
      </c>
      <c r="G513" s="45" t="str">
        <f t="shared" si="21"/>
        <v/>
      </c>
      <c r="H513" s="45" t="str">
        <f>IF(COUNTIF(G$1:G513,G513)=1,IF(COUNT(H$1:H512)&gt;0,MAX(H$1:H512)+1,1),"")</f>
        <v/>
      </c>
      <c r="J513" s="45" t="str">
        <f>IFERROR(IF(AND(Данные3!A513&lt;&gt;"",Данные3!A513=D$2),Данные3!B513,""),"")</f>
        <v/>
      </c>
      <c r="K513" s="45" t="str">
        <f>IF(COUNTIF(J$1:J513,J513)=1,IF(COUNT(K$1:K512)&gt;0,MAX(K$1:K512)+1,1),"")</f>
        <v/>
      </c>
      <c r="M513" s="51" t="str">
        <f>IF(G513="","",IFERROR(SUMIFS(Данные3!$E:$E,Данные3!$A:$A,D$2,Данные3!$B:$B,G513),""))</f>
        <v/>
      </c>
      <c r="N513" s="51" t="str">
        <f>IF(G513="","",IFERROR(SUMIFS(Данные3!$F:$F,Данные3!$A:$A,D$2,Данные3!$B:$B,G513),""))</f>
        <v/>
      </c>
      <c r="O513" s="51" t="str">
        <f>IF(G513="","",IFERROR(ROUND(SUMIFS(Данные3!$G:$G,Данные3!$A:$A,D$2,Данные3!$B:$B,G513)*100,0)&amp;"%",""))</f>
        <v/>
      </c>
      <c r="U513" s="51" t="str">
        <f t="shared" si="22"/>
        <v/>
      </c>
      <c r="V513" s="53" t="str">
        <f t="shared" si="23"/>
        <v/>
      </c>
      <c r="W513" s="51" t="str">
        <f>IFERROR(IF(Данные2!$A513&lt;&gt;"",Данные2!$A513,""),"")</f>
        <v/>
      </c>
      <c r="X513" s="53" t="str">
        <f>IF(COUNTIF(W$1:W513,W513)=1,IF(COUNT(X$1:X512)&gt;0,MAX(X$1:X512)+1,1),"")</f>
        <v/>
      </c>
      <c r="Z513" s="51" t="str">
        <f>IF($U513="","",IFERROR(SUMIF(Данные2!$A:$A,Техлист!$U513,Данные2!D:D),""))</f>
        <v/>
      </c>
      <c r="AA513" s="51" t="str">
        <f>IF($U513="","",IFERROR(SUMIF(Данные2!$A:$A,Техлист!$U513,Данные2!E:E),""))</f>
        <v/>
      </c>
      <c r="AB513" s="45" t="str">
        <f>IF($U513="","",IFERROR(ROUND(SUMIF(Данные2!$A:$A,Техлист!$U513,Данные2!F:F)*100,0)&amp;"%",""))</f>
        <v/>
      </c>
    </row>
    <row r="514" spans="1:28" x14ac:dyDescent="0.25">
      <c r="A514" s="45" t="str">
        <f>IF(Данные2!$A514&lt;&gt;"",Данные2!$A514,"")</f>
        <v/>
      </c>
      <c r="G514" s="45" t="str">
        <f t="shared" ref="G514:G577" si="24">IFERROR(INDEX(J$2:J$2000,MATCH(ROW()-1,K$2:K$2000,0)),"")</f>
        <v/>
      </c>
      <c r="H514" s="45" t="str">
        <f>IF(COUNTIF(G$1:G514,G514)=1,IF(COUNT(H$1:H513)&gt;0,MAX(H$1:H513)+1,1),"")</f>
        <v/>
      </c>
      <c r="J514" s="45" t="str">
        <f>IFERROR(IF(AND(Данные3!A514&lt;&gt;"",Данные3!A514=D$2),Данные3!B514,""),"")</f>
        <v/>
      </c>
      <c r="K514" s="45" t="str">
        <f>IF(COUNTIF(J$1:J514,J514)=1,IF(COUNT(K$1:K513)&gt;0,MAX(K$1:K513)+1,1),"")</f>
        <v/>
      </c>
      <c r="M514" s="51" t="str">
        <f>IF(G514="","",IFERROR(SUMIFS(Данные3!$E:$E,Данные3!$A:$A,D$2,Данные3!$B:$B,G514),""))</f>
        <v/>
      </c>
      <c r="N514" s="51" t="str">
        <f>IF(G514="","",IFERROR(SUMIFS(Данные3!$F:$F,Данные3!$A:$A,D$2,Данные3!$B:$B,G514),""))</f>
        <v/>
      </c>
      <c r="O514" s="51" t="str">
        <f>IF(G514="","",IFERROR(ROUND(SUMIFS(Данные3!$G:$G,Данные3!$A:$A,D$2,Данные3!$B:$B,G514)*100,0)&amp;"%",""))</f>
        <v/>
      </c>
      <c r="U514" s="51" t="str">
        <f t="shared" ref="U514:U577" si="25">IFERROR(INDEX(W$2:W$2000,MATCH(ROW()-1,X$2:X$2000,0)),"")</f>
        <v/>
      </c>
      <c r="V514" s="53" t="str">
        <f t="shared" ref="V514:V577" si="26">IFERROR(INDEX(X$2:X$2000,MATCH(ROW()-1,X$2:X$2000,0)),"")</f>
        <v/>
      </c>
      <c r="W514" s="51" t="str">
        <f>IFERROR(IF(Данные2!$A514&lt;&gt;"",Данные2!$A514,""),"")</f>
        <v/>
      </c>
      <c r="X514" s="53" t="str">
        <f>IF(COUNTIF(W$1:W514,W514)=1,IF(COUNT(X$1:X513)&gt;0,MAX(X$1:X513)+1,1),"")</f>
        <v/>
      </c>
      <c r="Z514" s="51" t="str">
        <f>IF($U514="","",IFERROR(SUMIF(Данные2!$A:$A,Техлист!$U514,Данные2!D:D),""))</f>
        <v/>
      </c>
      <c r="AA514" s="51" t="str">
        <f>IF($U514="","",IFERROR(SUMIF(Данные2!$A:$A,Техлист!$U514,Данные2!E:E),""))</f>
        <v/>
      </c>
      <c r="AB514" s="45" t="str">
        <f>IF($U514="","",IFERROR(ROUND(SUMIF(Данные2!$A:$A,Техлист!$U514,Данные2!F:F)*100,0)&amp;"%",""))</f>
        <v/>
      </c>
    </row>
    <row r="515" spans="1:28" x14ac:dyDescent="0.25">
      <c r="A515" s="45" t="str">
        <f>IF(Данные2!$A515&lt;&gt;"",Данные2!$A515,"")</f>
        <v/>
      </c>
      <c r="G515" s="45" t="str">
        <f t="shared" si="24"/>
        <v/>
      </c>
      <c r="H515" s="45" t="str">
        <f>IF(COUNTIF(G$1:G515,G515)=1,IF(COUNT(H$1:H514)&gt;0,MAX(H$1:H514)+1,1),"")</f>
        <v/>
      </c>
      <c r="J515" s="45" t="str">
        <f>IFERROR(IF(AND(Данные3!A515&lt;&gt;"",Данные3!A515=D$2),Данные3!B515,""),"")</f>
        <v/>
      </c>
      <c r="K515" s="45" t="str">
        <f>IF(COUNTIF(J$1:J515,J515)=1,IF(COUNT(K$1:K514)&gt;0,MAX(K$1:K514)+1,1),"")</f>
        <v/>
      </c>
      <c r="M515" s="51" t="str">
        <f>IF(G515="","",IFERROR(SUMIFS(Данные3!$E:$E,Данные3!$A:$A,D$2,Данные3!$B:$B,G515),""))</f>
        <v/>
      </c>
      <c r="N515" s="51" t="str">
        <f>IF(G515="","",IFERROR(SUMIFS(Данные3!$F:$F,Данные3!$A:$A,D$2,Данные3!$B:$B,G515),""))</f>
        <v/>
      </c>
      <c r="O515" s="51" t="str">
        <f>IF(G515="","",IFERROR(ROUND(SUMIFS(Данные3!$G:$G,Данные3!$A:$A,D$2,Данные3!$B:$B,G515)*100,0)&amp;"%",""))</f>
        <v/>
      </c>
      <c r="U515" s="51" t="str">
        <f t="shared" si="25"/>
        <v/>
      </c>
      <c r="V515" s="53" t="str">
        <f t="shared" si="26"/>
        <v/>
      </c>
      <c r="W515" s="51" t="str">
        <f>IFERROR(IF(Данные2!$A515&lt;&gt;"",Данные2!$A515,""),"")</f>
        <v/>
      </c>
      <c r="X515" s="53" t="str">
        <f>IF(COUNTIF(W$1:W515,W515)=1,IF(COUNT(X$1:X514)&gt;0,MAX(X$1:X514)+1,1),"")</f>
        <v/>
      </c>
      <c r="Z515" s="51" t="str">
        <f>IF($U515="","",IFERROR(SUMIF(Данные2!$A:$A,Техлист!$U515,Данные2!D:D),""))</f>
        <v/>
      </c>
      <c r="AA515" s="51" t="str">
        <f>IF($U515="","",IFERROR(SUMIF(Данные2!$A:$A,Техлист!$U515,Данные2!E:E),""))</f>
        <v/>
      </c>
      <c r="AB515" s="45" t="str">
        <f>IF($U515="","",IFERROR(ROUND(SUMIF(Данные2!$A:$A,Техлист!$U515,Данные2!F:F)*100,0)&amp;"%",""))</f>
        <v/>
      </c>
    </row>
    <row r="516" spans="1:28" x14ac:dyDescent="0.25">
      <c r="A516" s="45" t="str">
        <f>IF(Данные2!$A516&lt;&gt;"",Данные2!$A516,"")</f>
        <v/>
      </c>
      <c r="G516" s="45" t="str">
        <f t="shared" si="24"/>
        <v/>
      </c>
      <c r="H516" s="45" t="str">
        <f>IF(COUNTIF(G$1:G516,G516)=1,IF(COUNT(H$1:H515)&gt;0,MAX(H$1:H515)+1,1),"")</f>
        <v/>
      </c>
      <c r="J516" s="45" t="str">
        <f>IFERROR(IF(AND(Данные3!A516&lt;&gt;"",Данные3!A516=D$2),Данные3!B516,""),"")</f>
        <v/>
      </c>
      <c r="K516" s="45" t="str">
        <f>IF(COUNTIF(J$1:J516,J516)=1,IF(COUNT(K$1:K515)&gt;0,MAX(K$1:K515)+1,1),"")</f>
        <v/>
      </c>
      <c r="M516" s="51" t="str">
        <f>IF(G516="","",IFERROR(SUMIFS(Данные3!$E:$E,Данные3!$A:$A,D$2,Данные3!$B:$B,G516),""))</f>
        <v/>
      </c>
      <c r="N516" s="51" t="str">
        <f>IF(G516="","",IFERROR(SUMIFS(Данные3!$F:$F,Данные3!$A:$A,D$2,Данные3!$B:$B,G516),""))</f>
        <v/>
      </c>
      <c r="O516" s="51" t="str">
        <f>IF(G516="","",IFERROR(ROUND(SUMIFS(Данные3!$G:$G,Данные3!$A:$A,D$2,Данные3!$B:$B,G516)*100,0)&amp;"%",""))</f>
        <v/>
      </c>
      <c r="U516" s="51" t="str">
        <f t="shared" si="25"/>
        <v/>
      </c>
      <c r="V516" s="53" t="str">
        <f t="shared" si="26"/>
        <v/>
      </c>
      <c r="W516" s="51" t="str">
        <f>IFERROR(IF(Данные2!$A516&lt;&gt;"",Данные2!$A516,""),"")</f>
        <v/>
      </c>
      <c r="X516" s="53" t="str">
        <f>IF(COUNTIF(W$1:W516,W516)=1,IF(COUNT(X$1:X515)&gt;0,MAX(X$1:X515)+1,1),"")</f>
        <v/>
      </c>
      <c r="Z516" s="51" t="str">
        <f>IF($U516="","",IFERROR(SUMIF(Данные2!$A:$A,Техлист!$U516,Данные2!D:D),""))</f>
        <v/>
      </c>
      <c r="AA516" s="51" t="str">
        <f>IF($U516="","",IFERROR(SUMIF(Данные2!$A:$A,Техлист!$U516,Данные2!E:E),""))</f>
        <v/>
      </c>
      <c r="AB516" s="45" t="str">
        <f>IF($U516="","",IFERROR(ROUND(SUMIF(Данные2!$A:$A,Техлист!$U516,Данные2!F:F)*100,0)&amp;"%",""))</f>
        <v/>
      </c>
    </row>
    <row r="517" spans="1:28" x14ac:dyDescent="0.25">
      <c r="A517" s="45" t="str">
        <f>IF(Данные2!$A517&lt;&gt;"",Данные2!$A517,"")</f>
        <v/>
      </c>
      <c r="G517" s="45" t="str">
        <f t="shared" si="24"/>
        <v/>
      </c>
      <c r="H517" s="45" t="str">
        <f>IF(COUNTIF(G$1:G517,G517)=1,IF(COUNT(H$1:H516)&gt;0,MAX(H$1:H516)+1,1),"")</f>
        <v/>
      </c>
      <c r="J517" s="45" t="str">
        <f>IFERROR(IF(AND(Данные3!A517&lt;&gt;"",Данные3!A517=D$2),Данные3!B517,""),"")</f>
        <v/>
      </c>
      <c r="K517" s="45" t="str">
        <f>IF(COUNTIF(J$1:J517,J517)=1,IF(COUNT(K$1:K516)&gt;0,MAX(K$1:K516)+1,1),"")</f>
        <v/>
      </c>
      <c r="M517" s="51" t="str">
        <f>IF(G517="","",IFERROR(SUMIFS(Данные3!$E:$E,Данные3!$A:$A,D$2,Данные3!$B:$B,G517),""))</f>
        <v/>
      </c>
      <c r="N517" s="51" t="str">
        <f>IF(G517="","",IFERROR(SUMIFS(Данные3!$F:$F,Данные3!$A:$A,D$2,Данные3!$B:$B,G517),""))</f>
        <v/>
      </c>
      <c r="O517" s="51" t="str">
        <f>IF(G517="","",IFERROR(ROUND(SUMIFS(Данные3!$G:$G,Данные3!$A:$A,D$2,Данные3!$B:$B,G517)*100,0)&amp;"%",""))</f>
        <v/>
      </c>
      <c r="U517" s="51" t="str">
        <f t="shared" si="25"/>
        <v/>
      </c>
      <c r="V517" s="53" t="str">
        <f t="shared" si="26"/>
        <v/>
      </c>
      <c r="W517" s="51" t="str">
        <f>IFERROR(IF(Данные2!$A517&lt;&gt;"",Данные2!$A517,""),"")</f>
        <v/>
      </c>
      <c r="X517" s="53" t="str">
        <f>IF(COUNTIF(W$1:W517,W517)=1,IF(COUNT(X$1:X516)&gt;0,MAX(X$1:X516)+1,1),"")</f>
        <v/>
      </c>
      <c r="Z517" s="51" t="str">
        <f>IF($U517="","",IFERROR(SUMIF(Данные2!$A:$A,Техлист!$U517,Данные2!D:D),""))</f>
        <v/>
      </c>
      <c r="AA517" s="51" t="str">
        <f>IF($U517="","",IFERROR(SUMIF(Данные2!$A:$A,Техлист!$U517,Данные2!E:E),""))</f>
        <v/>
      </c>
      <c r="AB517" s="45" t="str">
        <f>IF($U517="","",IFERROR(ROUND(SUMIF(Данные2!$A:$A,Техлист!$U517,Данные2!F:F)*100,0)&amp;"%",""))</f>
        <v/>
      </c>
    </row>
    <row r="518" spans="1:28" x14ac:dyDescent="0.25">
      <c r="A518" s="45" t="str">
        <f>IF(Данные2!$A518&lt;&gt;"",Данные2!$A518,"")</f>
        <v/>
      </c>
      <c r="G518" s="45" t="str">
        <f t="shared" si="24"/>
        <v/>
      </c>
      <c r="H518" s="45" t="str">
        <f>IF(COUNTIF(G$1:G518,G518)=1,IF(COUNT(H$1:H517)&gt;0,MAX(H$1:H517)+1,1),"")</f>
        <v/>
      </c>
      <c r="J518" s="45" t="str">
        <f>IFERROR(IF(AND(Данные3!A518&lt;&gt;"",Данные3!A518=D$2),Данные3!B518,""),"")</f>
        <v/>
      </c>
      <c r="K518" s="45" t="str">
        <f>IF(COUNTIF(J$1:J518,J518)=1,IF(COUNT(K$1:K517)&gt;0,MAX(K$1:K517)+1,1),"")</f>
        <v/>
      </c>
      <c r="M518" s="51" t="str">
        <f>IF(G518="","",IFERROR(SUMIFS(Данные3!$E:$E,Данные3!$A:$A,D$2,Данные3!$B:$B,G518),""))</f>
        <v/>
      </c>
      <c r="N518" s="51" t="str">
        <f>IF(G518="","",IFERROR(SUMIFS(Данные3!$F:$F,Данные3!$A:$A,D$2,Данные3!$B:$B,G518),""))</f>
        <v/>
      </c>
      <c r="O518" s="51" t="str">
        <f>IF(G518="","",IFERROR(ROUND(SUMIFS(Данные3!$G:$G,Данные3!$A:$A,D$2,Данные3!$B:$B,G518)*100,0)&amp;"%",""))</f>
        <v/>
      </c>
      <c r="U518" s="51" t="str">
        <f t="shared" si="25"/>
        <v/>
      </c>
      <c r="V518" s="53" t="str">
        <f t="shared" si="26"/>
        <v/>
      </c>
      <c r="W518" s="51" t="str">
        <f>IFERROR(IF(Данные2!$A518&lt;&gt;"",Данные2!$A518,""),"")</f>
        <v/>
      </c>
      <c r="X518" s="53" t="str">
        <f>IF(COUNTIF(W$1:W518,W518)=1,IF(COUNT(X$1:X517)&gt;0,MAX(X$1:X517)+1,1),"")</f>
        <v/>
      </c>
      <c r="Z518" s="51" t="str">
        <f>IF($U518="","",IFERROR(SUMIF(Данные2!$A:$A,Техлист!$U518,Данные2!D:D),""))</f>
        <v/>
      </c>
      <c r="AA518" s="51" t="str">
        <f>IF($U518="","",IFERROR(SUMIF(Данные2!$A:$A,Техлист!$U518,Данные2!E:E),""))</f>
        <v/>
      </c>
      <c r="AB518" s="45" t="str">
        <f>IF($U518="","",IFERROR(ROUND(SUMIF(Данные2!$A:$A,Техлист!$U518,Данные2!F:F)*100,0)&amp;"%",""))</f>
        <v/>
      </c>
    </row>
    <row r="519" spans="1:28" x14ac:dyDescent="0.25">
      <c r="A519" s="45" t="str">
        <f>IF(Данные2!$A519&lt;&gt;"",Данные2!$A519,"")</f>
        <v/>
      </c>
      <c r="G519" s="45" t="str">
        <f t="shared" si="24"/>
        <v/>
      </c>
      <c r="H519" s="45" t="str">
        <f>IF(COUNTIF(G$1:G519,G519)=1,IF(COUNT(H$1:H518)&gt;0,MAX(H$1:H518)+1,1),"")</f>
        <v/>
      </c>
      <c r="J519" s="45" t="str">
        <f>IFERROR(IF(AND(Данные3!A519&lt;&gt;"",Данные3!A519=D$2),Данные3!B519,""),"")</f>
        <v/>
      </c>
      <c r="K519" s="45" t="str">
        <f>IF(COUNTIF(J$1:J519,J519)=1,IF(COUNT(K$1:K518)&gt;0,MAX(K$1:K518)+1,1),"")</f>
        <v/>
      </c>
      <c r="M519" s="51" t="str">
        <f>IF(G519="","",IFERROR(SUMIFS(Данные3!$E:$E,Данные3!$A:$A,D$2,Данные3!$B:$B,G519),""))</f>
        <v/>
      </c>
      <c r="N519" s="51" t="str">
        <f>IF(G519="","",IFERROR(SUMIFS(Данные3!$F:$F,Данные3!$A:$A,D$2,Данные3!$B:$B,G519),""))</f>
        <v/>
      </c>
      <c r="O519" s="51" t="str">
        <f>IF(G519="","",IFERROR(ROUND(SUMIFS(Данные3!$G:$G,Данные3!$A:$A,D$2,Данные3!$B:$B,G519)*100,0)&amp;"%",""))</f>
        <v/>
      </c>
      <c r="U519" s="51" t="str">
        <f t="shared" si="25"/>
        <v/>
      </c>
      <c r="V519" s="53" t="str">
        <f t="shared" si="26"/>
        <v/>
      </c>
      <c r="W519" s="51" t="str">
        <f>IFERROR(IF(Данные2!$A519&lt;&gt;"",Данные2!$A519,""),"")</f>
        <v/>
      </c>
      <c r="X519" s="53" t="str">
        <f>IF(COUNTIF(W$1:W519,W519)=1,IF(COUNT(X$1:X518)&gt;0,MAX(X$1:X518)+1,1),"")</f>
        <v/>
      </c>
      <c r="Z519" s="51" t="str">
        <f>IF($U519="","",IFERROR(SUMIF(Данные2!$A:$A,Техлист!$U519,Данные2!D:D),""))</f>
        <v/>
      </c>
      <c r="AA519" s="51" t="str">
        <f>IF($U519="","",IFERROR(SUMIF(Данные2!$A:$A,Техлист!$U519,Данные2!E:E),""))</f>
        <v/>
      </c>
      <c r="AB519" s="45" t="str">
        <f>IF($U519="","",IFERROR(ROUND(SUMIF(Данные2!$A:$A,Техлист!$U519,Данные2!F:F)*100,0)&amp;"%",""))</f>
        <v/>
      </c>
    </row>
    <row r="520" spans="1:28" x14ac:dyDescent="0.25">
      <c r="A520" s="45" t="str">
        <f>IF(Данные2!$A520&lt;&gt;"",Данные2!$A520,"")</f>
        <v/>
      </c>
      <c r="G520" s="45" t="str">
        <f t="shared" si="24"/>
        <v/>
      </c>
      <c r="H520" s="45" t="str">
        <f>IF(COUNTIF(G$1:G520,G520)=1,IF(COUNT(H$1:H519)&gt;0,MAX(H$1:H519)+1,1),"")</f>
        <v/>
      </c>
      <c r="J520" s="45" t="str">
        <f>IFERROR(IF(AND(Данные3!A520&lt;&gt;"",Данные3!A520=D$2),Данные3!B520,""),"")</f>
        <v/>
      </c>
      <c r="K520" s="45" t="str">
        <f>IF(COUNTIF(J$1:J520,J520)=1,IF(COUNT(K$1:K519)&gt;0,MAX(K$1:K519)+1,1),"")</f>
        <v/>
      </c>
      <c r="M520" s="51" t="str">
        <f>IF(G520="","",IFERROR(SUMIFS(Данные3!$E:$E,Данные3!$A:$A,D$2,Данные3!$B:$B,G520),""))</f>
        <v/>
      </c>
      <c r="N520" s="51" t="str">
        <f>IF(G520="","",IFERROR(SUMIFS(Данные3!$F:$F,Данные3!$A:$A,D$2,Данные3!$B:$B,G520),""))</f>
        <v/>
      </c>
      <c r="O520" s="51" t="str">
        <f>IF(G520="","",IFERROR(ROUND(SUMIFS(Данные3!$G:$G,Данные3!$A:$A,D$2,Данные3!$B:$B,G520)*100,0)&amp;"%",""))</f>
        <v/>
      </c>
      <c r="U520" s="51" t="str">
        <f t="shared" si="25"/>
        <v/>
      </c>
      <c r="V520" s="53" t="str">
        <f t="shared" si="26"/>
        <v/>
      </c>
      <c r="W520" s="51" t="str">
        <f>IFERROR(IF(Данные2!$A520&lt;&gt;"",Данные2!$A520,""),"")</f>
        <v/>
      </c>
      <c r="X520" s="53" t="str">
        <f>IF(COUNTIF(W$1:W520,W520)=1,IF(COUNT(X$1:X519)&gt;0,MAX(X$1:X519)+1,1),"")</f>
        <v/>
      </c>
      <c r="Z520" s="51" t="str">
        <f>IF($U520="","",IFERROR(SUMIF(Данные2!$A:$A,Техлист!$U520,Данные2!D:D),""))</f>
        <v/>
      </c>
      <c r="AA520" s="51" t="str">
        <f>IF($U520="","",IFERROR(SUMIF(Данные2!$A:$A,Техлист!$U520,Данные2!E:E),""))</f>
        <v/>
      </c>
      <c r="AB520" s="45" t="str">
        <f>IF($U520="","",IFERROR(ROUND(SUMIF(Данные2!$A:$A,Техлист!$U520,Данные2!F:F)*100,0)&amp;"%",""))</f>
        <v/>
      </c>
    </row>
    <row r="521" spans="1:28" x14ac:dyDescent="0.25">
      <c r="A521" s="45" t="str">
        <f>IF(Данные2!$A521&lt;&gt;"",Данные2!$A521,"")</f>
        <v/>
      </c>
      <c r="G521" s="45" t="str">
        <f t="shared" si="24"/>
        <v/>
      </c>
      <c r="H521" s="45" t="str">
        <f>IF(COUNTIF(G$1:G521,G521)=1,IF(COUNT(H$1:H520)&gt;0,MAX(H$1:H520)+1,1),"")</f>
        <v/>
      </c>
      <c r="J521" s="45" t="str">
        <f>IFERROR(IF(AND(Данные3!A521&lt;&gt;"",Данные3!A521=D$2),Данные3!B521,""),"")</f>
        <v/>
      </c>
      <c r="K521" s="45" t="str">
        <f>IF(COUNTIF(J$1:J521,J521)=1,IF(COUNT(K$1:K520)&gt;0,MAX(K$1:K520)+1,1),"")</f>
        <v/>
      </c>
      <c r="M521" s="51" t="str">
        <f>IF(G521="","",IFERROR(SUMIFS(Данные3!$E:$E,Данные3!$A:$A,D$2,Данные3!$B:$B,G521),""))</f>
        <v/>
      </c>
      <c r="N521" s="51" t="str">
        <f>IF(G521="","",IFERROR(SUMIFS(Данные3!$F:$F,Данные3!$A:$A,D$2,Данные3!$B:$B,G521),""))</f>
        <v/>
      </c>
      <c r="O521" s="51" t="str">
        <f>IF(G521="","",IFERROR(ROUND(SUMIFS(Данные3!$G:$G,Данные3!$A:$A,D$2,Данные3!$B:$B,G521)*100,0)&amp;"%",""))</f>
        <v/>
      </c>
      <c r="U521" s="51" t="str">
        <f t="shared" si="25"/>
        <v/>
      </c>
      <c r="V521" s="53" t="str">
        <f t="shared" si="26"/>
        <v/>
      </c>
      <c r="W521" s="51" t="str">
        <f>IFERROR(IF(Данные2!$A521&lt;&gt;"",Данные2!$A521,""),"")</f>
        <v/>
      </c>
      <c r="X521" s="53" t="str">
        <f>IF(COUNTIF(W$1:W521,W521)=1,IF(COUNT(X$1:X520)&gt;0,MAX(X$1:X520)+1,1),"")</f>
        <v/>
      </c>
      <c r="Z521" s="51" t="str">
        <f>IF($U521="","",IFERROR(SUMIF(Данные2!$A:$A,Техлист!$U521,Данные2!D:D),""))</f>
        <v/>
      </c>
      <c r="AA521" s="51" t="str">
        <f>IF($U521="","",IFERROR(SUMIF(Данные2!$A:$A,Техлист!$U521,Данные2!E:E),""))</f>
        <v/>
      </c>
      <c r="AB521" s="45" t="str">
        <f>IF($U521="","",IFERROR(ROUND(SUMIF(Данные2!$A:$A,Техлист!$U521,Данные2!F:F)*100,0)&amp;"%",""))</f>
        <v/>
      </c>
    </row>
    <row r="522" spans="1:28" x14ac:dyDescent="0.25">
      <c r="A522" s="45" t="str">
        <f>IF(Данные2!$A522&lt;&gt;"",Данные2!$A522,"")</f>
        <v/>
      </c>
      <c r="G522" s="45" t="str">
        <f t="shared" si="24"/>
        <v/>
      </c>
      <c r="H522" s="45" t="str">
        <f>IF(COUNTIF(G$1:G522,G522)=1,IF(COUNT(H$1:H521)&gt;0,MAX(H$1:H521)+1,1),"")</f>
        <v/>
      </c>
      <c r="J522" s="45" t="str">
        <f>IFERROR(IF(AND(Данные3!A522&lt;&gt;"",Данные3!A522=D$2),Данные3!B522,""),"")</f>
        <v/>
      </c>
      <c r="K522" s="45" t="str">
        <f>IF(COUNTIF(J$1:J522,J522)=1,IF(COUNT(K$1:K521)&gt;0,MAX(K$1:K521)+1,1),"")</f>
        <v/>
      </c>
      <c r="M522" s="51" t="str">
        <f>IF(G522="","",IFERROR(SUMIFS(Данные3!$E:$E,Данные3!$A:$A,D$2,Данные3!$B:$B,G522),""))</f>
        <v/>
      </c>
      <c r="N522" s="51" t="str">
        <f>IF(G522="","",IFERROR(SUMIFS(Данные3!$F:$F,Данные3!$A:$A,D$2,Данные3!$B:$B,G522),""))</f>
        <v/>
      </c>
      <c r="O522" s="51" t="str">
        <f>IF(G522="","",IFERROR(ROUND(SUMIFS(Данные3!$G:$G,Данные3!$A:$A,D$2,Данные3!$B:$B,G522)*100,0)&amp;"%",""))</f>
        <v/>
      </c>
      <c r="U522" s="51" t="str">
        <f t="shared" si="25"/>
        <v/>
      </c>
      <c r="V522" s="53" t="str">
        <f t="shared" si="26"/>
        <v/>
      </c>
      <c r="W522" s="51" t="str">
        <f>IFERROR(IF(Данные2!$A522&lt;&gt;"",Данные2!$A522,""),"")</f>
        <v/>
      </c>
      <c r="X522" s="53" t="str">
        <f>IF(COUNTIF(W$1:W522,W522)=1,IF(COUNT(X$1:X521)&gt;0,MAX(X$1:X521)+1,1),"")</f>
        <v/>
      </c>
      <c r="Z522" s="51" t="str">
        <f>IF($U522="","",IFERROR(SUMIF(Данные2!$A:$A,Техлист!$U522,Данные2!D:D),""))</f>
        <v/>
      </c>
      <c r="AA522" s="51" t="str">
        <f>IF($U522="","",IFERROR(SUMIF(Данные2!$A:$A,Техлист!$U522,Данные2!E:E),""))</f>
        <v/>
      </c>
      <c r="AB522" s="45" t="str">
        <f>IF($U522="","",IFERROR(ROUND(SUMIF(Данные2!$A:$A,Техлист!$U522,Данные2!F:F)*100,0)&amp;"%",""))</f>
        <v/>
      </c>
    </row>
    <row r="523" spans="1:28" x14ac:dyDescent="0.25">
      <c r="A523" s="45" t="str">
        <f>IF(Данные2!$A523&lt;&gt;"",Данные2!$A523,"")</f>
        <v/>
      </c>
      <c r="G523" s="45" t="str">
        <f t="shared" si="24"/>
        <v/>
      </c>
      <c r="H523" s="45" t="str">
        <f>IF(COUNTIF(G$1:G523,G523)=1,IF(COUNT(H$1:H522)&gt;0,MAX(H$1:H522)+1,1),"")</f>
        <v/>
      </c>
      <c r="J523" s="45" t="str">
        <f>IFERROR(IF(AND(Данные3!A523&lt;&gt;"",Данные3!A523=D$2),Данные3!B523,""),"")</f>
        <v/>
      </c>
      <c r="K523" s="45" t="str">
        <f>IF(COUNTIF(J$1:J523,J523)=1,IF(COUNT(K$1:K522)&gt;0,MAX(K$1:K522)+1,1),"")</f>
        <v/>
      </c>
      <c r="M523" s="51" t="str">
        <f>IF(G523="","",IFERROR(SUMIFS(Данные3!$E:$E,Данные3!$A:$A,D$2,Данные3!$B:$B,G523),""))</f>
        <v/>
      </c>
      <c r="N523" s="51" t="str">
        <f>IF(G523="","",IFERROR(SUMIFS(Данные3!$F:$F,Данные3!$A:$A,D$2,Данные3!$B:$B,G523),""))</f>
        <v/>
      </c>
      <c r="O523" s="51" t="str">
        <f>IF(G523="","",IFERROR(ROUND(SUMIFS(Данные3!$G:$G,Данные3!$A:$A,D$2,Данные3!$B:$B,G523)*100,0)&amp;"%",""))</f>
        <v/>
      </c>
      <c r="U523" s="51" t="str">
        <f t="shared" si="25"/>
        <v/>
      </c>
      <c r="V523" s="53" t="str">
        <f t="shared" si="26"/>
        <v/>
      </c>
      <c r="W523" s="51" t="str">
        <f>IFERROR(IF(Данные2!$A523&lt;&gt;"",Данные2!$A523,""),"")</f>
        <v/>
      </c>
      <c r="X523" s="53" t="str">
        <f>IF(COUNTIF(W$1:W523,W523)=1,IF(COUNT(X$1:X522)&gt;0,MAX(X$1:X522)+1,1),"")</f>
        <v/>
      </c>
      <c r="Z523" s="51" t="str">
        <f>IF($U523="","",IFERROR(SUMIF(Данные2!$A:$A,Техлист!$U523,Данные2!D:D),""))</f>
        <v/>
      </c>
      <c r="AA523" s="51" t="str">
        <f>IF($U523="","",IFERROR(SUMIF(Данные2!$A:$A,Техлист!$U523,Данные2!E:E),""))</f>
        <v/>
      </c>
      <c r="AB523" s="45" t="str">
        <f>IF($U523="","",IFERROR(ROUND(SUMIF(Данные2!$A:$A,Техлист!$U523,Данные2!F:F)*100,0)&amp;"%",""))</f>
        <v/>
      </c>
    </row>
    <row r="524" spans="1:28" x14ac:dyDescent="0.25">
      <c r="A524" s="45" t="str">
        <f>IF(Данные2!$A524&lt;&gt;"",Данные2!$A524,"")</f>
        <v/>
      </c>
      <c r="G524" s="45" t="str">
        <f t="shared" si="24"/>
        <v/>
      </c>
      <c r="H524" s="45" t="str">
        <f>IF(COUNTIF(G$1:G524,G524)=1,IF(COUNT(H$1:H523)&gt;0,MAX(H$1:H523)+1,1),"")</f>
        <v/>
      </c>
      <c r="J524" s="45" t="str">
        <f>IFERROR(IF(AND(Данные3!A524&lt;&gt;"",Данные3!A524=D$2),Данные3!B524,""),"")</f>
        <v/>
      </c>
      <c r="K524" s="45" t="str">
        <f>IF(COUNTIF(J$1:J524,J524)=1,IF(COUNT(K$1:K523)&gt;0,MAX(K$1:K523)+1,1),"")</f>
        <v/>
      </c>
      <c r="M524" s="51" t="str">
        <f>IF(G524="","",IFERROR(SUMIFS(Данные3!$E:$E,Данные3!$A:$A,D$2,Данные3!$B:$B,G524),""))</f>
        <v/>
      </c>
      <c r="N524" s="51" t="str">
        <f>IF(G524="","",IFERROR(SUMIFS(Данные3!$F:$F,Данные3!$A:$A,D$2,Данные3!$B:$B,G524),""))</f>
        <v/>
      </c>
      <c r="O524" s="51" t="str">
        <f>IF(G524="","",IFERROR(ROUND(SUMIFS(Данные3!$G:$G,Данные3!$A:$A,D$2,Данные3!$B:$B,G524)*100,0)&amp;"%",""))</f>
        <v/>
      </c>
      <c r="U524" s="51" t="str">
        <f t="shared" si="25"/>
        <v/>
      </c>
      <c r="V524" s="53" t="str">
        <f t="shared" si="26"/>
        <v/>
      </c>
      <c r="W524" s="51" t="str">
        <f>IFERROR(IF(Данные2!$A524&lt;&gt;"",Данные2!$A524,""),"")</f>
        <v/>
      </c>
      <c r="X524" s="53" t="str">
        <f>IF(COUNTIF(W$1:W524,W524)=1,IF(COUNT(X$1:X523)&gt;0,MAX(X$1:X523)+1,1),"")</f>
        <v/>
      </c>
      <c r="Z524" s="51" t="str">
        <f>IF($U524="","",IFERROR(SUMIF(Данные2!$A:$A,Техлист!$U524,Данные2!D:D),""))</f>
        <v/>
      </c>
      <c r="AA524" s="51" t="str">
        <f>IF($U524="","",IFERROR(SUMIF(Данные2!$A:$A,Техлист!$U524,Данные2!E:E),""))</f>
        <v/>
      </c>
      <c r="AB524" s="45" t="str">
        <f>IF($U524="","",IFERROR(ROUND(SUMIF(Данные2!$A:$A,Техлист!$U524,Данные2!F:F)*100,0)&amp;"%",""))</f>
        <v/>
      </c>
    </row>
    <row r="525" spans="1:28" x14ac:dyDescent="0.25">
      <c r="A525" s="45" t="str">
        <f>IF(Данные2!$A525&lt;&gt;"",Данные2!$A525,"")</f>
        <v/>
      </c>
      <c r="G525" s="45" t="str">
        <f t="shared" si="24"/>
        <v/>
      </c>
      <c r="H525" s="45" t="str">
        <f>IF(COUNTIF(G$1:G525,G525)=1,IF(COUNT(H$1:H524)&gt;0,MAX(H$1:H524)+1,1),"")</f>
        <v/>
      </c>
      <c r="J525" s="45" t="str">
        <f>IFERROR(IF(AND(Данные3!A525&lt;&gt;"",Данные3!A525=D$2),Данные3!B525,""),"")</f>
        <v/>
      </c>
      <c r="K525" s="45" t="str">
        <f>IF(COUNTIF(J$1:J525,J525)=1,IF(COUNT(K$1:K524)&gt;0,MAX(K$1:K524)+1,1),"")</f>
        <v/>
      </c>
      <c r="M525" s="51" t="str">
        <f>IF(G525="","",IFERROR(SUMIFS(Данные3!$E:$E,Данные3!$A:$A,D$2,Данные3!$B:$B,G525),""))</f>
        <v/>
      </c>
      <c r="N525" s="51" t="str">
        <f>IF(G525="","",IFERROR(SUMIFS(Данные3!$F:$F,Данные3!$A:$A,D$2,Данные3!$B:$B,G525),""))</f>
        <v/>
      </c>
      <c r="O525" s="51" t="str">
        <f>IF(G525="","",IFERROR(ROUND(SUMIFS(Данные3!$G:$G,Данные3!$A:$A,D$2,Данные3!$B:$B,G525)*100,0)&amp;"%",""))</f>
        <v/>
      </c>
      <c r="U525" s="51" t="str">
        <f t="shared" si="25"/>
        <v/>
      </c>
      <c r="V525" s="53" t="str">
        <f t="shared" si="26"/>
        <v/>
      </c>
      <c r="W525" s="51" t="str">
        <f>IFERROR(IF(Данные2!$A525&lt;&gt;"",Данные2!$A525,""),"")</f>
        <v/>
      </c>
      <c r="X525" s="53" t="str">
        <f>IF(COUNTIF(W$1:W525,W525)=1,IF(COUNT(X$1:X524)&gt;0,MAX(X$1:X524)+1,1),"")</f>
        <v/>
      </c>
      <c r="Z525" s="51" t="str">
        <f>IF($U525="","",IFERROR(SUMIF(Данные2!$A:$A,Техлист!$U525,Данные2!D:D),""))</f>
        <v/>
      </c>
      <c r="AA525" s="51" t="str">
        <f>IF($U525="","",IFERROR(SUMIF(Данные2!$A:$A,Техлист!$U525,Данные2!E:E),""))</f>
        <v/>
      </c>
      <c r="AB525" s="45" t="str">
        <f>IF($U525="","",IFERROR(ROUND(SUMIF(Данные2!$A:$A,Техлист!$U525,Данные2!F:F)*100,0)&amp;"%",""))</f>
        <v/>
      </c>
    </row>
    <row r="526" spans="1:28" x14ac:dyDescent="0.25">
      <c r="A526" s="45" t="str">
        <f>IF(Данные2!$A526&lt;&gt;"",Данные2!$A526,"")</f>
        <v/>
      </c>
      <c r="G526" s="45" t="str">
        <f t="shared" si="24"/>
        <v/>
      </c>
      <c r="H526" s="45" t="str">
        <f>IF(COUNTIF(G$1:G526,G526)=1,IF(COUNT(H$1:H525)&gt;0,MAX(H$1:H525)+1,1),"")</f>
        <v/>
      </c>
      <c r="J526" s="45" t="str">
        <f>IFERROR(IF(AND(Данные3!A526&lt;&gt;"",Данные3!A526=D$2),Данные3!B526,""),"")</f>
        <v/>
      </c>
      <c r="K526" s="45" t="str">
        <f>IF(COUNTIF(J$1:J526,J526)=1,IF(COUNT(K$1:K525)&gt;0,MAX(K$1:K525)+1,1),"")</f>
        <v/>
      </c>
      <c r="M526" s="51" t="str">
        <f>IF(G526="","",IFERROR(SUMIFS(Данные3!$E:$E,Данные3!$A:$A,D$2,Данные3!$B:$B,G526),""))</f>
        <v/>
      </c>
      <c r="N526" s="51" t="str">
        <f>IF(G526="","",IFERROR(SUMIFS(Данные3!$F:$F,Данные3!$A:$A,D$2,Данные3!$B:$B,G526),""))</f>
        <v/>
      </c>
      <c r="O526" s="51" t="str">
        <f>IF(G526="","",IFERROR(ROUND(SUMIFS(Данные3!$G:$G,Данные3!$A:$A,D$2,Данные3!$B:$B,G526)*100,0)&amp;"%",""))</f>
        <v/>
      </c>
      <c r="U526" s="51" t="str">
        <f t="shared" si="25"/>
        <v/>
      </c>
      <c r="V526" s="53" t="str">
        <f t="shared" si="26"/>
        <v/>
      </c>
      <c r="W526" s="51" t="str">
        <f>IFERROR(IF(Данные2!$A526&lt;&gt;"",Данные2!$A526,""),"")</f>
        <v/>
      </c>
      <c r="X526" s="53" t="str">
        <f>IF(COUNTIF(W$1:W526,W526)=1,IF(COUNT(X$1:X525)&gt;0,MAX(X$1:X525)+1,1),"")</f>
        <v/>
      </c>
      <c r="Z526" s="51" t="str">
        <f>IF($U526="","",IFERROR(SUMIF(Данные2!$A:$A,Техлист!$U526,Данные2!D:D),""))</f>
        <v/>
      </c>
      <c r="AA526" s="51" t="str">
        <f>IF($U526="","",IFERROR(SUMIF(Данные2!$A:$A,Техлист!$U526,Данные2!E:E),""))</f>
        <v/>
      </c>
      <c r="AB526" s="45" t="str">
        <f>IF($U526="","",IFERROR(ROUND(SUMIF(Данные2!$A:$A,Техлист!$U526,Данные2!F:F)*100,0)&amp;"%",""))</f>
        <v/>
      </c>
    </row>
    <row r="527" spans="1:28" x14ac:dyDescent="0.25">
      <c r="A527" s="45" t="str">
        <f>IF(Данные2!$A527&lt;&gt;"",Данные2!$A527,"")</f>
        <v/>
      </c>
      <c r="G527" s="45" t="str">
        <f t="shared" si="24"/>
        <v/>
      </c>
      <c r="H527" s="45" t="str">
        <f>IF(COUNTIF(G$1:G527,G527)=1,IF(COUNT(H$1:H526)&gt;0,MAX(H$1:H526)+1,1),"")</f>
        <v/>
      </c>
      <c r="J527" s="45" t="str">
        <f>IFERROR(IF(AND(Данные3!A527&lt;&gt;"",Данные3!A527=D$2),Данные3!B527,""),"")</f>
        <v/>
      </c>
      <c r="K527" s="45" t="str">
        <f>IF(COUNTIF(J$1:J527,J527)=1,IF(COUNT(K$1:K526)&gt;0,MAX(K$1:K526)+1,1),"")</f>
        <v/>
      </c>
      <c r="M527" s="51" t="str">
        <f>IF(G527="","",IFERROR(SUMIFS(Данные3!$E:$E,Данные3!$A:$A,D$2,Данные3!$B:$B,G527),""))</f>
        <v/>
      </c>
      <c r="N527" s="51" t="str">
        <f>IF(G527="","",IFERROR(SUMIFS(Данные3!$F:$F,Данные3!$A:$A,D$2,Данные3!$B:$B,G527),""))</f>
        <v/>
      </c>
      <c r="O527" s="51" t="str">
        <f>IF(G527="","",IFERROR(ROUND(SUMIFS(Данные3!$G:$G,Данные3!$A:$A,D$2,Данные3!$B:$B,G527)*100,0)&amp;"%",""))</f>
        <v/>
      </c>
      <c r="U527" s="51" t="str">
        <f t="shared" si="25"/>
        <v/>
      </c>
      <c r="V527" s="53" t="str">
        <f t="shared" si="26"/>
        <v/>
      </c>
      <c r="W527" s="51" t="str">
        <f>IFERROR(IF(Данные2!$A527&lt;&gt;"",Данные2!$A527,""),"")</f>
        <v/>
      </c>
      <c r="X527" s="53" t="str">
        <f>IF(COUNTIF(W$1:W527,W527)=1,IF(COUNT(X$1:X526)&gt;0,MAX(X$1:X526)+1,1),"")</f>
        <v/>
      </c>
      <c r="Z527" s="51" t="str">
        <f>IF($U527="","",IFERROR(SUMIF(Данные2!$A:$A,Техлист!$U527,Данные2!D:D),""))</f>
        <v/>
      </c>
      <c r="AA527" s="51" t="str">
        <f>IF($U527="","",IFERROR(SUMIF(Данные2!$A:$A,Техлист!$U527,Данные2!E:E),""))</f>
        <v/>
      </c>
      <c r="AB527" s="45" t="str">
        <f>IF($U527="","",IFERROR(ROUND(SUMIF(Данные2!$A:$A,Техлист!$U527,Данные2!F:F)*100,0)&amp;"%",""))</f>
        <v/>
      </c>
    </row>
    <row r="528" spans="1:28" x14ac:dyDescent="0.25">
      <c r="A528" s="45" t="str">
        <f>IF(Данные2!$A528&lt;&gt;"",Данные2!$A528,"")</f>
        <v/>
      </c>
      <c r="G528" s="45" t="str">
        <f t="shared" si="24"/>
        <v/>
      </c>
      <c r="H528" s="45" t="str">
        <f>IF(COUNTIF(G$1:G528,G528)=1,IF(COUNT(H$1:H527)&gt;0,MAX(H$1:H527)+1,1),"")</f>
        <v/>
      </c>
      <c r="J528" s="45" t="str">
        <f>IFERROR(IF(AND(Данные3!A528&lt;&gt;"",Данные3!A528=D$2),Данные3!B528,""),"")</f>
        <v/>
      </c>
      <c r="K528" s="45" t="str">
        <f>IF(COUNTIF(J$1:J528,J528)=1,IF(COUNT(K$1:K527)&gt;0,MAX(K$1:K527)+1,1),"")</f>
        <v/>
      </c>
      <c r="M528" s="51" t="str">
        <f>IF(G528="","",IFERROR(SUMIFS(Данные3!$E:$E,Данные3!$A:$A,D$2,Данные3!$B:$B,G528),""))</f>
        <v/>
      </c>
      <c r="N528" s="51" t="str">
        <f>IF(G528="","",IFERROR(SUMIFS(Данные3!$F:$F,Данные3!$A:$A,D$2,Данные3!$B:$B,G528),""))</f>
        <v/>
      </c>
      <c r="O528" s="51" t="str">
        <f>IF(G528="","",IFERROR(ROUND(SUMIFS(Данные3!$G:$G,Данные3!$A:$A,D$2,Данные3!$B:$B,G528)*100,0)&amp;"%",""))</f>
        <v/>
      </c>
      <c r="U528" s="51" t="str">
        <f t="shared" si="25"/>
        <v/>
      </c>
      <c r="V528" s="53" t="str">
        <f t="shared" si="26"/>
        <v/>
      </c>
      <c r="W528" s="51" t="str">
        <f>IFERROR(IF(Данные2!$A528&lt;&gt;"",Данные2!$A528,""),"")</f>
        <v/>
      </c>
      <c r="X528" s="53" t="str">
        <f>IF(COUNTIF(W$1:W528,W528)=1,IF(COUNT(X$1:X527)&gt;0,MAX(X$1:X527)+1,1),"")</f>
        <v/>
      </c>
      <c r="Z528" s="51" t="str">
        <f>IF($U528="","",IFERROR(SUMIF(Данные2!$A:$A,Техлист!$U528,Данные2!D:D),""))</f>
        <v/>
      </c>
      <c r="AA528" s="51" t="str">
        <f>IF($U528="","",IFERROR(SUMIF(Данные2!$A:$A,Техлист!$U528,Данные2!E:E),""))</f>
        <v/>
      </c>
      <c r="AB528" s="45" t="str">
        <f>IF($U528="","",IFERROR(ROUND(SUMIF(Данные2!$A:$A,Техлист!$U528,Данные2!F:F)*100,0)&amp;"%",""))</f>
        <v/>
      </c>
    </row>
    <row r="529" spans="1:28" x14ac:dyDescent="0.25">
      <c r="A529" s="45" t="str">
        <f>IF(Данные2!$A529&lt;&gt;"",Данные2!$A529,"")</f>
        <v/>
      </c>
      <c r="G529" s="45" t="str">
        <f t="shared" si="24"/>
        <v/>
      </c>
      <c r="H529" s="45" t="str">
        <f>IF(COUNTIF(G$1:G529,G529)=1,IF(COUNT(H$1:H528)&gt;0,MAX(H$1:H528)+1,1),"")</f>
        <v/>
      </c>
      <c r="J529" s="45" t="str">
        <f>IFERROR(IF(AND(Данные3!A529&lt;&gt;"",Данные3!A529=D$2),Данные3!B529,""),"")</f>
        <v/>
      </c>
      <c r="K529" s="45" t="str">
        <f>IF(COUNTIF(J$1:J529,J529)=1,IF(COUNT(K$1:K528)&gt;0,MAX(K$1:K528)+1,1),"")</f>
        <v/>
      </c>
      <c r="M529" s="51" t="str">
        <f>IF(G529="","",IFERROR(SUMIFS(Данные3!$E:$E,Данные3!$A:$A,D$2,Данные3!$B:$B,G529),""))</f>
        <v/>
      </c>
      <c r="N529" s="51" t="str">
        <f>IF(G529="","",IFERROR(SUMIFS(Данные3!$F:$F,Данные3!$A:$A,D$2,Данные3!$B:$B,G529),""))</f>
        <v/>
      </c>
      <c r="O529" s="51" t="str">
        <f>IF(G529="","",IFERROR(ROUND(SUMIFS(Данные3!$G:$G,Данные3!$A:$A,D$2,Данные3!$B:$B,G529)*100,0)&amp;"%",""))</f>
        <v/>
      </c>
      <c r="U529" s="51" t="str">
        <f t="shared" si="25"/>
        <v/>
      </c>
      <c r="V529" s="53" t="str">
        <f t="shared" si="26"/>
        <v/>
      </c>
      <c r="W529" s="51" t="str">
        <f>IFERROR(IF(Данные2!$A529&lt;&gt;"",Данные2!$A529,""),"")</f>
        <v/>
      </c>
      <c r="X529" s="53" t="str">
        <f>IF(COUNTIF(W$1:W529,W529)=1,IF(COUNT(X$1:X528)&gt;0,MAX(X$1:X528)+1,1),"")</f>
        <v/>
      </c>
      <c r="Z529" s="51" t="str">
        <f>IF($U529="","",IFERROR(SUMIF(Данные2!$A:$A,Техлист!$U529,Данные2!D:D),""))</f>
        <v/>
      </c>
      <c r="AA529" s="51" t="str">
        <f>IF($U529="","",IFERROR(SUMIF(Данные2!$A:$A,Техлист!$U529,Данные2!E:E),""))</f>
        <v/>
      </c>
      <c r="AB529" s="45" t="str">
        <f>IF($U529="","",IFERROR(ROUND(SUMIF(Данные2!$A:$A,Техлист!$U529,Данные2!F:F)*100,0)&amp;"%",""))</f>
        <v/>
      </c>
    </row>
    <row r="530" spans="1:28" x14ac:dyDescent="0.25">
      <c r="A530" s="45" t="str">
        <f>IF(Данные2!$A530&lt;&gt;"",Данные2!$A530,"")</f>
        <v/>
      </c>
      <c r="G530" s="45" t="str">
        <f t="shared" si="24"/>
        <v/>
      </c>
      <c r="H530" s="45" t="str">
        <f>IF(COUNTIF(G$1:G530,G530)=1,IF(COUNT(H$1:H529)&gt;0,MAX(H$1:H529)+1,1),"")</f>
        <v/>
      </c>
      <c r="J530" s="45" t="str">
        <f>IFERROR(IF(AND(Данные3!A530&lt;&gt;"",Данные3!A530=D$2),Данные3!B530,""),"")</f>
        <v/>
      </c>
      <c r="K530" s="45" t="str">
        <f>IF(COUNTIF(J$1:J530,J530)=1,IF(COUNT(K$1:K529)&gt;0,MAX(K$1:K529)+1,1),"")</f>
        <v/>
      </c>
      <c r="M530" s="51" t="str">
        <f>IF(G530="","",IFERROR(SUMIFS(Данные3!$E:$E,Данные3!$A:$A,D$2,Данные3!$B:$B,G530),""))</f>
        <v/>
      </c>
      <c r="N530" s="51" t="str">
        <f>IF(G530="","",IFERROR(SUMIFS(Данные3!$F:$F,Данные3!$A:$A,D$2,Данные3!$B:$B,G530),""))</f>
        <v/>
      </c>
      <c r="O530" s="51" t="str">
        <f>IF(G530="","",IFERROR(ROUND(SUMIFS(Данные3!$G:$G,Данные3!$A:$A,D$2,Данные3!$B:$B,G530)*100,0)&amp;"%",""))</f>
        <v/>
      </c>
      <c r="U530" s="51" t="str">
        <f t="shared" si="25"/>
        <v/>
      </c>
      <c r="V530" s="53" t="str">
        <f t="shared" si="26"/>
        <v/>
      </c>
      <c r="W530" s="51" t="str">
        <f>IFERROR(IF(Данные2!$A530&lt;&gt;"",Данные2!$A530,""),"")</f>
        <v/>
      </c>
      <c r="X530" s="53" t="str">
        <f>IF(COUNTIF(W$1:W530,W530)=1,IF(COUNT(X$1:X529)&gt;0,MAX(X$1:X529)+1,1),"")</f>
        <v/>
      </c>
      <c r="Z530" s="51" t="str">
        <f>IF($U530="","",IFERROR(SUMIF(Данные2!$A:$A,Техлист!$U530,Данные2!D:D),""))</f>
        <v/>
      </c>
      <c r="AA530" s="51" t="str">
        <f>IF($U530="","",IFERROR(SUMIF(Данные2!$A:$A,Техлист!$U530,Данные2!E:E),""))</f>
        <v/>
      </c>
      <c r="AB530" s="45" t="str">
        <f>IF($U530="","",IFERROR(ROUND(SUMIF(Данные2!$A:$A,Техлист!$U530,Данные2!F:F)*100,0)&amp;"%",""))</f>
        <v/>
      </c>
    </row>
    <row r="531" spans="1:28" x14ac:dyDescent="0.25">
      <c r="A531" s="45" t="str">
        <f>IF(Данные2!$A531&lt;&gt;"",Данные2!$A531,"")</f>
        <v/>
      </c>
      <c r="G531" s="45" t="str">
        <f t="shared" si="24"/>
        <v/>
      </c>
      <c r="H531" s="45" t="str">
        <f>IF(COUNTIF(G$1:G531,G531)=1,IF(COUNT(H$1:H530)&gt;0,MAX(H$1:H530)+1,1),"")</f>
        <v/>
      </c>
      <c r="J531" s="45" t="str">
        <f>IFERROR(IF(AND(Данные3!A531&lt;&gt;"",Данные3!A531=D$2),Данные3!B531,""),"")</f>
        <v/>
      </c>
      <c r="K531" s="45" t="str">
        <f>IF(COUNTIF(J$1:J531,J531)=1,IF(COUNT(K$1:K530)&gt;0,MAX(K$1:K530)+1,1),"")</f>
        <v/>
      </c>
      <c r="M531" s="51" t="str">
        <f>IF(G531="","",IFERROR(SUMIFS(Данные3!$E:$E,Данные3!$A:$A,D$2,Данные3!$B:$B,G531),""))</f>
        <v/>
      </c>
      <c r="N531" s="51" t="str">
        <f>IF(G531="","",IFERROR(SUMIFS(Данные3!$F:$F,Данные3!$A:$A,D$2,Данные3!$B:$B,G531),""))</f>
        <v/>
      </c>
      <c r="O531" s="51" t="str">
        <f>IF(G531="","",IFERROR(ROUND(SUMIFS(Данные3!$G:$G,Данные3!$A:$A,D$2,Данные3!$B:$B,G531)*100,0)&amp;"%",""))</f>
        <v/>
      </c>
      <c r="U531" s="51" t="str">
        <f t="shared" si="25"/>
        <v/>
      </c>
      <c r="V531" s="53" t="str">
        <f t="shared" si="26"/>
        <v/>
      </c>
      <c r="W531" s="51" t="str">
        <f>IFERROR(IF(Данные2!$A531&lt;&gt;"",Данные2!$A531,""),"")</f>
        <v/>
      </c>
      <c r="X531" s="53" t="str">
        <f>IF(COUNTIF(W$1:W531,W531)=1,IF(COUNT(X$1:X530)&gt;0,MAX(X$1:X530)+1,1),"")</f>
        <v/>
      </c>
      <c r="Z531" s="51" t="str">
        <f>IF($U531="","",IFERROR(SUMIF(Данные2!$A:$A,Техлист!$U531,Данные2!D:D),""))</f>
        <v/>
      </c>
      <c r="AA531" s="51" t="str">
        <f>IF($U531="","",IFERROR(SUMIF(Данные2!$A:$A,Техлист!$U531,Данные2!E:E),""))</f>
        <v/>
      </c>
      <c r="AB531" s="45" t="str">
        <f>IF($U531="","",IFERROR(ROUND(SUMIF(Данные2!$A:$A,Техлист!$U531,Данные2!F:F)*100,0)&amp;"%",""))</f>
        <v/>
      </c>
    </row>
    <row r="532" spans="1:28" x14ac:dyDescent="0.25">
      <c r="A532" s="45" t="str">
        <f>IF(Данные2!$A532&lt;&gt;"",Данные2!$A532,"")</f>
        <v/>
      </c>
      <c r="G532" s="45" t="str">
        <f t="shared" si="24"/>
        <v/>
      </c>
      <c r="H532" s="45" t="str">
        <f>IF(COUNTIF(G$1:G532,G532)=1,IF(COUNT(H$1:H531)&gt;0,MAX(H$1:H531)+1,1),"")</f>
        <v/>
      </c>
      <c r="J532" s="45" t="str">
        <f>IFERROR(IF(AND(Данные3!A532&lt;&gt;"",Данные3!A532=D$2),Данные3!B532,""),"")</f>
        <v/>
      </c>
      <c r="K532" s="45" t="str">
        <f>IF(COUNTIF(J$1:J532,J532)=1,IF(COUNT(K$1:K531)&gt;0,MAX(K$1:K531)+1,1),"")</f>
        <v/>
      </c>
      <c r="M532" s="51" t="str">
        <f>IF(G532="","",IFERROR(SUMIFS(Данные3!$E:$E,Данные3!$A:$A,D$2,Данные3!$B:$B,G532),""))</f>
        <v/>
      </c>
      <c r="N532" s="51" t="str">
        <f>IF(G532="","",IFERROR(SUMIFS(Данные3!$F:$F,Данные3!$A:$A,D$2,Данные3!$B:$B,G532),""))</f>
        <v/>
      </c>
      <c r="O532" s="51" t="str">
        <f>IF(G532="","",IFERROR(ROUND(SUMIFS(Данные3!$G:$G,Данные3!$A:$A,D$2,Данные3!$B:$B,G532)*100,0)&amp;"%",""))</f>
        <v/>
      </c>
      <c r="U532" s="51" t="str">
        <f t="shared" si="25"/>
        <v/>
      </c>
      <c r="V532" s="53" t="str">
        <f t="shared" si="26"/>
        <v/>
      </c>
      <c r="W532" s="51" t="str">
        <f>IFERROR(IF(Данные2!$A532&lt;&gt;"",Данные2!$A532,""),"")</f>
        <v/>
      </c>
      <c r="X532" s="53" t="str">
        <f>IF(COUNTIF(W$1:W532,W532)=1,IF(COUNT(X$1:X531)&gt;0,MAX(X$1:X531)+1,1),"")</f>
        <v/>
      </c>
      <c r="Z532" s="51" t="str">
        <f>IF($U532="","",IFERROR(SUMIF(Данные2!$A:$A,Техлист!$U532,Данные2!D:D),""))</f>
        <v/>
      </c>
      <c r="AA532" s="51" t="str">
        <f>IF($U532="","",IFERROR(SUMIF(Данные2!$A:$A,Техлист!$U532,Данные2!E:E),""))</f>
        <v/>
      </c>
      <c r="AB532" s="45" t="str">
        <f>IF($U532="","",IFERROR(ROUND(SUMIF(Данные2!$A:$A,Техлист!$U532,Данные2!F:F)*100,0)&amp;"%",""))</f>
        <v/>
      </c>
    </row>
    <row r="533" spans="1:28" x14ac:dyDescent="0.25">
      <c r="A533" s="45" t="str">
        <f>IF(Данные2!$A533&lt;&gt;"",Данные2!$A533,"")</f>
        <v/>
      </c>
      <c r="G533" s="45" t="str">
        <f t="shared" si="24"/>
        <v/>
      </c>
      <c r="H533" s="45" t="str">
        <f>IF(COUNTIF(G$1:G533,G533)=1,IF(COUNT(H$1:H532)&gt;0,MAX(H$1:H532)+1,1),"")</f>
        <v/>
      </c>
      <c r="J533" s="45" t="str">
        <f>IFERROR(IF(AND(Данные3!A533&lt;&gt;"",Данные3!A533=D$2),Данные3!B533,""),"")</f>
        <v/>
      </c>
      <c r="K533" s="45" t="str">
        <f>IF(COUNTIF(J$1:J533,J533)=1,IF(COUNT(K$1:K532)&gt;0,MAX(K$1:K532)+1,1),"")</f>
        <v/>
      </c>
      <c r="M533" s="51" t="str">
        <f>IF(G533="","",IFERROR(SUMIFS(Данные3!$E:$E,Данные3!$A:$A,D$2,Данные3!$B:$B,G533),""))</f>
        <v/>
      </c>
      <c r="N533" s="51" t="str">
        <f>IF(G533="","",IFERROR(SUMIFS(Данные3!$F:$F,Данные3!$A:$A,D$2,Данные3!$B:$B,G533),""))</f>
        <v/>
      </c>
      <c r="O533" s="51" t="str">
        <f>IF(G533="","",IFERROR(ROUND(SUMIFS(Данные3!$G:$G,Данные3!$A:$A,D$2,Данные3!$B:$B,G533)*100,0)&amp;"%",""))</f>
        <v/>
      </c>
      <c r="U533" s="51" t="str">
        <f t="shared" si="25"/>
        <v/>
      </c>
      <c r="V533" s="53" t="str">
        <f t="shared" si="26"/>
        <v/>
      </c>
      <c r="W533" s="51" t="str">
        <f>IFERROR(IF(Данные2!$A533&lt;&gt;"",Данные2!$A533,""),"")</f>
        <v/>
      </c>
      <c r="X533" s="53" t="str">
        <f>IF(COUNTIF(W$1:W533,W533)=1,IF(COUNT(X$1:X532)&gt;0,MAX(X$1:X532)+1,1),"")</f>
        <v/>
      </c>
      <c r="Z533" s="51" t="str">
        <f>IF($U533="","",IFERROR(SUMIF(Данные2!$A:$A,Техлист!$U533,Данные2!D:D),""))</f>
        <v/>
      </c>
      <c r="AA533" s="51" t="str">
        <f>IF($U533="","",IFERROR(SUMIF(Данные2!$A:$A,Техлист!$U533,Данные2!E:E),""))</f>
        <v/>
      </c>
      <c r="AB533" s="45" t="str">
        <f>IF($U533="","",IFERROR(ROUND(SUMIF(Данные2!$A:$A,Техлист!$U533,Данные2!F:F)*100,0)&amp;"%",""))</f>
        <v/>
      </c>
    </row>
    <row r="534" spans="1:28" x14ac:dyDescent="0.25">
      <c r="A534" s="45" t="str">
        <f>IF(Данные2!$A534&lt;&gt;"",Данные2!$A534,"")</f>
        <v/>
      </c>
      <c r="G534" s="45" t="str">
        <f t="shared" si="24"/>
        <v/>
      </c>
      <c r="H534" s="45" t="str">
        <f>IF(COUNTIF(G$1:G534,G534)=1,IF(COUNT(H$1:H533)&gt;0,MAX(H$1:H533)+1,1),"")</f>
        <v/>
      </c>
      <c r="J534" s="45" t="str">
        <f>IFERROR(IF(AND(Данные3!A534&lt;&gt;"",Данные3!A534=D$2),Данные3!B534,""),"")</f>
        <v/>
      </c>
      <c r="K534" s="45" t="str">
        <f>IF(COUNTIF(J$1:J534,J534)=1,IF(COUNT(K$1:K533)&gt;0,MAX(K$1:K533)+1,1),"")</f>
        <v/>
      </c>
      <c r="M534" s="51" t="str">
        <f>IF(G534="","",IFERROR(SUMIFS(Данные3!$E:$E,Данные3!$A:$A,D$2,Данные3!$B:$B,G534),""))</f>
        <v/>
      </c>
      <c r="N534" s="51" t="str">
        <f>IF(G534="","",IFERROR(SUMIFS(Данные3!$F:$F,Данные3!$A:$A,D$2,Данные3!$B:$B,G534),""))</f>
        <v/>
      </c>
      <c r="O534" s="51" t="str">
        <f>IF(G534="","",IFERROR(ROUND(SUMIFS(Данные3!$G:$G,Данные3!$A:$A,D$2,Данные3!$B:$B,G534)*100,0)&amp;"%",""))</f>
        <v/>
      </c>
      <c r="U534" s="51" t="str">
        <f t="shared" si="25"/>
        <v/>
      </c>
      <c r="V534" s="53" t="str">
        <f t="shared" si="26"/>
        <v/>
      </c>
      <c r="W534" s="51" t="str">
        <f>IFERROR(IF(Данные2!$A534&lt;&gt;"",Данные2!$A534,""),"")</f>
        <v/>
      </c>
      <c r="X534" s="53" t="str">
        <f>IF(COUNTIF(W$1:W534,W534)=1,IF(COUNT(X$1:X533)&gt;0,MAX(X$1:X533)+1,1),"")</f>
        <v/>
      </c>
      <c r="Z534" s="51" t="str">
        <f>IF($U534="","",IFERROR(SUMIF(Данные2!$A:$A,Техлист!$U534,Данные2!D:D),""))</f>
        <v/>
      </c>
      <c r="AA534" s="51" t="str">
        <f>IF($U534="","",IFERROR(SUMIF(Данные2!$A:$A,Техлист!$U534,Данные2!E:E),""))</f>
        <v/>
      </c>
      <c r="AB534" s="45" t="str">
        <f>IF($U534="","",IFERROR(ROUND(SUMIF(Данные2!$A:$A,Техлист!$U534,Данные2!F:F)*100,0)&amp;"%",""))</f>
        <v/>
      </c>
    </row>
    <row r="535" spans="1:28" x14ac:dyDescent="0.25">
      <c r="A535" s="45" t="str">
        <f>IF(Данные2!$A535&lt;&gt;"",Данные2!$A535,"")</f>
        <v/>
      </c>
      <c r="G535" s="45" t="str">
        <f t="shared" si="24"/>
        <v/>
      </c>
      <c r="H535" s="45" t="str">
        <f>IF(COUNTIF(G$1:G535,G535)=1,IF(COUNT(H$1:H534)&gt;0,MAX(H$1:H534)+1,1),"")</f>
        <v/>
      </c>
      <c r="J535" s="45" t="str">
        <f>IFERROR(IF(AND(Данные3!A535&lt;&gt;"",Данные3!A535=D$2),Данные3!B535,""),"")</f>
        <v/>
      </c>
      <c r="K535" s="45" t="str">
        <f>IF(COUNTIF(J$1:J535,J535)=1,IF(COUNT(K$1:K534)&gt;0,MAX(K$1:K534)+1,1),"")</f>
        <v/>
      </c>
      <c r="M535" s="51" t="str">
        <f>IF(G535="","",IFERROR(SUMIFS(Данные3!$E:$E,Данные3!$A:$A,D$2,Данные3!$B:$B,G535),""))</f>
        <v/>
      </c>
      <c r="N535" s="51" t="str">
        <f>IF(G535="","",IFERROR(SUMIFS(Данные3!$F:$F,Данные3!$A:$A,D$2,Данные3!$B:$B,G535),""))</f>
        <v/>
      </c>
      <c r="O535" s="51" t="str">
        <f>IF(G535="","",IFERROR(ROUND(SUMIFS(Данные3!$G:$G,Данные3!$A:$A,D$2,Данные3!$B:$B,G535)*100,0)&amp;"%",""))</f>
        <v/>
      </c>
      <c r="U535" s="51" t="str">
        <f t="shared" si="25"/>
        <v/>
      </c>
      <c r="V535" s="53" t="str">
        <f t="shared" si="26"/>
        <v/>
      </c>
      <c r="W535" s="51" t="str">
        <f>IFERROR(IF(Данные2!$A535&lt;&gt;"",Данные2!$A535,""),"")</f>
        <v/>
      </c>
      <c r="X535" s="53" t="str">
        <f>IF(COUNTIF(W$1:W535,W535)=1,IF(COUNT(X$1:X534)&gt;0,MAX(X$1:X534)+1,1),"")</f>
        <v/>
      </c>
      <c r="Z535" s="51" t="str">
        <f>IF($U535="","",IFERROR(SUMIF(Данные2!$A:$A,Техлист!$U535,Данные2!D:D),""))</f>
        <v/>
      </c>
      <c r="AA535" s="51" t="str">
        <f>IF($U535="","",IFERROR(SUMIF(Данные2!$A:$A,Техлист!$U535,Данные2!E:E),""))</f>
        <v/>
      </c>
      <c r="AB535" s="45" t="str">
        <f>IF($U535="","",IFERROR(ROUND(SUMIF(Данные2!$A:$A,Техлист!$U535,Данные2!F:F)*100,0)&amp;"%",""))</f>
        <v/>
      </c>
    </row>
    <row r="536" spans="1:28" x14ac:dyDescent="0.25">
      <c r="A536" s="45" t="str">
        <f>IF(Данные2!$A536&lt;&gt;"",Данные2!$A536,"")</f>
        <v/>
      </c>
      <c r="G536" s="45" t="str">
        <f t="shared" si="24"/>
        <v/>
      </c>
      <c r="H536" s="45" t="str">
        <f>IF(COUNTIF(G$1:G536,G536)=1,IF(COUNT(H$1:H535)&gt;0,MAX(H$1:H535)+1,1),"")</f>
        <v/>
      </c>
      <c r="J536" s="45" t="str">
        <f>IFERROR(IF(AND(Данные3!A536&lt;&gt;"",Данные3!A536=D$2),Данные3!B536,""),"")</f>
        <v/>
      </c>
      <c r="K536" s="45" t="str">
        <f>IF(COUNTIF(J$1:J536,J536)=1,IF(COUNT(K$1:K535)&gt;0,MAX(K$1:K535)+1,1),"")</f>
        <v/>
      </c>
      <c r="M536" s="51" t="str">
        <f>IF(G536="","",IFERROR(SUMIFS(Данные3!$E:$E,Данные3!$A:$A,D$2,Данные3!$B:$B,G536),""))</f>
        <v/>
      </c>
      <c r="N536" s="51" t="str">
        <f>IF(G536="","",IFERROR(SUMIFS(Данные3!$F:$F,Данные3!$A:$A,D$2,Данные3!$B:$B,G536),""))</f>
        <v/>
      </c>
      <c r="O536" s="51" t="str">
        <f>IF(G536="","",IFERROR(ROUND(SUMIFS(Данные3!$G:$G,Данные3!$A:$A,D$2,Данные3!$B:$B,G536)*100,0)&amp;"%",""))</f>
        <v/>
      </c>
      <c r="U536" s="51" t="str">
        <f t="shared" si="25"/>
        <v/>
      </c>
      <c r="V536" s="53" t="str">
        <f t="shared" si="26"/>
        <v/>
      </c>
      <c r="W536" s="51" t="str">
        <f>IFERROR(IF(Данные2!$A536&lt;&gt;"",Данные2!$A536,""),"")</f>
        <v/>
      </c>
      <c r="X536" s="53" t="str">
        <f>IF(COUNTIF(W$1:W536,W536)=1,IF(COUNT(X$1:X535)&gt;0,MAX(X$1:X535)+1,1),"")</f>
        <v/>
      </c>
      <c r="Z536" s="51" t="str">
        <f>IF($U536="","",IFERROR(SUMIF(Данные2!$A:$A,Техлист!$U536,Данные2!D:D),""))</f>
        <v/>
      </c>
      <c r="AA536" s="51" t="str">
        <f>IF($U536="","",IFERROR(SUMIF(Данные2!$A:$A,Техлист!$U536,Данные2!E:E),""))</f>
        <v/>
      </c>
      <c r="AB536" s="45" t="str">
        <f>IF($U536="","",IFERROR(ROUND(SUMIF(Данные2!$A:$A,Техлист!$U536,Данные2!F:F)*100,0)&amp;"%",""))</f>
        <v/>
      </c>
    </row>
    <row r="537" spans="1:28" x14ac:dyDescent="0.25">
      <c r="A537" s="45" t="str">
        <f>IF(Данные2!$A537&lt;&gt;"",Данные2!$A537,"")</f>
        <v/>
      </c>
      <c r="G537" s="45" t="str">
        <f t="shared" si="24"/>
        <v/>
      </c>
      <c r="H537" s="45" t="str">
        <f>IF(COUNTIF(G$1:G537,G537)=1,IF(COUNT(H$1:H536)&gt;0,MAX(H$1:H536)+1,1),"")</f>
        <v/>
      </c>
      <c r="J537" s="45" t="str">
        <f>IFERROR(IF(AND(Данные3!A537&lt;&gt;"",Данные3!A537=D$2),Данные3!B537,""),"")</f>
        <v/>
      </c>
      <c r="K537" s="45" t="str">
        <f>IF(COUNTIF(J$1:J537,J537)=1,IF(COUNT(K$1:K536)&gt;0,MAX(K$1:K536)+1,1),"")</f>
        <v/>
      </c>
      <c r="M537" s="51" t="str">
        <f>IF(G537="","",IFERROR(SUMIFS(Данные3!$E:$E,Данные3!$A:$A,D$2,Данные3!$B:$B,G537),""))</f>
        <v/>
      </c>
      <c r="N537" s="51" t="str">
        <f>IF(G537="","",IFERROR(SUMIFS(Данные3!$F:$F,Данные3!$A:$A,D$2,Данные3!$B:$B,G537),""))</f>
        <v/>
      </c>
      <c r="O537" s="51" t="str">
        <f>IF(G537="","",IFERROR(ROUND(SUMIFS(Данные3!$G:$G,Данные3!$A:$A,D$2,Данные3!$B:$B,G537)*100,0)&amp;"%",""))</f>
        <v/>
      </c>
      <c r="U537" s="51" t="str">
        <f t="shared" si="25"/>
        <v/>
      </c>
      <c r="V537" s="53" t="str">
        <f t="shared" si="26"/>
        <v/>
      </c>
      <c r="W537" s="51" t="str">
        <f>IFERROR(IF(Данные2!$A537&lt;&gt;"",Данные2!$A537,""),"")</f>
        <v/>
      </c>
      <c r="X537" s="53" t="str">
        <f>IF(COUNTIF(W$1:W537,W537)=1,IF(COUNT(X$1:X536)&gt;0,MAX(X$1:X536)+1,1),"")</f>
        <v/>
      </c>
      <c r="Z537" s="51" t="str">
        <f>IF($U537="","",IFERROR(SUMIF(Данные2!$A:$A,Техлист!$U537,Данные2!D:D),""))</f>
        <v/>
      </c>
      <c r="AA537" s="51" t="str">
        <f>IF($U537="","",IFERROR(SUMIF(Данные2!$A:$A,Техлист!$U537,Данные2!E:E),""))</f>
        <v/>
      </c>
      <c r="AB537" s="45" t="str">
        <f>IF($U537="","",IFERROR(ROUND(SUMIF(Данные2!$A:$A,Техлист!$U537,Данные2!F:F)*100,0)&amp;"%",""))</f>
        <v/>
      </c>
    </row>
    <row r="538" spans="1:28" x14ac:dyDescent="0.25">
      <c r="A538" s="45" t="str">
        <f>IF(Данные2!$A538&lt;&gt;"",Данные2!$A538,"")</f>
        <v/>
      </c>
      <c r="G538" s="45" t="str">
        <f t="shared" si="24"/>
        <v/>
      </c>
      <c r="H538" s="45" t="str">
        <f>IF(COUNTIF(G$1:G538,G538)=1,IF(COUNT(H$1:H537)&gt;0,MAX(H$1:H537)+1,1),"")</f>
        <v/>
      </c>
      <c r="J538" s="45" t="str">
        <f>IFERROR(IF(AND(Данные3!A538&lt;&gt;"",Данные3!A538=D$2),Данные3!B538,""),"")</f>
        <v/>
      </c>
      <c r="K538" s="45" t="str">
        <f>IF(COUNTIF(J$1:J538,J538)=1,IF(COUNT(K$1:K537)&gt;0,MAX(K$1:K537)+1,1),"")</f>
        <v/>
      </c>
      <c r="M538" s="51" t="str">
        <f>IF(G538="","",IFERROR(SUMIFS(Данные3!$E:$E,Данные3!$A:$A,D$2,Данные3!$B:$B,G538),""))</f>
        <v/>
      </c>
      <c r="N538" s="51" t="str">
        <f>IF(G538="","",IFERROR(SUMIFS(Данные3!$F:$F,Данные3!$A:$A,D$2,Данные3!$B:$B,G538),""))</f>
        <v/>
      </c>
      <c r="O538" s="51" t="str">
        <f>IF(G538="","",IFERROR(ROUND(SUMIFS(Данные3!$G:$G,Данные3!$A:$A,D$2,Данные3!$B:$B,G538)*100,0)&amp;"%",""))</f>
        <v/>
      </c>
      <c r="U538" s="51" t="str">
        <f t="shared" si="25"/>
        <v/>
      </c>
      <c r="V538" s="53" t="str">
        <f t="shared" si="26"/>
        <v/>
      </c>
      <c r="W538" s="51" t="str">
        <f>IFERROR(IF(Данные2!$A538&lt;&gt;"",Данные2!$A538,""),"")</f>
        <v/>
      </c>
      <c r="X538" s="53" t="str">
        <f>IF(COUNTIF(W$1:W538,W538)=1,IF(COUNT(X$1:X537)&gt;0,MAX(X$1:X537)+1,1),"")</f>
        <v/>
      </c>
      <c r="Z538" s="51" t="str">
        <f>IF($U538="","",IFERROR(SUMIF(Данные2!$A:$A,Техлист!$U538,Данные2!D:D),""))</f>
        <v/>
      </c>
      <c r="AA538" s="51" t="str">
        <f>IF($U538="","",IFERROR(SUMIF(Данные2!$A:$A,Техлист!$U538,Данные2!E:E),""))</f>
        <v/>
      </c>
      <c r="AB538" s="45" t="str">
        <f>IF($U538="","",IFERROR(ROUND(SUMIF(Данные2!$A:$A,Техлист!$U538,Данные2!F:F)*100,0)&amp;"%",""))</f>
        <v/>
      </c>
    </row>
    <row r="539" spans="1:28" x14ac:dyDescent="0.25">
      <c r="A539" s="45" t="str">
        <f>IF(Данные2!$A539&lt;&gt;"",Данные2!$A539,"")</f>
        <v/>
      </c>
      <c r="G539" s="45" t="str">
        <f t="shared" si="24"/>
        <v/>
      </c>
      <c r="H539" s="45" t="str">
        <f>IF(COUNTIF(G$1:G539,G539)=1,IF(COUNT(H$1:H538)&gt;0,MAX(H$1:H538)+1,1),"")</f>
        <v/>
      </c>
      <c r="J539" s="45" t="str">
        <f>IFERROR(IF(AND(Данные3!A539&lt;&gt;"",Данные3!A539=D$2),Данные3!B539,""),"")</f>
        <v/>
      </c>
      <c r="K539" s="45" t="str">
        <f>IF(COUNTIF(J$1:J539,J539)=1,IF(COUNT(K$1:K538)&gt;0,MAX(K$1:K538)+1,1),"")</f>
        <v/>
      </c>
      <c r="M539" s="51" t="str">
        <f>IF(G539="","",IFERROR(SUMIFS(Данные3!$E:$E,Данные3!$A:$A,D$2,Данные3!$B:$B,G539),""))</f>
        <v/>
      </c>
      <c r="N539" s="51" t="str">
        <f>IF(G539="","",IFERROR(SUMIFS(Данные3!$F:$F,Данные3!$A:$A,D$2,Данные3!$B:$B,G539),""))</f>
        <v/>
      </c>
      <c r="O539" s="51" t="str">
        <f>IF(G539="","",IFERROR(ROUND(SUMIFS(Данные3!$G:$G,Данные3!$A:$A,D$2,Данные3!$B:$B,G539)*100,0)&amp;"%",""))</f>
        <v/>
      </c>
      <c r="U539" s="51" t="str">
        <f t="shared" si="25"/>
        <v/>
      </c>
      <c r="V539" s="53" t="str">
        <f t="shared" si="26"/>
        <v/>
      </c>
      <c r="W539" s="51" t="str">
        <f>IFERROR(IF(Данные2!$A539&lt;&gt;"",Данные2!$A539,""),"")</f>
        <v/>
      </c>
      <c r="X539" s="53" t="str">
        <f>IF(COUNTIF(W$1:W539,W539)=1,IF(COUNT(X$1:X538)&gt;0,MAX(X$1:X538)+1,1),"")</f>
        <v/>
      </c>
      <c r="Z539" s="51" t="str">
        <f>IF($U539="","",IFERROR(SUMIF(Данные2!$A:$A,Техлист!$U539,Данные2!D:D),""))</f>
        <v/>
      </c>
      <c r="AA539" s="51" t="str">
        <f>IF($U539="","",IFERROR(SUMIF(Данные2!$A:$A,Техлист!$U539,Данные2!E:E),""))</f>
        <v/>
      </c>
      <c r="AB539" s="45" t="str">
        <f>IF($U539="","",IFERROR(ROUND(SUMIF(Данные2!$A:$A,Техлист!$U539,Данные2!F:F)*100,0)&amp;"%",""))</f>
        <v/>
      </c>
    </row>
    <row r="540" spans="1:28" x14ac:dyDescent="0.25">
      <c r="A540" s="45" t="str">
        <f>IF(Данные2!$A540&lt;&gt;"",Данные2!$A540,"")</f>
        <v/>
      </c>
      <c r="G540" s="45" t="str">
        <f t="shared" si="24"/>
        <v/>
      </c>
      <c r="H540" s="45" t="str">
        <f>IF(COUNTIF(G$1:G540,G540)=1,IF(COUNT(H$1:H539)&gt;0,MAX(H$1:H539)+1,1),"")</f>
        <v/>
      </c>
      <c r="J540" s="45" t="str">
        <f>IFERROR(IF(AND(Данные3!A540&lt;&gt;"",Данные3!A540=D$2),Данные3!B540,""),"")</f>
        <v/>
      </c>
      <c r="K540" s="45" t="str">
        <f>IF(COUNTIF(J$1:J540,J540)=1,IF(COUNT(K$1:K539)&gt;0,MAX(K$1:K539)+1,1),"")</f>
        <v/>
      </c>
      <c r="M540" s="51" t="str">
        <f>IF(G540="","",IFERROR(SUMIFS(Данные3!$E:$E,Данные3!$A:$A,D$2,Данные3!$B:$B,G540),""))</f>
        <v/>
      </c>
      <c r="N540" s="51" t="str">
        <f>IF(G540="","",IFERROR(SUMIFS(Данные3!$F:$F,Данные3!$A:$A,D$2,Данные3!$B:$B,G540),""))</f>
        <v/>
      </c>
      <c r="O540" s="51" t="str">
        <f>IF(G540="","",IFERROR(ROUND(SUMIFS(Данные3!$G:$G,Данные3!$A:$A,D$2,Данные3!$B:$B,G540)*100,0)&amp;"%",""))</f>
        <v/>
      </c>
      <c r="U540" s="51" t="str">
        <f t="shared" si="25"/>
        <v/>
      </c>
      <c r="V540" s="53" t="str">
        <f t="shared" si="26"/>
        <v/>
      </c>
      <c r="W540" s="51" t="str">
        <f>IFERROR(IF(Данные2!$A540&lt;&gt;"",Данные2!$A540,""),"")</f>
        <v/>
      </c>
      <c r="X540" s="53" t="str">
        <f>IF(COUNTIF(W$1:W540,W540)=1,IF(COUNT(X$1:X539)&gt;0,MAX(X$1:X539)+1,1),"")</f>
        <v/>
      </c>
      <c r="Z540" s="51" t="str">
        <f>IF($U540="","",IFERROR(SUMIF(Данные2!$A:$A,Техлист!$U540,Данные2!D:D),""))</f>
        <v/>
      </c>
      <c r="AA540" s="51" t="str">
        <f>IF($U540="","",IFERROR(SUMIF(Данные2!$A:$A,Техлист!$U540,Данные2!E:E),""))</f>
        <v/>
      </c>
      <c r="AB540" s="45" t="str">
        <f>IF($U540="","",IFERROR(ROUND(SUMIF(Данные2!$A:$A,Техлист!$U540,Данные2!F:F)*100,0)&amp;"%",""))</f>
        <v/>
      </c>
    </row>
    <row r="541" spans="1:28" x14ac:dyDescent="0.25">
      <c r="A541" s="45" t="str">
        <f>IF(Данные2!$A541&lt;&gt;"",Данные2!$A541,"")</f>
        <v/>
      </c>
      <c r="G541" s="45" t="str">
        <f t="shared" si="24"/>
        <v/>
      </c>
      <c r="H541" s="45" t="str">
        <f>IF(COUNTIF(G$1:G541,G541)=1,IF(COUNT(H$1:H540)&gt;0,MAX(H$1:H540)+1,1),"")</f>
        <v/>
      </c>
      <c r="J541" s="45" t="str">
        <f>IFERROR(IF(AND(Данные3!A541&lt;&gt;"",Данные3!A541=D$2),Данные3!B541,""),"")</f>
        <v/>
      </c>
      <c r="K541" s="45" t="str">
        <f>IF(COUNTIF(J$1:J541,J541)=1,IF(COUNT(K$1:K540)&gt;0,MAX(K$1:K540)+1,1),"")</f>
        <v/>
      </c>
      <c r="M541" s="51" t="str">
        <f>IF(G541="","",IFERROR(SUMIFS(Данные3!$E:$E,Данные3!$A:$A,D$2,Данные3!$B:$B,G541),""))</f>
        <v/>
      </c>
      <c r="N541" s="51" t="str">
        <f>IF(G541="","",IFERROR(SUMIFS(Данные3!$F:$F,Данные3!$A:$A,D$2,Данные3!$B:$B,G541),""))</f>
        <v/>
      </c>
      <c r="O541" s="51" t="str">
        <f>IF(G541="","",IFERROR(ROUND(SUMIFS(Данные3!$G:$G,Данные3!$A:$A,D$2,Данные3!$B:$B,G541)*100,0)&amp;"%",""))</f>
        <v/>
      </c>
      <c r="U541" s="51" t="str">
        <f t="shared" si="25"/>
        <v/>
      </c>
      <c r="V541" s="53" t="str">
        <f t="shared" si="26"/>
        <v/>
      </c>
      <c r="W541" s="51" t="str">
        <f>IFERROR(IF(Данные2!$A541&lt;&gt;"",Данные2!$A541,""),"")</f>
        <v/>
      </c>
      <c r="X541" s="53" t="str">
        <f>IF(COUNTIF(W$1:W541,W541)=1,IF(COUNT(X$1:X540)&gt;0,MAX(X$1:X540)+1,1),"")</f>
        <v/>
      </c>
      <c r="Z541" s="51" t="str">
        <f>IF($U541="","",IFERROR(SUMIF(Данные2!$A:$A,Техлист!$U541,Данные2!D:D),""))</f>
        <v/>
      </c>
      <c r="AA541" s="51" t="str">
        <f>IF($U541="","",IFERROR(SUMIF(Данные2!$A:$A,Техлист!$U541,Данные2!E:E),""))</f>
        <v/>
      </c>
      <c r="AB541" s="45" t="str">
        <f>IF($U541="","",IFERROR(ROUND(SUMIF(Данные2!$A:$A,Техлист!$U541,Данные2!F:F)*100,0)&amp;"%",""))</f>
        <v/>
      </c>
    </row>
    <row r="542" spans="1:28" x14ac:dyDescent="0.25">
      <c r="A542" s="45" t="str">
        <f>IF(Данные2!$A542&lt;&gt;"",Данные2!$A542,"")</f>
        <v/>
      </c>
      <c r="G542" s="45" t="str">
        <f t="shared" si="24"/>
        <v/>
      </c>
      <c r="H542" s="45" t="str">
        <f>IF(COUNTIF(G$1:G542,G542)=1,IF(COUNT(H$1:H541)&gt;0,MAX(H$1:H541)+1,1),"")</f>
        <v/>
      </c>
      <c r="J542" s="45" t="str">
        <f>IFERROR(IF(AND(Данные3!A542&lt;&gt;"",Данные3!A542=D$2),Данные3!B542,""),"")</f>
        <v/>
      </c>
      <c r="K542" s="45" t="str">
        <f>IF(COUNTIF(J$1:J542,J542)=1,IF(COUNT(K$1:K541)&gt;0,MAX(K$1:K541)+1,1),"")</f>
        <v/>
      </c>
      <c r="M542" s="51" t="str">
        <f>IF(G542="","",IFERROR(SUMIFS(Данные3!$E:$E,Данные3!$A:$A,D$2,Данные3!$B:$B,G542),""))</f>
        <v/>
      </c>
      <c r="N542" s="51" t="str">
        <f>IF(G542="","",IFERROR(SUMIFS(Данные3!$F:$F,Данные3!$A:$A,D$2,Данные3!$B:$B,G542),""))</f>
        <v/>
      </c>
      <c r="O542" s="51" t="str">
        <f>IF(G542="","",IFERROR(ROUND(SUMIFS(Данные3!$G:$G,Данные3!$A:$A,D$2,Данные3!$B:$B,G542)*100,0)&amp;"%",""))</f>
        <v/>
      </c>
      <c r="U542" s="51" t="str">
        <f t="shared" si="25"/>
        <v/>
      </c>
      <c r="V542" s="53" t="str">
        <f t="shared" si="26"/>
        <v/>
      </c>
      <c r="W542" s="51" t="str">
        <f>IFERROR(IF(Данные2!$A542&lt;&gt;"",Данные2!$A542,""),"")</f>
        <v/>
      </c>
      <c r="X542" s="53" t="str">
        <f>IF(COUNTIF(W$1:W542,W542)=1,IF(COUNT(X$1:X541)&gt;0,MAX(X$1:X541)+1,1),"")</f>
        <v/>
      </c>
      <c r="Z542" s="51" t="str">
        <f>IF($U542="","",IFERROR(SUMIF(Данные2!$A:$A,Техлист!$U542,Данные2!D:D),""))</f>
        <v/>
      </c>
      <c r="AA542" s="51" t="str">
        <f>IF($U542="","",IFERROR(SUMIF(Данные2!$A:$A,Техлист!$U542,Данные2!E:E),""))</f>
        <v/>
      </c>
      <c r="AB542" s="45" t="str">
        <f>IF($U542="","",IFERROR(ROUND(SUMIF(Данные2!$A:$A,Техлист!$U542,Данные2!F:F)*100,0)&amp;"%",""))</f>
        <v/>
      </c>
    </row>
    <row r="543" spans="1:28" x14ac:dyDescent="0.25">
      <c r="A543" s="45" t="str">
        <f>IF(Данные2!$A543&lt;&gt;"",Данные2!$A543,"")</f>
        <v/>
      </c>
      <c r="G543" s="45" t="str">
        <f t="shared" si="24"/>
        <v/>
      </c>
      <c r="H543" s="45" t="str">
        <f>IF(COUNTIF(G$1:G543,G543)=1,IF(COUNT(H$1:H542)&gt;0,MAX(H$1:H542)+1,1),"")</f>
        <v/>
      </c>
      <c r="J543" s="45" t="str">
        <f>IFERROR(IF(AND(Данные3!A543&lt;&gt;"",Данные3!A543=D$2),Данные3!B543,""),"")</f>
        <v/>
      </c>
      <c r="K543" s="45" t="str">
        <f>IF(COUNTIF(J$1:J543,J543)=1,IF(COUNT(K$1:K542)&gt;0,MAX(K$1:K542)+1,1),"")</f>
        <v/>
      </c>
      <c r="M543" s="51" t="str">
        <f>IF(G543="","",IFERROR(SUMIFS(Данные3!$E:$E,Данные3!$A:$A,D$2,Данные3!$B:$B,G543),""))</f>
        <v/>
      </c>
      <c r="N543" s="51" t="str">
        <f>IF(G543="","",IFERROR(SUMIFS(Данные3!$F:$F,Данные3!$A:$A,D$2,Данные3!$B:$B,G543),""))</f>
        <v/>
      </c>
      <c r="O543" s="51" t="str">
        <f>IF(G543="","",IFERROR(ROUND(SUMIFS(Данные3!$G:$G,Данные3!$A:$A,D$2,Данные3!$B:$B,G543)*100,0)&amp;"%",""))</f>
        <v/>
      </c>
      <c r="U543" s="51" t="str">
        <f t="shared" si="25"/>
        <v/>
      </c>
      <c r="V543" s="53" t="str">
        <f t="shared" si="26"/>
        <v/>
      </c>
      <c r="W543" s="51" t="str">
        <f>IFERROR(IF(Данные2!$A543&lt;&gt;"",Данные2!$A543,""),"")</f>
        <v/>
      </c>
      <c r="X543" s="53" t="str">
        <f>IF(COUNTIF(W$1:W543,W543)=1,IF(COUNT(X$1:X542)&gt;0,MAX(X$1:X542)+1,1),"")</f>
        <v/>
      </c>
      <c r="Z543" s="51" t="str">
        <f>IF($U543="","",IFERROR(SUMIF(Данные2!$A:$A,Техлист!$U543,Данные2!D:D),""))</f>
        <v/>
      </c>
      <c r="AA543" s="51" t="str">
        <f>IF($U543="","",IFERROR(SUMIF(Данные2!$A:$A,Техлист!$U543,Данные2!E:E),""))</f>
        <v/>
      </c>
      <c r="AB543" s="45" t="str">
        <f>IF($U543="","",IFERROR(ROUND(SUMIF(Данные2!$A:$A,Техлист!$U543,Данные2!F:F)*100,0)&amp;"%",""))</f>
        <v/>
      </c>
    </row>
    <row r="544" spans="1:28" x14ac:dyDescent="0.25">
      <c r="A544" s="45" t="str">
        <f>IF(Данные2!$A544&lt;&gt;"",Данные2!$A544,"")</f>
        <v/>
      </c>
      <c r="G544" s="45" t="str">
        <f t="shared" si="24"/>
        <v/>
      </c>
      <c r="H544" s="45" t="str">
        <f>IF(COUNTIF(G$1:G544,G544)=1,IF(COUNT(H$1:H543)&gt;0,MAX(H$1:H543)+1,1),"")</f>
        <v/>
      </c>
      <c r="J544" s="45" t="str">
        <f>IFERROR(IF(AND(Данные3!A544&lt;&gt;"",Данные3!A544=D$2),Данные3!B544,""),"")</f>
        <v/>
      </c>
      <c r="K544" s="45" t="str">
        <f>IF(COUNTIF(J$1:J544,J544)=1,IF(COUNT(K$1:K543)&gt;0,MAX(K$1:K543)+1,1),"")</f>
        <v/>
      </c>
      <c r="M544" s="51" t="str">
        <f>IF(G544="","",IFERROR(SUMIFS(Данные3!$E:$E,Данные3!$A:$A,D$2,Данные3!$B:$B,G544),""))</f>
        <v/>
      </c>
      <c r="N544" s="51" t="str">
        <f>IF(G544="","",IFERROR(SUMIFS(Данные3!$F:$F,Данные3!$A:$A,D$2,Данные3!$B:$B,G544),""))</f>
        <v/>
      </c>
      <c r="O544" s="51" t="str">
        <f>IF(G544="","",IFERROR(ROUND(SUMIFS(Данные3!$G:$G,Данные3!$A:$A,D$2,Данные3!$B:$B,G544)*100,0)&amp;"%",""))</f>
        <v/>
      </c>
      <c r="U544" s="51" t="str">
        <f t="shared" si="25"/>
        <v/>
      </c>
      <c r="V544" s="53" t="str">
        <f t="shared" si="26"/>
        <v/>
      </c>
      <c r="W544" s="51" t="str">
        <f>IFERROR(IF(Данные2!$A544&lt;&gt;"",Данные2!$A544,""),"")</f>
        <v/>
      </c>
      <c r="X544" s="53" t="str">
        <f>IF(COUNTIF(W$1:W544,W544)=1,IF(COUNT(X$1:X543)&gt;0,MAX(X$1:X543)+1,1),"")</f>
        <v/>
      </c>
      <c r="Z544" s="51" t="str">
        <f>IF($U544="","",IFERROR(SUMIF(Данные2!$A:$A,Техлист!$U544,Данные2!D:D),""))</f>
        <v/>
      </c>
      <c r="AA544" s="51" t="str">
        <f>IF($U544="","",IFERROR(SUMIF(Данные2!$A:$A,Техлист!$U544,Данные2!E:E),""))</f>
        <v/>
      </c>
      <c r="AB544" s="45" t="str">
        <f>IF($U544="","",IFERROR(ROUND(SUMIF(Данные2!$A:$A,Техлист!$U544,Данные2!F:F)*100,0)&amp;"%",""))</f>
        <v/>
      </c>
    </row>
    <row r="545" spans="1:28" x14ac:dyDescent="0.25">
      <c r="A545" s="45" t="str">
        <f>IF(Данные2!$A545&lt;&gt;"",Данные2!$A545,"")</f>
        <v/>
      </c>
      <c r="G545" s="45" t="str">
        <f t="shared" si="24"/>
        <v/>
      </c>
      <c r="H545" s="45" t="str">
        <f>IF(COUNTIF(G$1:G545,G545)=1,IF(COUNT(H$1:H544)&gt;0,MAX(H$1:H544)+1,1),"")</f>
        <v/>
      </c>
      <c r="J545" s="45" t="str">
        <f>IFERROR(IF(AND(Данные3!A545&lt;&gt;"",Данные3!A545=D$2),Данные3!B545,""),"")</f>
        <v/>
      </c>
      <c r="K545" s="45" t="str">
        <f>IF(COUNTIF(J$1:J545,J545)=1,IF(COUNT(K$1:K544)&gt;0,MAX(K$1:K544)+1,1),"")</f>
        <v/>
      </c>
      <c r="M545" s="51" t="str">
        <f>IF(G545="","",IFERROR(SUMIFS(Данные3!$E:$E,Данные3!$A:$A,D$2,Данные3!$B:$B,G545),""))</f>
        <v/>
      </c>
      <c r="N545" s="51" t="str">
        <f>IF(G545="","",IFERROR(SUMIFS(Данные3!$F:$F,Данные3!$A:$A,D$2,Данные3!$B:$B,G545),""))</f>
        <v/>
      </c>
      <c r="O545" s="51" t="str">
        <f>IF(G545="","",IFERROR(ROUND(SUMIFS(Данные3!$G:$G,Данные3!$A:$A,D$2,Данные3!$B:$B,G545)*100,0)&amp;"%",""))</f>
        <v/>
      </c>
      <c r="U545" s="51" t="str">
        <f t="shared" si="25"/>
        <v/>
      </c>
      <c r="V545" s="53" t="str">
        <f t="shared" si="26"/>
        <v/>
      </c>
      <c r="W545" s="51" t="str">
        <f>IFERROR(IF(Данные2!$A545&lt;&gt;"",Данные2!$A545,""),"")</f>
        <v/>
      </c>
      <c r="X545" s="53" t="str">
        <f>IF(COUNTIF(W$1:W545,W545)=1,IF(COUNT(X$1:X544)&gt;0,MAX(X$1:X544)+1,1),"")</f>
        <v/>
      </c>
      <c r="Z545" s="51" t="str">
        <f>IF($U545="","",IFERROR(SUMIF(Данные2!$A:$A,Техлист!$U545,Данные2!D:D),""))</f>
        <v/>
      </c>
      <c r="AA545" s="51" t="str">
        <f>IF($U545="","",IFERROR(SUMIF(Данные2!$A:$A,Техлист!$U545,Данные2!E:E),""))</f>
        <v/>
      </c>
      <c r="AB545" s="45" t="str">
        <f>IF($U545="","",IFERROR(ROUND(SUMIF(Данные2!$A:$A,Техлист!$U545,Данные2!F:F)*100,0)&amp;"%",""))</f>
        <v/>
      </c>
    </row>
    <row r="546" spans="1:28" x14ac:dyDescent="0.25">
      <c r="A546" s="45" t="str">
        <f>IF(Данные2!$A546&lt;&gt;"",Данные2!$A546,"")</f>
        <v/>
      </c>
      <c r="G546" s="45" t="str">
        <f t="shared" si="24"/>
        <v/>
      </c>
      <c r="H546" s="45" t="str">
        <f>IF(COUNTIF(G$1:G546,G546)=1,IF(COUNT(H$1:H545)&gt;0,MAX(H$1:H545)+1,1),"")</f>
        <v/>
      </c>
      <c r="J546" s="45" t="str">
        <f>IFERROR(IF(AND(Данные3!A546&lt;&gt;"",Данные3!A546=D$2),Данные3!B546,""),"")</f>
        <v/>
      </c>
      <c r="K546" s="45" t="str">
        <f>IF(COUNTIF(J$1:J546,J546)=1,IF(COUNT(K$1:K545)&gt;0,MAX(K$1:K545)+1,1),"")</f>
        <v/>
      </c>
      <c r="M546" s="51" t="str">
        <f>IF(G546="","",IFERROR(SUMIFS(Данные3!$E:$E,Данные3!$A:$A,D$2,Данные3!$B:$B,G546),""))</f>
        <v/>
      </c>
      <c r="N546" s="51" t="str">
        <f>IF(G546="","",IFERROR(SUMIFS(Данные3!$F:$F,Данные3!$A:$A,D$2,Данные3!$B:$B,G546),""))</f>
        <v/>
      </c>
      <c r="O546" s="51" t="str">
        <f>IF(G546="","",IFERROR(ROUND(SUMIFS(Данные3!$G:$G,Данные3!$A:$A,D$2,Данные3!$B:$B,G546)*100,0)&amp;"%",""))</f>
        <v/>
      </c>
      <c r="U546" s="51" t="str">
        <f t="shared" si="25"/>
        <v/>
      </c>
      <c r="V546" s="53" t="str">
        <f t="shared" si="26"/>
        <v/>
      </c>
      <c r="W546" s="51" t="str">
        <f>IFERROR(IF(Данные2!$A546&lt;&gt;"",Данные2!$A546,""),"")</f>
        <v/>
      </c>
      <c r="X546" s="53" t="str">
        <f>IF(COUNTIF(W$1:W546,W546)=1,IF(COUNT(X$1:X545)&gt;0,MAX(X$1:X545)+1,1),"")</f>
        <v/>
      </c>
      <c r="Z546" s="51" t="str">
        <f>IF($U546="","",IFERROR(SUMIF(Данные2!$A:$A,Техлист!$U546,Данные2!D:D),""))</f>
        <v/>
      </c>
      <c r="AA546" s="51" t="str">
        <f>IF($U546="","",IFERROR(SUMIF(Данные2!$A:$A,Техлист!$U546,Данные2!E:E),""))</f>
        <v/>
      </c>
      <c r="AB546" s="45" t="str">
        <f>IF($U546="","",IFERROR(ROUND(SUMIF(Данные2!$A:$A,Техлист!$U546,Данные2!F:F)*100,0)&amp;"%",""))</f>
        <v/>
      </c>
    </row>
    <row r="547" spans="1:28" x14ac:dyDescent="0.25">
      <c r="A547" s="45" t="str">
        <f>IF(Данные2!$A547&lt;&gt;"",Данные2!$A547,"")</f>
        <v/>
      </c>
      <c r="G547" s="45" t="str">
        <f t="shared" si="24"/>
        <v/>
      </c>
      <c r="H547" s="45" t="str">
        <f>IF(COUNTIF(G$1:G547,G547)=1,IF(COUNT(H$1:H546)&gt;0,MAX(H$1:H546)+1,1),"")</f>
        <v/>
      </c>
      <c r="J547" s="45" t="str">
        <f>IFERROR(IF(AND(Данные3!A547&lt;&gt;"",Данные3!A547=D$2),Данные3!B547,""),"")</f>
        <v/>
      </c>
      <c r="K547" s="45" t="str">
        <f>IF(COUNTIF(J$1:J547,J547)=1,IF(COUNT(K$1:K546)&gt;0,MAX(K$1:K546)+1,1),"")</f>
        <v/>
      </c>
      <c r="M547" s="51" t="str">
        <f>IF(G547="","",IFERROR(SUMIFS(Данные3!$E:$E,Данные3!$A:$A,D$2,Данные3!$B:$B,G547),""))</f>
        <v/>
      </c>
      <c r="N547" s="51" t="str">
        <f>IF(G547="","",IFERROR(SUMIFS(Данные3!$F:$F,Данные3!$A:$A,D$2,Данные3!$B:$B,G547),""))</f>
        <v/>
      </c>
      <c r="O547" s="51" t="str">
        <f>IF(G547="","",IFERROR(ROUND(SUMIFS(Данные3!$G:$G,Данные3!$A:$A,D$2,Данные3!$B:$B,G547)*100,0)&amp;"%",""))</f>
        <v/>
      </c>
      <c r="U547" s="51" t="str">
        <f t="shared" si="25"/>
        <v/>
      </c>
      <c r="V547" s="53" t="str">
        <f t="shared" si="26"/>
        <v/>
      </c>
      <c r="W547" s="51" t="str">
        <f>IFERROR(IF(Данные2!$A547&lt;&gt;"",Данные2!$A547,""),"")</f>
        <v/>
      </c>
      <c r="X547" s="53" t="str">
        <f>IF(COUNTIF(W$1:W547,W547)=1,IF(COUNT(X$1:X546)&gt;0,MAX(X$1:X546)+1,1),"")</f>
        <v/>
      </c>
      <c r="Z547" s="51" t="str">
        <f>IF($U547="","",IFERROR(SUMIF(Данные2!$A:$A,Техлист!$U547,Данные2!D:D),""))</f>
        <v/>
      </c>
      <c r="AA547" s="51" t="str">
        <f>IF($U547="","",IFERROR(SUMIF(Данные2!$A:$A,Техлист!$U547,Данные2!E:E),""))</f>
        <v/>
      </c>
      <c r="AB547" s="45" t="str">
        <f>IF($U547="","",IFERROR(ROUND(SUMIF(Данные2!$A:$A,Техлист!$U547,Данные2!F:F)*100,0)&amp;"%",""))</f>
        <v/>
      </c>
    </row>
    <row r="548" spans="1:28" x14ac:dyDescent="0.25">
      <c r="A548" s="45" t="str">
        <f>IF(Данные2!$A548&lt;&gt;"",Данные2!$A548,"")</f>
        <v/>
      </c>
      <c r="G548" s="45" t="str">
        <f t="shared" si="24"/>
        <v/>
      </c>
      <c r="H548" s="45" t="str">
        <f>IF(COUNTIF(G$1:G548,G548)=1,IF(COUNT(H$1:H547)&gt;0,MAX(H$1:H547)+1,1),"")</f>
        <v/>
      </c>
      <c r="J548" s="45" t="str">
        <f>IFERROR(IF(AND(Данные3!A548&lt;&gt;"",Данные3!A548=D$2),Данные3!B548,""),"")</f>
        <v/>
      </c>
      <c r="K548" s="45" t="str">
        <f>IF(COUNTIF(J$1:J548,J548)=1,IF(COUNT(K$1:K547)&gt;0,MAX(K$1:K547)+1,1),"")</f>
        <v/>
      </c>
      <c r="M548" s="51" t="str">
        <f>IF(G548="","",IFERROR(SUMIFS(Данные3!$E:$E,Данные3!$A:$A,D$2,Данные3!$B:$B,G548),""))</f>
        <v/>
      </c>
      <c r="N548" s="51" t="str">
        <f>IF(G548="","",IFERROR(SUMIFS(Данные3!$F:$F,Данные3!$A:$A,D$2,Данные3!$B:$B,G548),""))</f>
        <v/>
      </c>
      <c r="O548" s="51" t="str">
        <f>IF(G548="","",IFERROR(ROUND(SUMIFS(Данные3!$G:$G,Данные3!$A:$A,D$2,Данные3!$B:$B,G548)*100,0)&amp;"%",""))</f>
        <v/>
      </c>
      <c r="U548" s="51" t="str">
        <f t="shared" si="25"/>
        <v/>
      </c>
      <c r="V548" s="53" t="str">
        <f t="shared" si="26"/>
        <v/>
      </c>
      <c r="W548" s="51" t="str">
        <f>IFERROR(IF(Данные2!$A548&lt;&gt;"",Данные2!$A548,""),"")</f>
        <v/>
      </c>
      <c r="X548" s="53" t="str">
        <f>IF(COUNTIF(W$1:W548,W548)=1,IF(COUNT(X$1:X547)&gt;0,MAX(X$1:X547)+1,1),"")</f>
        <v/>
      </c>
      <c r="Z548" s="51" t="str">
        <f>IF($U548="","",IFERROR(SUMIF(Данные2!$A:$A,Техлист!$U548,Данные2!D:D),""))</f>
        <v/>
      </c>
      <c r="AA548" s="51" t="str">
        <f>IF($U548="","",IFERROR(SUMIF(Данные2!$A:$A,Техлист!$U548,Данные2!E:E),""))</f>
        <v/>
      </c>
      <c r="AB548" s="45" t="str">
        <f>IF($U548="","",IFERROR(ROUND(SUMIF(Данные2!$A:$A,Техлист!$U548,Данные2!F:F)*100,0)&amp;"%",""))</f>
        <v/>
      </c>
    </row>
    <row r="549" spans="1:28" x14ac:dyDescent="0.25">
      <c r="A549" s="45" t="str">
        <f>IF(Данные2!$A549&lt;&gt;"",Данные2!$A549,"")</f>
        <v/>
      </c>
      <c r="G549" s="45" t="str">
        <f t="shared" si="24"/>
        <v/>
      </c>
      <c r="H549" s="45" t="str">
        <f>IF(COUNTIF(G$1:G549,G549)=1,IF(COUNT(H$1:H548)&gt;0,MAX(H$1:H548)+1,1),"")</f>
        <v/>
      </c>
      <c r="J549" s="45" t="str">
        <f>IFERROR(IF(AND(Данные3!A549&lt;&gt;"",Данные3!A549=D$2),Данные3!B549,""),"")</f>
        <v/>
      </c>
      <c r="K549" s="45" t="str">
        <f>IF(COUNTIF(J$1:J549,J549)=1,IF(COUNT(K$1:K548)&gt;0,MAX(K$1:K548)+1,1),"")</f>
        <v/>
      </c>
      <c r="M549" s="51" t="str">
        <f>IF(G549="","",IFERROR(SUMIFS(Данные3!$E:$E,Данные3!$A:$A,D$2,Данные3!$B:$B,G549),""))</f>
        <v/>
      </c>
      <c r="N549" s="51" t="str">
        <f>IF(G549="","",IFERROR(SUMIFS(Данные3!$F:$F,Данные3!$A:$A,D$2,Данные3!$B:$B,G549),""))</f>
        <v/>
      </c>
      <c r="O549" s="51" t="str">
        <f>IF(G549="","",IFERROR(ROUND(SUMIFS(Данные3!$G:$G,Данные3!$A:$A,D$2,Данные3!$B:$B,G549)*100,0)&amp;"%",""))</f>
        <v/>
      </c>
      <c r="U549" s="51" t="str">
        <f t="shared" si="25"/>
        <v/>
      </c>
      <c r="V549" s="53" t="str">
        <f t="shared" si="26"/>
        <v/>
      </c>
      <c r="W549" s="51" t="str">
        <f>IFERROR(IF(Данные2!$A549&lt;&gt;"",Данные2!$A549,""),"")</f>
        <v/>
      </c>
      <c r="X549" s="53" t="str">
        <f>IF(COUNTIF(W$1:W549,W549)=1,IF(COUNT(X$1:X548)&gt;0,MAX(X$1:X548)+1,1),"")</f>
        <v/>
      </c>
      <c r="Z549" s="51" t="str">
        <f>IF($U549="","",IFERROR(SUMIF(Данные2!$A:$A,Техлист!$U549,Данные2!D:D),""))</f>
        <v/>
      </c>
      <c r="AA549" s="51" t="str">
        <f>IF($U549="","",IFERROR(SUMIF(Данные2!$A:$A,Техлист!$U549,Данные2!E:E),""))</f>
        <v/>
      </c>
      <c r="AB549" s="45" t="str">
        <f>IF($U549="","",IFERROR(ROUND(SUMIF(Данные2!$A:$A,Техлист!$U549,Данные2!F:F)*100,0)&amp;"%",""))</f>
        <v/>
      </c>
    </row>
    <row r="550" spans="1:28" x14ac:dyDescent="0.25">
      <c r="A550" s="45" t="str">
        <f>IF(Данные2!$A550&lt;&gt;"",Данные2!$A550,"")</f>
        <v/>
      </c>
      <c r="G550" s="45" t="str">
        <f t="shared" si="24"/>
        <v/>
      </c>
      <c r="H550" s="45" t="str">
        <f>IF(COUNTIF(G$1:G550,G550)=1,IF(COUNT(H$1:H549)&gt;0,MAX(H$1:H549)+1,1),"")</f>
        <v/>
      </c>
      <c r="J550" s="45" t="str">
        <f>IFERROR(IF(AND(Данные3!A550&lt;&gt;"",Данные3!A550=D$2),Данные3!B550,""),"")</f>
        <v/>
      </c>
      <c r="K550" s="45" t="str">
        <f>IF(COUNTIF(J$1:J550,J550)=1,IF(COUNT(K$1:K549)&gt;0,MAX(K$1:K549)+1,1),"")</f>
        <v/>
      </c>
      <c r="M550" s="51" t="str">
        <f>IF(G550="","",IFERROR(SUMIFS(Данные3!$E:$E,Данные3!$A:$A,D$2,Данные3!$B:$B,G550),""))</f>
        <v/>
      </c>
      <c r="N550" s="51" t="str">
        <f>IF(G550="","",IFERROR(SUMIFS(Данные3!$F:$F,Данные3!$A:$A,D$2,Данные3!$B:$B,G550),""))</f>
        <v/>
      </c>
      <c r="O550" s="51" t="str">
        <f>IF(G550="","",IFERROR(ROUND(SUMIFS(Данные3!$G:$G,Данные3!$A:$A,D$2,Данные3!$B:$B,G550)*100,0)&amp;"%",""))</f>
        <v/>
      </c>
      <c r="U550" s="51" t="str">
        <f t="shared" si="25"/>
        <v/>
      </c>
      <c r="V550" s="53" t="str">
        <f t="shared" si="26"/>
        <v/>
      </c>
      <c r="W550" s="51" t="str">
        <f>IFERROR(IF(Данные2!$A550&lt;&gt;"",Данные2!$A550,""),"")</f>
        <v/>
      </c>
      <c r="X550" s="53" t="str">
        <f>IF(COUNTIF(W$1:W550,W550)=1,IF(COUNT(X$1:X549)&gt;0,MAX(X$1:X549)+1,1),"")</f>
        <v/>
      </c>
      <c r="Z550" s="51" t="str">
        <f>IF($U550="","",IFERROR(SUMIF(Данные2!$A:$A,Техлист!$U550,Данные2!D:D),""))</f>
        <v/>
      </c>
      <c r="AA550" s="51" t="str">
        <f>IF($U550="","",IFERROR(SUMIF(Данные2!$A:$A,Техлист!$U550,Данные2!E:E),""))</f>
        <v/>
      </c>
      <c r="AB550" s="45" t="str">
        <f>IF($U550="","",IFERROR(ROUND(SUMIF(Данные2!$A:$A,Техлист!$U550,Данные2!F:F)*100,0)&amp;"%",""))</f>
        <v/>
      </c>
    </row>
    <row r="551" spans="1:28" x14ac:dyDescent="0.25">
      <c r="A551" s="45" t="str">
        <f>IF(Данные2!$A551&lt;&gt;"",Данные2!$A551,"")</f>
        <v/>
      </c>
      <c r="G551" s="45" t="str">
        <f t="shared" si="24"/>
        <v/>
      </c>
      <c r="H551" s="45" t="str">
        <f>IF(COUNTIF(G$1:G551,G551)=1,IF(COUNT(H$1:H550)&gt;0,MAX(H$1:H550)+1,1),"")</f>
        <v/>
      </c>
      <c r="J551" s="45" t="str">
        <f>IFERROR(IF(AND(Данные3!A551&lt;&gt;"",Данные3!A551=D$2),Данные3!B551,""),"")</f>
        <v/>
      </c>
      <c r="K551" s="45" t="str">
        <f>IF(COUNTIF(J$1:J551,J551)=1,IF(COUNT(K$1:K550)&gt;0,MAX(K$1:K550)+1,1),"")</f>
        <v/>
      </c>
      <c r="M551" s="51" t="str">
        <f>IF(G551="","",IFERROR(SUMIFS(Данные3!$E:$E,Данные3!$A:$A,D$2,Данные3!$B:$B,G551),""))</f>
        <v/>
      </c>
      <c r="N551" s="51" t="str">
        <f>IF(G551="","",IFERROR(SUMIFS(Данные3!$F:$F,Данные3!$A:$A,D$2,Данные3!$B:$B,G551),""))</f>
        <v/>
      </c>
      <c r="O551" s="51" t="str">
        <f>IF(G551="","",IFERROR(ROUND(SUMIFS(Данные3!$G:$G,Данные3!$A:$A,D$2,Данные3!$B:$B,G551)*100,0)&amp;"%",""))</f>
        <v/>
      </c>
      <c r="U551" s="51" t="str">
        <f t="shared" si="25"/>
        <v/>
      </c>
      <c r="V551" s="53" t="str">
        <f t="shared" si="26"/>
        <v/>
      </c>
      <c r="W551" s="51" t="str">
        <f>IFERROR(IF(Данные2!$A551&lt;&gt;"",Данные2!$A551,""),"")</f>
        <v/>
      </c>
      <c r="X551" s="53" t="str">
        <f>IF(COUNTIF(W$1:W551,W551)=1,IF(COUNT(X$1:X550)&gt;0,MAX(X$1:X550)+1,1),"")</f>
        <v/>
      </c>
      <c r="Z551" s="51" t="str">
        <f>IF($U551="","",IFERROR(SUMIF(Данные2!$A:$A,Техлист!$U551,Данные2!D:D),""))</f>
        <v/>
      </c>
      <c r="AA551" s="51" t="str">
        <f>IF($U551="","",IFERROR(SUMIF(Данные2!$A:$A,Техлист!$U551,Данные2!E:E),""))</f>
        <v/>
      </c>
      <c r="AB551" s="45" t="str">
        <f>IF($U551="","",IFERROR(ROUND(SUMIF(Данные2!$A:$A,Техлист!$U551,Данные2!F:F)*100,0)&amp;"%",""))</f>
        <v/>
      </c>
    </row>
    <row r="552" spans="1:28" x14ac:dyDescent="0.25">
      <c r="A552" s="45" t="str">
        <f>IF(Данные2!$A552&lt;&gt;"",Данные2!$A552,"")</f>
        <v/>
      </c>
      <c r="G552" s="45" t="str">
        <f t="shared" si="24"/>
        <v/>
      </c>
      <c r="H552" s="45" t="str">
        <f>IF(COUNTIF(G$1:G552,G552)=1,IF(COUNT(H$1:H551)&gt;0,MAX(H$1:H551)+1,1),"")</f>
        <v/>
      </c>
      <c r="J552" s="45" t="str">
        <f>IFERROR(IF(AND(Данные3!A552&lt;&gt;"",Данные3!A552=D$2),Данные3!B552,""),"")</f>
        <v/>
      </c>
      <c r="K552" s="45" t="str">
        <f>IF(COUNTIF(J$1:J552,J552)=1,IF(COUNT(K$1:K551)&gt;0,MAX(K$1:K551)+1,1),"")</f>
        <v/>
      </c>
      <c r="M552" s="51" t="str">
        <f>IF(G552="","",IFERROR(SUMIFS(Данные3!$E:$E,Данные3!$A:$A,D$2,Данные3!$B:$B,G552),""))</f>
        <v/>
      </c>
      <c r="N552" s="51" t="str">
        <f>IF(G552="","",IFERROR(SUMIFS(Данные3!$F:$F,Данные3!$A:$A,D$2,Данные3!$B:$B,G552),""))</f>
        <v/>
      </c>
      <c r="O552" s="51" t="str">
        <f>IF(G552="","",IFERROR(ROUND(SUMIFS(Данные3!$G:$G,Данные3!$A:$A,D$2,Данные3!$B:$B,G552)*100,0)&amp;"%",""))</f>
        <v/>
      </c>
      <c r="U552" s="51" t="str">
        <f t="shared" si="25"/>
        <v/>
      </c>
      <c r="V552" s="53" t="str">
        <f t="shared" si="26"/>
        <v/>
      </c>
      <c r="W552" s="51" t="str">
        <f>IFERROR(IF(Данные2!$A552&lt;&gt;"",Данные2!$A552,""),"")</f>
        <v/>
      </c>
      <c r="X552" s="53" t="str">
        <f>IF(COUNTIF(W$1:W552,W552)=1,IF(COUNT(X$1:X551)&gt;0,MAX(X$1:X551)+1,1),"")</f>
        <v/>
      </c>
      <c r="Z552" s="51" t="str">
        <f>IF($U552="","",IFERROR(SUMIF(Данные2!$A:$A,Техлист!$U552,Данные2!D:D),""))</f>
        <v/>
      </c>
      <c r="AA552" s="51" t="str">
        <f>IF($U552="","",IFERROR(SUMIF(Данные2!$A:$A,Техлист!$U552,Данные2!E:E),""))</f>
        <v/>
      </c>
      <c r="AB552" s="45" t="str">
        <f>IF($U552="","",IFERROR(ROUND(SUMIF(Данные2!$A:$A,Техлист!$U552,Данные2!F:F)*100,0)&amp;"%",""))</f>
        <v/>
      </c>
    </row>
    <row r="553" spans="1:28" x14ac:dyDescent="0.25">
      <c r="A553" s="45" t="str">
        <f>IF(Данные2!$A553&lt;&gt;"",Данные2!$A553,"")</f>
        <v/>
      </c>
      <c r="G553" s="45" t="str">
        <f t="shared" si="24"/>
        <v/>
      </c>
      <c r="H553" s="45" t="str">
        <f>IF(COUNTIF(G$1:G553,G553)=1,IF(COUNT(H$1:H552)&gt;0,MAX(H$1:H552)+1,1),"")</f>
        <v/>
      </c>
      <c r="J553" s="45" t="str">
        <f>IFERROR(IF(AND(Данные3!A553&lt;&gt;"",Данные3!A553=D$2),Данные3!B553,""),"")</f>
        <v/>
      </c>
      <c r="K553" s="45" t="str">
        <f>IF(COUNTIF(J$1:J553,J553)=1,IF(COUNT(K$1:K552)&gt;0,MAX(K$1:K552)+1,1),"")</f>
        <v/>
      </c>
      <c r="M553" s="51" t="str">
        <f>IF(G553="","",IFERROR(SUMIFS(Данные3!$E:$E,Данные3!$A:$A,D$2,Данные3!$B:$B,G553),""))</f>
        <v/>
      </c>
      <c r="N553" s="51" t="str">
        <f>IF(G553="","",IFERROR(SUMIFS(Данные3!$F:$F,Данные3!$A:$A,D$2,Данные3!$B:$B,G553),""))</f>
        <v/>
      </c>
      <c r="O553" s="51" t="str">
        <f>IF(G553="","",IFERROR(ROUND(SUMIFS(Данные3!$G:$G,Данные3!$A:$A,D$2,Данные3!$B:$B,G553)*100,0)&amp;"%",""))</f>
        <v/>
      </c>
      <c r="U553" s="51" t="str">
        <f t="shared" si="25"/>
        <v/>
      </c>
      <c r="V553" s="53" t="str">
        <f t="shared" si="26"/>
        <v/>
      </c>
      <c r="W553" s="51" t="str">
        <f>IFERROR(IF(Данные2!$A553&lt;&gt;"",Данные2!$A553,""),"")</f>
        <v/>
      </c>
      <c r="X553" s="53" t="str">
        <f>IF(COUNTIF(W$1:W553,W553)=1,IF(COUNT(X$1:X552)&gt;0,MAX(X$1:X552)+1,1),"")</f>
        <v/>
      </c>
      <c r="Z553" s="51" t="str">
        <f>IF($U553="","",IFERROR(SUMIF(Данные2!$A:$A,Техлист!$U553,Данные2!D:D),""))</f>
        <v/>
      </c>
      <c r="AA553" s="51" t="str">
        <f>IF($U553="","",IFERROR(SUMIF(Данные2!$A:$A,Техлист!$U553,Данные2!E:E),""))</f>
        <v/>
      </c>
      <c r="AB553" s="45" t="str">
        <f>IF($U553="","",IFERROR(ROUND(SUMIF(Данные2!$A:$A,Техлист!$U553,Данные2!F:F)*100,0)&amp;"%",""))</f>
        <v/>
      </c>
    </row>
    <row r="554" spans="1:28" x14ac:dyDescent="0.25">
      <c r="A554" s="45" t="str">
        <f>IF(Данные2!$A554&lt;&gt;"",Данные2!$A554,"")</f>
        <v/>
      </c>
      <c r="G554" s="45" t="str">
        <f t="shared" si="24"/>
        <v/>
      </c>
      <c r="H554" s="45" t="str">
        <f>IF(COUNTIF(G$1:G554,G554)=1,IF(COUNT(H$1:H553)&gt;0,MAX(H$1:H553)+1,1),"")</f>
        <v/>
      </c>
      <c r="J554" s="45" t="str">
        <f>IFERROR(IF(AND(Данные3!A554&lt;&gt;"",Данные3!A554=D$2),Данные3!B554,""),"")</f>
        <v/>
      </c>
      <c r="K554" s="45" t="str">
        <f>IF(COUNTIF(J$1:J554,J554)=1,IF(COUNT(K$1:K553)&gt;0,MAX(K$1:K553)+1,1),"")</f>
        <v/>
      </c>
      <c r="M554" s="51" t="str">
        <f>IF(G554="","",IFERROR(SUMIFS(Данные3!$E:$E,Данные3!$A:$A,D$2,Данные3!$B:$B,G554),""))</f>
        <v/>
      </c>
      <c r="N554" s="51" t="str">
        <f>IF(G554="","",IFERROR(SUMIFS(Данные3!$F:$F,Данные3!$A:$A,D$2,Данные3!$B:$B,G554),""))</f>
        <v/>
      </c>
      <c r="O554" s="51" t="str">
        <f>IF(G554="","",IFERROR(ROUND(SUMIFS(Данные3!$G:$G,Данные3!$A:$A,D$2,Данные3!$B:$B,G554)*100,0)&amp;"%",""))</f>
        <v/>
      </c>
      <c r="U554" s="51" t="str">
        <f t="shared" si="25"/>
        <v/>
      </c>
      <c r="V554" s="53" t="str">
        <f t="shared" si="26"/>
        <v/>
      </c>
      <c r="W554" s="51" t="str">
        <f>IFERROR(IF(Данные2!$A554&lt;&gt;"",Данные2!$A554,""),"")</f>
        <v/>
      </c>
      <c r="X554" s="53" t="str">
        <f>IF(COUNTIF(W$1:W554,W554)=1,IF(COUNT(X$1:X553)&gt;0,MAX(X$1:X553)+1,1),"")</f>
        <v/>
      </c>
      <c r="Z554" s="51" t="str">
        <f>IF($U554="","",IFERROR(SUMIF(Данные2!$A:$A,Техлист!$U554,Данные2!D:D),""))</f>
        <v/>
      </c>
      <c r="AA554" s="51" t="str">
        <f>IF($U554="","",IFERROR(SUMIF(Данные2!$A:$A,Техлист!$U554,Данные2!E:E),""))</f>
        <v/>
      </c>
      <c r="AB554" s="45" t="str">
        <f>IF($U554="","",IFERROR(ROUND(SUMIF(Данные2!$A:$A,Техлист!$U554,Данные2!F:F)*100,0)&amp;"%",""))</f>
        <v/>
      </c>
    </row>
    <row r="555" spans="1:28" x14ac:dyDescent="0.25">
      <c r="A555" s="45" t="str">
        <f>IF(Данные2!$A555&lt;&gt;"",Данные2!$A555,"")</f>
        <v/>
      </c>
      <c r="G555" s="45" t="str">
        <f t="shared" si="24"/>
        <v/>
      </c>
      <c r="H555" s="45" t="str">
        <f>IF(COUNTIF(G$1:G555,G555)=1,IF(COUNT(H$1:H554)&gt;0,MAX(H$1:H554)+1,1),"")</f>
        <v/>
      </c>
      <c r="J555" s="45" t="str">
        <f>IFERROR(IF(AND(Данные3!A555&lt;&gt;"",Данные3!A555=D$2),Данные3!B555,""),"")</f>
        <v/>
      </c>
      <c r="K555" s="45" t="str">
        <f>IF(COUNTIF(J$1:J555,J555)=1,IF(COUNT(K$1:K554)&gt;0,MAX(K$1:K554)+1,1),"")</f>
        <v/>
      </c>
      <c r="M555" s="51" t="str">
        <f>IF(G555="","",IFERROR(SUMIFS(Данные3!$E:$E,Данные3!$A:$A,D$2,Данные3!$B:$B,G555),""))</f>
        <v/>
      </c>
      <c r="N555" s="51" t="str">
        <f>IF(G555="","",IFERROR(SUMIFS(Данные3!$F:$F,Данные3!$A:$A,D$2,Данные3!$B:$B,G555),""))</f>
        <v/>
      </c>
      <c r="O555" s="51" t="str">
        <f>IF(G555="","",IFERROR(ROUND(SUMIFS(Данные3!$G:$G,Данные3!$A:$A,D$2,Данные3!$B:$B,G555)*100,0)&amp;"%",""))</f>
        <v/>
      </c>
      <c r="U555" s="51" t="str">
        <f t="shared" si="25"/>
        <v/>
      </c>
      <c r="V555" s="53" t="str">
        <f t="shared" si="26"/>
        <v/>
      </c>
      <c r="W555" s="51" t="str">
        <f>IFERROR(IF(Данные2!$A555&lt;&gt;"",Данные2!$A555,""),"")</f>
        <v/>
      </c>
      <c r="X555" s="53" t="str">
        <f>IF(COUNTIF(W$1:W555,W555)=1,IF(COUNT(X$1:X554)&gt;0,MAX(X$1:X554)+1,1),"")</f>
        <v/>
      </c>
      <c r="Z555" s="51" t="str">
        <f>IF($U555="","",IFERROR(SUMIF(Данные2!$A:$A,Техлист!$U555,Данные2!D:D),""))</f>
        <v/>
      </c>
      <c r="AA555" s="51" t="str">
        <f>IF($U555="","",IFERROR(SUMIF(Данные2!$A:$A,Техлист!$U555,Данные2!E:E),""))</f>
        <v/>
      </c>
      <c r="AB555" s="45" t="str">
        <f>IF($U555="","",IFERROR(ROUND(SUMIF(Данные2!$A:$A,Техлист!$U555,Данные2!F:F)*100,0)&amp;"%",""))</f>
        <v/>
      </c>
    </row>
    <row r="556" spans="1:28" x14ac:dyDescent="0.25">
      <c r="A556" s="45" t="str">
        <f>IF(Данные2!$A556&lt;&gt;"",Данные2!$A556,"")</f>
        <v/>
      </c>
      <c r="G556" s="45" t="str">
        <f t="shared" si="24"/>
        <v/>
      </c>
      <c r="H556" s="45" t="str">
        <f>IF(COUNTIF(G$1:G556,G556)=1,IF(COUNT(H$1:H555)&gt;0,MAX(H$1:H555)+1,1),"")</f>
        <v/>
      </c>
      <c r="J556" s="45" t="str">
        <f>IFERROR(IF(AND(Данные3!A556&lt;&gt;"",Данные3!A556=D$2),Данные3!B556,""),"")</f>
        <v/>
      </c>
      <c r="K556" s="45" t="str">
        <f>IF(COUNTIF(J$1:J556,J556)=1,IF(COUNT(K$1:K555)&gt;0,MAX(K$1:K555)+1,1),"")</f>
        <v/>
      </c>
      <c r="M556" s="51" t="str">
        <f>IF(G556="","",IFERROR(SUMIFS(Данные3!$E:$E,Данные3!$A:$A,D$2,Данные3!$B:$B,G556),""))</f>
        <v/>
      </c>
      <c r="N556" s="51" t="str">
        <f>IF(G556="","",IFERROR(SUMIFS(Данные3!$F:$F,Данные3!$A:$A,D$2,Данные3!$B:$B,G556),""))</f>
        <v/>
      </c>
      <c r="O556" s="51" t="str">
        <f>IF(G556="","",IFERROR(ROUND(SUMIFS(Данные3!$G:$G,Данные3!$A:$A,D$2,Данные3!$B:$B,G556)*100,0)&amp;"%",""))</f>
        <v/>
      </c>
      <c r="U556" s="51" t="str">
        <f t="shared" si="25"/>
        <v/>
      </c>
      <c r="V556" s="53" t="str">
        <f t="shared" si="26"/>
        <v/>
      </c>
      <c r="W556" s="51" t="str">
        <f>IFERROR(IF(Данные2!$A556&lt;&gt;"",Данные2!$A556,""),"")</f>
        <v/>
      </c>
      <c r="X556" s="53" t="str">
        <f>IF(COUNTIF(W$1:W556,W556)=1,IF(COUNT(X$1:X555)&gt;0,MAX(X$1:X555)+1,1),"")</f>
        <v/>
      </c>
      <c r="Z556" s="51" t="str">
        <f>IF($U556="","",IFERROR(SUMIF(Данные2!$A:$A,Техлист!$U556,Данные2!D:D),""))</f>
        <v/>
      </c>
      <c r="AA556" s="51" t="str">
        <f>IF($U556="","",IFERROR(SUMIF(Данные2!$A:$A,Техлист!$U556,Данные2!E:E),""))</f>
        <v/>
      </c>
      <c r="AB556" s="45" t="str">
        <f>IF($U556="","",IFERROR(ROUND(SUMIF(Данные2!$A:$A,Техлист!$U556,Данные2!F:F)*100,0)&amp;"%",""))</f>
        <v/>
      </c>
    </row>
    <row r="557" spans="1:28" x14ac:dyDescent="0.25">
      <c r="A557" s="45" t="str">
        <f>IF(Данные2!$A557&lt;&gt;"",Данные2!$A557,"")</f>
        <v/>
      </c>
      <c r="G557" s="45" t="str">
        <f t="shared" si="24"/>
        <v/>
      </c>
      <c r="H557" s="45" t="str">
        <f>IF(COUNTIF(G$1:G557,G557)=1,IF(COUNT(H$1:H556)&gt;0,MAX(H$1:H556)+1,1),"")</f>
        <v/>
      </c>
      <c r="J557" s="45" t="str">
        <f>IFERROR(IF(AND(Данные3!A557&lt;&gt;"",Данные3!A557=D$2),Данные3!B557,""),"")</f>
        <v/>
      </c>
      <c r="K557" s="45" t="str">
        <f>IF(COUNTIF(J$1:J557,J557)=1,IF(COUNT(K$1:K556)&gt;0,MAX(K$1:K556)+1,1),"")</f>
        <v/>
      </c>
      <c r="M557" s="51" t="str">
        <f>IF(G557="","",IFERROR(SUMIFS(Данные3!$E:$E,Данные3!$A:$A,D$2,Данные3!$B:$B,G557),""))</f>
        <v/>
      </c>
      <c r="N557" s="51" t="str">
        <f>IF(G557="","",IFERROR(SUMIFS(Данные3!$F:$F,Данные3!$A:$A,D$2,Данные3!$B:$B,G557),""))</f>
        <v/>
      </c>
      <c r="O557" s="51" t="str">
        <f>IF(G557="","",IFERROR(ROUND(SUMIFS(Данные3!$G:$G,Данные3!$A:$A,D$2,Данные3!$B:$B,G557)*100,0)&amp;"%",""))</f>
        <v/>
      </c>
      <c r="U557" s="51" t="str">
        <f t="shared" si="25"/>
        <v/>
      </c>
      <c r="V557" s="53" t="str">
        <f t="shared" si="26"/>
        <v/>
      </c>
      <c r="W557" s="51" t="str">
        <f>IFERROR(IF(Данные2!$A557&lt;&gt;"",Данные2!$A557,""),"")</f>
        <v/>
      </c>
      <c r="X557" s="53" t="str">
        <f>IF(COUNTIF(W$1:W557,W557)=1,IF(COUNT(X$1:X556)&gt;0,MAX(X$1:X556)+1,1),"")</f>
        <v/>
      </c>
      <c r="Z557" s="51" t="str">
        <f>IF($U557="","",IFERROR(SUMIF(Данные2!$A:$A,Техлист!$U557,Данные2!D:D),""))</f>
        <v/>
      </c>
      <c r="AA557" s="51" t="str">
        <f>IF($U557="","",IFERROR(SUMIF(Данные2!$A:$A,Техлист!$U557,Данные2!E:E),""))</f>
        <v/>
      </c>
      <c r="AB557" s="45" t="str">
        <f>IF($U557="","",IFERROR(ROUND(SUMIF(Данные2!$A:$A,Техлист!$U557,Данные2!F:F)*100,0)&amp;"%",""))</f>
        <v/>
      </c>
    </row>
    <row r="558" spans="1:28" x14ac:dyDescent="0.25">
      <c r="A558" s="45" t="str">
        <f>IF(Данные2!$A558&lt;&gt;"",Данные2!$A558,"")</f>
        <v/>
      </c>
      <c r="G558" s="45" t="str">
        <f t="shared" si="24"/>
        <v/>
      </c>
      <c r="H558" s="45" t="str">
        <f>IF(COUNTIF(G$1:G558,G558)=1,IF(COUNT(H$1:H557)&gt;0,MAX(H$1:H557)+1,1),"")</f>
        <v/>
      </c>
      <c r="J558" s="45" t="str">
        <f>IFERROR(IF(AND(Данные3!A558&lt;&gt;"",Данные3!A558=D$2),Данные3!B558,""),"")</f>
        <v/>
      </c>
      <c r="K558" s="45" t="str">
        <f>IF(COUNTIF(J$1:J558,J558)=1,IF(COUNT(K$1:K557)&gt;0,MAX(K$1:K557)+1,1),"")</f>
        <v/>
      </c>
      <c r="M558" s="51" t="str">
        <f>IF(G558="","",IFERROR(SUMIFS(Данные3!$E:$E,Данные3!$A:$A,D$2,Данные3!$B:$B,G558),""))</f>
        <v/>
      </c>
      <c r="N558" s="51" t="str">
        <f>IF(G558="","",IFERROR(SUMIFS(Данные3!$F:$F,Данные3!$A:$A,D$2,Данные3!$B:$B,G558),""))</f>
        <v/>
      </c>
      <c r="O558" s="51" t="str">
        <f>IF(G558="","",IFERROR(ROUND(SUMIFS(Данные3!$G:$G,Данные3!$A:$A,D$2,Данные3!$B:$B,G558)*100,0)&amp;"%",""))</f>
        <v/>
      </c>
      <c r="U558" s="51" t="str">
        <f t="shared" si="25"/>
        <v/>
      </c>
      <c r="V558" s="53" t="str">
        <f t="shared" si="26"/>
        <v/>
      </c>
      <c r="W558" s="51" t="str">
        <f>IFERROR(IF(Данные2!$A558&lt;&gt;"",Данные2!$A558,""),"")</f>
        <v/>
      </c>
      <c r="X558" s="53" t="str">
        <f>IF(COUNTIF(W$1:W558,W558)=1,IF(COUNT(X$1:X557)&gt;0,MAX(X$1:X557)+1,1),"")</f>
        <v/>
      </c>
      <c r="Z558" s="51" t="str">
        <f>IF($U558="","",IFERROR(SUMIF(Данные2!$A:$A,Техлист!$U558,Данные2!D:D),""))</f>
        <v/>
      </c>
      <c r="AA558" s="51" t="str">
        <f>IF($U558="","",IFERROR(SUMIF(Данные2!$A:$A,Техлист!$U558,Данные2!E:E),""))</f>
        <v/>
      </c>
      <c r="AB558" s="45" t="str">
        <f>IF($U558="","",IFERROR(ROUND(SUMIF(Данные2!$A:$A,Техлист!$U558,Данные2!F:F)*100,0)&amp;"%",""))</f>
        <v/>
      </c>
    </row>
    <row r="559" spans="1:28" x14ac:dyDescent="0.25">
      <c r="A559" s="45" t="str">
        <f>IF(Данные2!$A559&lt;&gt;"",Данные2!$A559,"")</f>
        <v/>
      </c>
      <c r="G559" s="45" t="str">
        <f t="shared" si="24"/>
        <v/>
      </c>
      <c r="H559" s="45" t="str">
        <f>IF(COUNTIF(G$1:G559,G559)=1,IF(COUNT(H$1:H558)&gt;0,MAX(H$1:H558)+1,1),"")</f>
        <v/>
      </c>
      <c r="J559" s="45" t="str">
        <f>IFERROR(IF(AND(Данные3!A559&lt;&gt;"",Данные3!A559=D$2),Данные3!B559,""),"")</f>
        <v/>
      </c>
      <c r="K559" s="45" t="str">
        <f>IF(COUNTIF(J$1:J559,J559)=1,IF(COUNT(K$1:K558)&gt;0,MAX(K$1:K558)+1,1),"")</f>
        <v/>
      </c>
      <c r="M559" s="51" t="str">
        <f>IF(G559="","",IFERROR(SUMIFS(Данные3!$E:$E,Данные3!$A:$A,D$2,Данные3!$B:$B,G559),""))</f>
        <v/>
      </c>
      <c r="N559" s="51" t="str">
        <f>IF(G559="","",IFERROR(SUMIFS(Данные3!$F:$F,Данные3!$A:$A,D$2,Данные3!$B:$B,G559),""))</f>
        <v/>
      </c>
      <c r="O559" s="51" t="str">
        <f>IF(G559="","",IFERROR(ROUND(SUMIFS(Данные3!$G:$G,Данные3!$A:$A,D$2,Данные3!$B:$B,G559)*100,0)&amp;"%",""))</f>
        <v/>
      </c>
      <c r="U559" s="51" t="str">
        <f t="shared" si="25"/>
        <v/>
      </c>
      <c r="V559" s="53" t="str">
        <f t="shared" si="26"/>
        <v/>
      </c>
      <c r="W559" s="51" t="str">
        <f>IFERROR(IF(Данные2!$A559&lt;&gt;"",Данные2!$A559,""),"")</f>
        <v/>
      </c>
      <c r="X559" s="53" t="str">
        <f>IF(COUNTIF(W$1:W559,W559)=1,IF(COUNT(X$1:X558)&gt;0,MAX(X$1:X558)+1,1),"")</f>
        <v/>
      </c>
      <c r="Z559" s="51" t="str">
        <f>IF($U559="","",IFERROR(SUMIF(Данные2!$A:$A,Техлист!$U559,Данные2!D:D),""))</f>
        <v/>
      </c>
      <c r="AA559" s="51" t="str">
        <f>IF($U559="","",IFERROR(SUMIF(Данные2!$A:$A,Техлист!$U559,Данные2!E:E),""))</f>
        <v/>
      </c>
      <c r="AB559" s="45" t="str">
        <f>IF($U559="","",IFERROR(ROUND(SUMIF(Данные2!$A:$A,Техлист!$U559,Данные2!F:F)*100,0)&amp;"%",""))</f>
        <v/>
      </c>
    </row>
    <row r="560" spans="1:28" x14ac:dyDescent="0.25">
      <c r="A560" s="45" t="str">
        <f>IF(Данные2!$A560&lt;&gt;"",Данные2!$A560,"")</f>
        <v/>
      </c>
      <c r="G560" s="45" t="str">
        <f t="shared" si="24"/>
        <v/>
      </c>
      <c r="H560" s="45" t="str">
        <f>IF(COUNTIF(G$1:G560,G560)=1,IF(COUNT(H$1:H559)&gt;0,MAX(H$1:H559)+1,1),"")</f>
        <v/>
      </c>
      <c r="J560" s="45" t="str">
        <f>IFERROR(IF(AND(Данные3!A560&lt;&gt;"",Данные3!A560=D$2),Данные3!B560,""),"")</f>
        <v/>
      </c>
      <c r="K560" s="45" t="str">
        <f>IF(COUNTIF(J$1:J560,J560)=1,IF(COUNT(K$1:K559)&gt;0,MAX(K$1:K559)+1,1),"")</f>
        <v/>
      </c>
      <c r="M560" s="51" t="str">
        <f>IF(G560="","",IFERROR(SUMIFS(Данные3!$E:$E,Данные3!$A:$A,D$2,Данные3!$B:$B,G560),""))</f>
        <v/>
      </c>
      <c r="N560" s="51" t="str">
        <f>IF(G560="","",IFERROR(SUMIFS(Данные3!$F:$F,Данные3!$A:$A,D$2,Данные3!$B:$B,G560),""))</f>
        <v/>
      </c>
      <c r="O560" s="51" t="str">
        <f>IF(G560="","",IFERROR(ROUND(SUMIFS(Данные3!$G:$G,Данные3!$A:$A,D$2,Данные3!$B:$B,G560)*100,0)&amp;"%",""))</f>
        <v/>
      </c>
      <c r="U560" s="51" t="str">
        <f t="shared" si="25"/>
        <v/>
      </c>
      <c r="V560" s="53" t="str">
        <f t="shared" si="26"/>
        <v/>
      </c>
      <c r="W560" s="51" t="str">
        <f>IFERROR(IF(Данные2!$A560&lt;&gt;"",Данные2!$A560,""),"")</f>
        <v/>
      </c>
      <c r="X560" s="53" t="str">
        <f>IF(COUNTIF(W$1:W560,W560)=1,IF(COUNT(X$1:X559)&gt;0,MAX(X$1:X559)+1,1),"")</f>
        <v/>
      </c>
      <c r="Z560" s="51" t="str">
        <f>IF($U560="","",IFERROR(SUMIF(Данные2!$A:$A,Техлист!$U560,Данные2!D:D),""))</f>
        <v/>
      </c>
      <c r="AA560" s="51" t="str">
        <f>IF($U560="","",IFERROR(SUMIF(Данные2!$A:$A,Техлист!$U560,Данные2!E:E),""))</f>
        <v/>
      </c>
      <c r="AB560" s="45" t="str">
        <f>IF($U560="","",IFERROR(ROUND(SUMIF(Данные2!$A:$A,Техлист!$U560,Данные2!F:F)*100,0)&amp;"%",""))</f>
        <v/>
      </c>
    </row>
    <row r="561" spans="1:28" x14ac:dyDescent="0.25">
      <c r="A561" s="45" t="str">
        <f>IF(Данные2!$A561&lt;&gt;"",Данные2!$A561,"")</f>
        <v/>
      </c>
      <c r="G561" s="45" t="str">
        <f t="shared" si="24"/>
        <v/>
      </c>
      <c r="H561" s="45" t="str">
        <f>IF(COUNTIF(G$1:G561,G561)=1,IF(COUNT(H$1:H560)&gt;0,MAX(H$1:H560)+1,1),"")</f>
        <v/>
      </c>
      <c r="J561" s="45" t="str">
        <f>IFERROR(IF(AND(Данные3!A561&lt;&gt;"",Данные3!A561=D$2),Данные3!B561,""),"")</f>
        <v/>
      </c>
      <c r="K561" s="45" t="str">
        <f>IF(COUNTIF(J$1:J561,J561)=1,IF(COUNT(K$1:K560)&gt;0,MAX(K$1:K560)+1,1),"")</f>
        <v/>
      </c>
      <c r="M561" s="51" t="str">
        <f>IF(G561="","",IFERROR(SUMIFS(Данные3!$E:$E,Данные3!$A:$A,D$2,Данные3!$B:$B,G561),""))</f>
        <v/>
      </c>
      <c r="N561" s="51" t="str">
        <f>IF(G561="","",IFERROR(SUMIFS(Данные3!$F:$F,Данные3!$A:$A,D$2,Данные3!$B:$B,G561),""))</f>
        <v/>
      </c>
      <c r="O561" s="51" t="str">
        <f>IF(G561="","",IFERROR(ROUND(SUMIFS(Данные3!$G:$G,Данные3!$A:$A,D$2,Данные3!$B:$B,G561)*100,0)&amp;"%",""))</f>
        <v/>
      </c>
      <c r="U561" s="51" t="str">
        <f t="shared" si="25"/>
        <v/>
      </c>
      <c r="V561" s="53" t="str">
        <f t="shared" si="26"/>
        <v/>
      </c>
      <c r="W561" s="51" t="str">
        <f>IFERROR(IF(Данные2!$A561&lt;&gt;"",Данные2!$A561,""),"")</f>
        <v/>
      </c>
      <c r="X561" s="53" t="str">
        <f>IF(COUNTIF(W$1:W561,W561)=1,IF(COUNT(X$1:X560)&gt;0,MAX(X$1:X560)+1,1),"")</f>
        <v/>
      </c>
      <c r="Z561" s="51" t="str">
        <f>IF($U561="","",IFERROR(SUMIF(Данные2!$A:$A,Техлист!$U561,Данные2!D:D),""))</f>
        <v/>
      </c>
      <c r="AA561" s="51" t="str">
        <f>IF($U561="","",IFERROR(SUMIF(Данные2!$A:$A,Техлист!$U561,Данные2!E:E),""))</f>
        <v/>
      </c>
      <c r="AB561" s="45" t="str">
        <f>IF($U561="","",IFERROR(ROUND(SUMIF(Данные2!$A:$A,Техлист!$U561,Данные2!F:F)*100,0)&amp;"%",""))</f>
        <v/>
      </c>
    </row>
    <row r="562" spans="1:28" x14ac:dyDescent="0.25">
      <c r="A562" s="45" t="str">
        <f>IF(Данные2!$A562&lt;&gt;"",Данные2!$A562,"")</f>
        <v/>
      </c>
      <c r="G562" s="45" t="str">
        <f t="shared" si="24"/>
        <v/>
      </c>
      <c r="H562" s="45" t="str">
        <f>IF(COUNTIF(G$1:G562,G562)=1,IF(COUNT(H$1:H561)&gt;0,MAX(H$1:H561)+1,1),"")</f>
        <v/>
      </c>
      <c r="J562" s="45" t="str">
        <f>IFERROR(IF(AND(Данные3!A562&lt;&gt;"",Данные3!A562=D$2),Данные3!B562,""),"")</f>
        <v/>
      </c>
      <c r="K562" s="45" t="str">
        <f>IF(COUNTIF(J$1:J562,J562)=1,IF(COUNT(K$1:K561)&gt;0,MAX(K$1:K561)+1,1),"")</f>
        <v/>
      </c>
      <c r="M562" s="51" t="str">
        <f>IF(G562="","",IFERROR(SUMIFS(Данные3!$E:$E,Данные3!$A:$A,D$2,Данные3!$B:$B,G562),""))</f>
        <v/>
      </c>
      <c r="N562" s="51" t="str">
        <f>IF(G562="","",IFERROR(SUMIFS(Данные3!$F:$F,Данные3!$A:$A,D$2,Данные3!$B:$B,G562),""))</f>
        <v/>
      </c>
      <c r="O562" s="51" t="str">
        <f>IF(G562="","",IFERROR(ROUND(SUMIFS(Данные3!$G:$G,Данные3!$A:$A,D$2,Данные3!$B:$B,G562)*100,0)&amp;"%",""))</f>
        <v/>
      </c>
      <c r="U562" s="51" t="str">
        <f t="shared" si="25"/>
        <v/>
      </c>
      <c r="V562" s="53" t="str">
        <f t="shared" si="26"/>
        <v/>
      </c>
      <c r="W562" s="51" t="str">
        <f>IFERROR(IF(Данные2!$A562&lt;&gt;"",Данные2!$A562,""),"")</f>
        <v/>
      </c>
      <c r="X562" s="53" t="str">
        <f>IF(COUNTIF(W$1:W562,W562)=1,IF(COUNT(X$1:X561)&gt;0,MAX(X$1:X561)+1,1),"")</f>
        <v/>
      </c>
      <c r="Z562" s="51" t="str">
        <f>IF($U562="","",IFERROR(SUMIF(Данные2!$A:$A,Техлист!$U562,Данные2!D:D),""))</f>
        <v/>
      </c>
      <c r="AA562" s="51" t="str">
        <f>IF($U562="","",IFERROR(SUMIF(Данные2!$A:$A,Техлист!$U562,Данные2!E:E),""))</f>
        <v/>
      </c>
      <c r="AB562" s="45" t="str">
        <f>IF($U562="","",IFERROR(ROUND(SUMIF(Данные2!$A:$A,Техлист!$U562,Данные2!F:F)*100,0)&amp;"%",""))</f>
        <v/>
      </c>
    </row>
    <row r="563" spans="1:28" x14ac:dyDescent="0.25">
      <c r="A563" s="45" t="str">
        <f>IF(Данные2!$A563&lt;&gt;"",Данные2!$A563,"")</f>
        <v/>
      </c>
      <c r="G563" s="45" t="str">
        <f t="shared" si="24"/>
        <v/>
      </c>
      <c r="H563" s="45" t="str">
        <f>IF(COUNTIF(G$1:G563,G563)=1,IF(COUNT(H$1:H562)&gt;0,MAX(H$1:H562)+1,1),"")</f>
        <v/>
      </c>
      <c r="J563" s="45" t="str">
        <f>IFERROR(IF(AND(Данные3!A563&lt;&gt;"",Данные3!A563=D$2),Данные3!B563,""),"")</f>
        <v/>
      </c>
      <c r="K563" s="45" t="str">
        <f>IF(COUNTIF(J$1:J563,J563)=1,IF(COUNT(K$1:K562)&gt;0,MAX(K$1:K562)+1,1),"")</f>
        <v/>
      </c>
      <c r="M563" s="51" t="str">
        <f>IF(G563="","",IFERROR(SUMIFS(Данные3!$E:$E,Данные3!$A:$A,D$2,Данные3!$B:$B,G563),""))</f>
        <v/>
      </c>
      <c r="N563" s="51" t="str">
        <f>IF(G563="","",IFERROR(SUMIFS(Данные3!$F:$F,Данные3!$A:$A,D$2,Данные3!$B:$B,G563),""))</f>
        <v/>
      </c>
      <c r="O563" s="51" t="str">
        <f>IF(G563="","",IFERROR(ROUND(SUMIFS(Данные3!$G:$G,Данные3!$A:$A,D$2,Данные3!$B:$B,G563)*100,0)&amp;"%",""))</f>
        <v/>
      </c>
      <c r="U563" s="51" t="str">
        <f t="shared" si="25"/>
        <v/>
      </c>
      <c r="V563" s="53" t="str">
        <f t="shared" si="26"/>
        <v/>
      </c>
      <c r="W563" s="51" t="str">
        <f>IFERROR(IF(Данные2!$A563&lt;&gt;"",Данные2!$A563,""),"")</f>
        <v/>
      </c>
      <c r="X563" s="53" t="str">
        <f>IF(COUNTIF(W$1:W563,W563)=1,IF(COUNT(X$1:X562)&gt;0,MAX(X$1:X562)+1,1),"")</f>
        <v/>
      </c>
      <c r="Z563" s="51" t="str">
        <f>IF($U563="","",IFERROR(SUMIF(Данные2!$A:$A,Техлист!$U563,Данные2!D:D),""))</f>
        <v/>
      </c>
      <c r="AA563" s="51" t="str">
        <f>IF($U563="","",IFERROR(SUMIF(Данные2!$A:$A,Техлист!$U563,Данные2!E:E),""))</f>
        <v/>
      </c>
      <c r="AB563" s="45" t="str">
        <f>IF($U563="","",IFERROR(ROUND(SUMIF(Данные2!$A:$A,Техлист!$U563,Данные2!F:F)*100,0)&amp;"%",""))</f>
        <v/>
      </c>
    </row>
    <row r="564" spans="1:28" x14ac:dyDescent="0.25">
      <c r="A564" s="45" t="str">
        <f>IF(Данные2!$A564&lt;&gt;"",Данные2!$A564,"")</f>
        <v/>
      </c>
      <c r="G564" s="45" t="str">
        <f t="shared" si="24"/>
        <v/>
      </c>
      <c r="H564" s="45" t="str">
        <f>IF(COUNTIF(G$1:G564,G564)=1,IF(COUNT(H$1:H563)&gt;0,MAX(H$1:H563)+1,1),"")</f>
        <v/>
      </c>
      <c r="J564" s="45" t="str">
        <f>IFERROR(IF(AND(Данные3!A564&lt;&gt;"",Данные3!A564=D$2),Данные3!B564,""),"")</f>
        <v/>
      </c>
      <c r="K564" s="45" t="str">
        <f>IF(COUNTIF(J$1:J564,J564)=1,IF(COUNT(K$1:K563)&gt;0,MAX(K$1:K563)+1,1),"")</f>
        <v/>
      </c>
      <c r="M564" s="51" t="str">
        <f>IF(G564="","",IFERROR(SUMIFS(Данные3!$E:$E,Данные3!$A:$A,D$2,Данные3!$B:$B,G564),""))</f>
        <v/>
      </c>
      <c r="N564" s="51" t="str">
        <f>IF(G564="","",IFERROR(SUMIFS(Данные3!$F:$F,Данные3!$A:$A,D$2,Данные3!$B:$B,G564),""))</f>
        <v/>
      </c>
      <c r="O564" s="51" t="str">
        <f>IF(G564="","",IFERROR(ROUND(SUMIFS(Данные3!$G:$G,Данные3!$A:$A,D$2,Данные3!$B:$B,G564)*100,0)&amp;"%",""))</f>
        <v/>
      </c>
      <c r="U564" s="51" t="str">
        <f t="shared" si="25"/>
        <v/>
      </c>
      <c r="V564" s="53" t="str">
        <f t="shared" si="26"/>
        <v/>
      </c>
      <c r="W564" s="51" t="str">
        <f>IFERROR(IF(Данные2!$A564&lt;&gt;"",Данные2!$A564,""),"")</f>
        <v/>
      </c>
      <c r="X564" s="53" t="str">
        <f>IF(COUNTIF(W$1:W564,W564)=1,IF(COUNT(X$1:X563)&gt;0,MAX(X$1:X563)+1,1),"")</f>
        <v/>
      </c>
      <c r="Z564" s="51" t="str">
        <f>IF($U564="","",IFERROR(SUMIF(Данные2!$A:$A,Техлист!$U564,Данные2!D:D),""))</f>
        <v/>
      </c>
      <c r="AA564" s="51" t="str">
        <f>IF($U564="","",IFERROR(SUMIF(Данные2!$A:$A,Техлист!$U564,Данные2!E:E),""))</f>
        <v/>
      </c>
      <c r="AB564" s="45" t="str">
        <f>IF($U564="","",IFERROR(ROUND(SUMIF(Данные2!$A:$A,Техлист!$U564,Данные2!F:F)*100,0)&amp;"%",""))</f>
        <v/>
      </c>
    </row>
    <row r="565" spans="1:28" x14ac:dyDescent="0.25">
      <c r="A565" s="45" t="str">
        <f>IF(Данные2!$A565&lt;&gt;"",Данные2!$A565,"")</f>
        <v/>
      </c>
      <c r="G565" s="45" t="str">
        <f t="shared" si="24"/>
        <v/>
      </c>
      <c r="H565" s="45" t="str">
        <f>IF(COUNTIF(G$1:G565,G565)=1,IF(COUNT(H$1:H564)&gt;0,MAX(H$1:H564)+1,1),"")</f>
        <v/>
      </c>
      <c r="J565" s="45" t="str">
        <f>IFERROR(IF(AND(Данные3!A565&lt;&gt;"",Данные3!A565=D$2),Данные3!B565,""),"")</f>
        <v/>
      </c>
      <c r="K565" s="45" t="str">
        <f>IF(COUNTIF(J$1:J565,J565)=1,IF(COUNT(K$1:K564)&gt;0,MAX(K$1:K564)+1,1),"")</f>
        <v/>
      </c>
      <c r="M565" s="51" t="str">
        <f>IF(G565="","",IFERROR(SUMIFS(Данные3!$E:$E,Данные3!$A:$A,D$2,Данные3!$B:$B,G565),""))</f>
        <v/>
      </c>
      <c r="N565" s="51" t="str">
        <f>IF(G565="","",IFERROR(SUMIFS(Данные3!$F:$F,Данные3!$A:$A,D$2,Данные3!$B:$B,G565),""))</f>
        <v/>
      </c>
      <c r="O565" s="51" t="str">
        <f>IF(G565="","",IFERROR(ROUND(SUMIFS(Данные3!$G:$G,Данные3!$A:$A,D$2,Данные3!$B:$B,G565)*100,0)&amp;"%",""))</f>
        <v/>
      </c>
      <c r="U565" s="51" t="str">
        <f t="shared" si="25"/>
        <v/>
      </c>
      <c r="V565" s="53" t="str">
        <f t="shared" si="26"/>
        <v/>
      </c>
      <c r="W565" s="51" t="str">
        <f>IFERROR(IF(Данные2!$A565&lt;&gt;"",Данные2!$A565,""),"")</f>
        <v/>
      </c>
      <c r="X565" s="53" t="str">
        <f>IF(COUNTIF(W$1:W565,W565)=1,IF(COUNT(X$1:X564)&gt;0,MAX(X$1:X564)+1,1),"")</f>
        <v/>
      </c>
      <c r="Z565" s="51" t="str">
        <f>IF($U565="","",IFERROR(SUMIF(Данные2!$A:$A,Техлист!$U565,Данные2!D:D),""))</f>
        <v/>
      </c>
      <c r="AA565" s="51" t="str">
        <f>IF($U565="","",IFERROR(SUMIF(Данные2!$A:$A,Техлист!$U565,Данные2!E:E),""))</f>
        <v/>
      </c>
      <c r="AB565" s="45" t="str">
        <f>IF($U565="","",IFERROR(ROUND(SUMIF(Данные2!$A:$A,Техлист!$U565,Данные2!F:F)*100,0)&amp;"%",""))</f>
        <v/>
      </c>
    </row>
    <row r="566" spans="1:28" x14ac:dyDescent="0.25">
      <c r="A566" s="45" t="str">
        <f>IF(Данные2!$A566&lt;&gt;"",Данные2!$A566,"")</f>
        <v/>
      </c>
      <c r="G566" s="45" t="str">
        <f t="shared" si="24"/>
        <v/>
      </c>
      <c r="H566" s="45" t="str">
        <f>IF(COUNTIF(G$1:G566,G566)=1,IF(COUNT(H$1:H565)&gt;0,MAX(H$1:H565)+1,1),"")</f>
        <v/>
      </c>
      <c r="J566" s="45" t="str">
        <f>IFERROR(IF(AND(Данные3!A566&lt;&gt;"",Данные3!A566=D$2),Данные3!B566,""),"")</f>
        <v/>
      </c>
      <c r="K566" s="45" t="str">
        <f>IF(COUNTIF(J$1:J566,J566)=1,IF(COUNT(K$1:K565)&gt;0,MAX(K$1:K565)+1,1),"")</f>
        <v/>
      </c>
      <c r="M566" s="51" t="str">
        <f>IF(G566="","",IFERROR(SUMIFS(Данные3!$E:$E,Данные3!$A:$A,D$2,Данные3!$B:$B,G566),""))</f>
        <v/>
      </c>
      <c r="N566" s="51" t="str">
        <f>IF(G566="","",IFERROR(SUMIFS(Данные3!$F:$F,Данные3!$A:$A,D$2,Данные3!$B:$B,G566),""))</f>
        <v/>
      </c>
      <c r="O566" s="51" t="str">
        <f>IF(G566="","",IFERROR(ROUND(SUMIFS(Данные3!$G:$G,Данные3!$A:$A,D$2,Данные3!$B:$B,G566)*100,0)&amp;"%",""))</f>
        <v/>
      </c>
      <c r="U566" s="51" t="str">
        <f t="shared" si="25"/>
        <v/>
      </c>
      <c r="V566" s="53" t="str">
        <f t="shared" si="26"/>
        <v/>
      </c>
      <c r="W566" s="51" t="str">
        <f>IFERROR(IF(Данные2!$A566&lt;&gt;"",Данные2!$A566,""),"")</f>
        <v/>
      </c>
      <c r="X566" s="53" t="str">
        <f>IF(COUNTIF(W$1:W566,W566)=1,IF(COUNT(X$1:X565)&gt;0,MAX(X$1:X565)+1,1),"")</f>
        <v/>
      </c>
      <c r="Z566" s="51" t="str">
        <f>IF($U566="","",IFERROR(SUMIF(Данные2!$A:$A,Техлист!$U566,Данные2!D:D),""))</f>
        <v/>
      </c>
      <c r="AA566" s="51" t="str">
        <f>IF($U566="","",IFERROR(SUMIF(Данные2!$A:$A,Техлист!$U566,Данные2!E:E),""))</f>
        <v/>
      </c>
      <c r="AB566" s="45" t="str">
        <f>IF($U566="","",IFERROR(ROUND(SUMIF(Данные2!$A:$A,Техлист!$U566,Данные2!F:F)*100,0)&amp;"%",""))</f>
        <v/>
      </c>
    </row>
    <row r="567" spans="1:28" x14ac:dyDescent="0.25">
      <c r="A567" s="45" t="str">
        <f>IF(Данные2!$A567&lt;&gt;"",Данные2!$A567,"")</f>
        <v/>
      </c>
      <c r="G567" s="45" t="str">
        <f t="shared" si="24"/>
        <v/>
      </c>
      <c r="H567" s="45" t="str">
        <f>IF(COUNTIF(G$1:G567,G567)=1,IF(COUNT(H$1:H566)&gt;0,MAX(H$1:H566)+1,1),"")</f>
        <v/>
      </c>
      <c r="J567" s="45" t="str">
        <f>IFERROR(IF(AND(Данные3!A567&lt;&gt;"",Данные3!A567=D$2),Данные3!B567,""),"")</f>
        <v/>
      </c>
      <c r="K567" s="45" t="str">
        <f>IF(COUNTIF(J$1:J567,J567)=1,IF(COUNT(K$1:K566)&gt;0,MAX(K$1:K566)+1,1),"")</f>
        <v/>
      </c>
      <c r="M567" s="51" t="str">
        <f>IF(G567="","",IFERROR(SUMIFS(Данные3!$E:$E,Данные3!$A:$A,D$2,Данные3!$B:$B,G567),""))</f>
        <v/>
      </c>
      <c r="N567" s="51" t="str">
        <f>IF(G567="","",IFERROR(SUMIFS(Данные3!$F:$F,Данные3!$A:$A,D$2,Данные3!$B:$B,G567),""))</f>
        <v/>
      </c>
      <c r="O567" s="51" t="str">
        <f>IF(G567="","",IFERROR(ROUND(SUMIFS(Данные3!$G:$G,Данные3!$A:$A,D$2,Данные3!$B:$B,G567)*100,0)&amp;"%",""))</f>
        <v/>
      </c>
      <c r="U567" s="51" t="str">
        <f t="shared" si="25"/>
        <v/>
      </c>
      <c r="V567" s="53" t="str">
        <f t="shared" si="26"/>
        <v/>
      </c>
      <c r="W567" s="51" t="str">
        <f>IFERROR(IF(Данные2!$A567&lt;&gt;"",Данные2!$A567,""),"")</f>
        <v/>
      </c>
      <c r="X567" s="53" t="str">
        <f>IF(COUNTIF(W$1:W567,W567)=1,IF(COUNT(X$1:X566)&gt;0,MAX(X$1:X566)+1,1),"")</f>
        <v/>
      </c>
      <c r="Z567" s="51" t="str">
        <f>IF($U567="","",IFERROR(SUMIF(Данные2!$A:$A,Техлист!$U567,Данные2!D:D),""))</f>
        <v/>
      </c>
      <c r="AA567" s="51" t="str">
        <f>IF($U567="","",IFERROR(SUMIF(Данные2!$A:$A,Техлист!$U567,Данные2!E:E),""))</f>
        <v/>
      </c>
      <c r="AB567" s="45" t="str">
        <f>IF($U567="","",IFERROR(ROUND(SUMIF(Данные2!$A:$A,Техлист!$U567,Данные2!F:F)*100,0)&amp;"%",""))</f>
        <v/>
      </c>
    </row>
    <row r="568" spans="1:28" x14ac:dyDescent="0.25">
      <c r="A568" s="45" t="str">
        <f>IF(Данные2!$A568&lt;&gt;"",Данные2!$A568,"")</f>
        <v/>
      </c>
      <c r="G568" s="45" t="str">
        <f t="shared" si="24"/>
        <v/>
      </c>
      <c r="H568" s="45" t="str">
        <f>IF(COUNTIF(G$1:G568,G568)=1,IF(COUNT(H$1:H567)&gt;0,MAX(H$1:H567)+1,1),"")</f>
        <v/>
      </c>
      <c r="J568" s="45" t="str">
        <f>IFERROR(IF(AND(Данные3!A568&lt;&gt;"",Данные3!A568=D$2),Данные3!B568,""),"")</f>
        <v/>
      </c>
      <c r="K568" s="45" t="str">
        <f>IF(COUNTIF(J$1:J568,J568)=1,IF(COUNT(K$1:K567)&gt;0,MAX(K$1:K567)+1,1),"")</f>
        <v/>
      </c>
      <c r="M568" s="51" t="str">
        <f>IF(G568="","",IFERROR(SUMIFS(Данные3!$E:$E,Данные3!$A:$A,D$2,Данные3!$B:$B,G568),""))</f>
        <v/>
      </c>
      <c r="N568" s="51" t="str">
        <f>IF(G568="","",IFERROR(SUMIFS(Данные3!$F:$F,Данные3!$A:$A,D$2,Данные3!$B:$B,G568),""))</f>
        <v/>
      </c>
      <c r="O568" s="51" t="str">
        <f>IF(G568="","",IFERROR(ROUND(SUMIFS(Данные3!$G:$G,Данные3!$A:$A,D$2,Данные3!$B:$B,G568)*100,0)&amp;"%",""))</f>
        <v/>
      </c>
      <c r="U568" s="51" t="str">
        <f t="shared" si="25"/>
        <v/>
      </c>
      <c r="V568" s="53" t="str">
        <f t="shared" si="26"/>
        <v/>
      </c>
      <c r="W568" s="51" t="str">
        <f>IFERROR(IF(Данные2!$A568&lt;&gt;"",Данные2!$A568,""),"")</f>
        <v/>
      </c>
      <c r="X568" s="53" t="str">
        <f>IF(COUNTIF(W$1:W568,W568)=1,IF(COUNT(X$1:X567)&gt;0,MAX(X$1:X567)+1,1),"")</f>
        <v/>
      </c>
      <c r="Z568" s="51" t="str">
        <f>IF($U568="","",IFERROR(SUMIF(Данные2!$A:$A,Техлист!$U568,Данные2!D:D),""))</f>
        <v/>
      </c>
      <c r="AA568" s="51" t="str">
        <f>IF($U568="","",IFERROR(SUMIF(Данные2!$A:$A,Техлист!$U568,Данные2!E:E),""))</f>
        <v/>
      </c>
      <c r="AB568" s="45" t="str">
        <f>IF($U568="","",IFERROR(ROUND(SUMIF(Данные2!$A:$A,Техлист!$U568,Данные2!F:F)*100,0)&amp;"%",""))</f>
        <v/>
      </c>
    </row>
    <row r="569" spans="1:28" x14ac:dyDescent="0.25">
      <c r="A569" s="45" t="str">
        <f>IF(Данные2!$A569&lt;&gt;"",Данные2!$A569,"")</f>
        <v/>
      </c>
      <c r="G569" s="45" t="str">
        <f t="shared" si="24"/>
        <v/>
      </c>
      <c r="H569" s="45" t="str">
        <f>IF(COUNTIF(G$1:G569,G569)=1,IF(COUNT(H$1:H568)&gt;0,MAX(H$1:H568)+1,1),"")</f>
        <v/>
      </c>
      <c r="J569" s="45" t="str">
        <f>IFERROR(IF(AND(Данные3!A569&lt;&gt;"",Данные3!A569=D$2),Данные3!B569,""),"")</f>
        <v/>
      </c>
      <c r="K569" s="45" t="str">
        <f>IF(COUNTIF(J$1:J569,J569)=1,IF(COUNT(K$1:K568)&gt;0,MAX(K$1:K568)+1,1),"")</f>
        <v/>
      </c>
      <c r="M569" s="51" t="str">
        <f>IF(G569="","",IFERROR(SUMIFS(Данные3!$E:$E,Данные3!$A:$A,D$2,Данные3!$B:$B,G569),""))</f>
        <v/>
      </c>
      <c r="N569" s="51" t="str">
        <f>IF(G569="","",IFERROR(SUMIFS(Данные3!$F:$F,Данные3!$A:$A,D$2,Данные3!$B:$B,G569),""))</f>
        <v/>
      </c>
      <c r="O569" s="51" t="str">
        <f>IF(G569="","",IFERROR(ROUND(SUMIFS(Данные3!$G:$G,Данные3!$A:$A,D$2,Данные3!$B:$B,G569)*100,0)&amp;"%",""))</f>
        <v/>
      </c>
      <c r="U569" s="51" t="str">
        <f t="shared" si="25"/>
        <v/>
      </c>
      <c r="V569" s="53" t="str">
        <f t="shared" si="26"/>
        <v/>
      </c>
      <c r="W569" s="51" t="str">
        <f>IFERROR(IF(Данные2!$A569&lt;&gt;"",Данные2!$A569,""),"")</f>
        <v/>
      </c>
      <c r="X569" s="53" t="str">
        <f>IF(COUNTIF(W$1:W569,W569)=1,IF(COUNT(X$1:X568)&gt;0,MAX(X$1:X568)+1,1),"")</f>
        <v/>
      </c>
      <c r="Z569" s="51" t="str">
        <f>IF($U569="","",IFERROR(SUMIF(Данные2!$A:$A,Техлист!$U569,Данные2!D:D),""))</f>
        <v/>
      </c>
      <c r="AA569" s="51" t="str">
        <f>IF($U569="","",IFERROR(SUMIF(Данные2!$A:$A,Техлист!$U569,Данные2!E:E),""))</f>
        <v/>
      </c>
      <c r="AB569" s="45" t="str">
        <f>IF($U569="","",IFERROR(ROUND(SUMIF(Данные2!$A:$A,Техлист!$U569,Данные2!F:F)*100,0)&amp;"%",""))</f>
        <v/>
      </c>
    </row>
    <row r="570" spans="1:28" x14ac:dyDescent="0.25">
      <c r="A570" s="45" t="str">
        <f>IF(Данные2!$A570&lt;&gt;"",Данные2!$A570,"")</f>
        <v/>
      </c>
      <c r="G570" s="45" t="str">
        <f t="shared" si="24"/>
        <v/>
      </c>
      <c r="H570" s="45" t="str">
        <f>IF(COUNTIF(G$1:G570,G570)=1,IF(COUNT(H$1:H569)&gt;0,MAX(H$1:H569)+1,1),"")</f>
        <v/>
      </c>
      <c r="J570" s="45" t="str">
        <f>IFERROR(IF(AND(Данные3!A570&lt;&gt;"",Данные3!A570=D$2),Данные3!B570,""),"")</f>
        <v/>
      </c>
      <c r="K570" s="45" t="str">
        <f>IF(COUNTIF(J$1:J570,J570)=1,IF(COUNT(K$1:K569)&gt;0,MAX(K$1:K569)+1,1),"")</f>
        <v/>
      </c>
      <c r="M570" s="51" t="str">
        <f>IF(G570="","",IFERROR(SUMIFS(Данные3!$E:$E,Данные3!$A:$A,D$2,Данные3!$B:$B,G570),""))</f>
        <v/>
      </c>
      <c r="N570" s="51" t="str">
        <f>IF(G570="","",IFERROR(SUMIFS(Данные3!$F:$F,Данные3!$A:$A,D$2,Данные3!$B:$B,G570),""))</f>
        <v/>
      </c>
      <c r="O570" s="51" t="str">
        <f>IF(G570="","",IFERROR(ROUND(SUMIFS(Данные3!$G:$G,Данные3!$A:$A,D$2,Данные3!$B:$B,G570)*100,0)&amp;"%",""))</f>
        <v/>
      </c>
      <c r="U570" s="51" t="str">
        <f t="shared" si="25"/>
        <v/>
      </c>
      <c r="V570" s="53" t="str">
        <f t="shared" si="26"/>
        <v/>
      </c>
      <c r="W570" s="51" t="str">
        <f>IFERROR(IF(Данные2!$A570&lt;&gt;"",Данные2!$A570,""),"")</f>
        <v/>
      </c>
      <c r="X570" s="53" t="str">
        <f>IF(COUNTIF(W$1:W570,W570)=1,IF(COUNT(X$1:X569)&gt;0,MAX(X$1:X569)+1,1),"")</f>
        <v/>
      </c>
      <c r="Z570" s="51" t="str">
        <f>IF($U570="","",IFERROR(SUMIF(Данные2!$A:$A,Техлист!$U570,Данные2!D:D),""))</f>
        <v/>
      </c>
      <c r="AA570" s="51" t="str">
        <f>IF($U570="","",IFERROR(SUMIF(Данные2!$A:$A,Техлист!$U570,Данные2!E:E),""))</f>
        <v/>
      </c>
      <c r="AB570" s="45" t="str">
        <f>IF($U570="","",IFERROR(ROUND(SUMIF(Данные2!$A:$A,Техлист!$U570,Данные2!F:F)*100,0)&amp;"%",""))</f>
        <v/>
      </c>
    </row>
    <row r="571" spans="1:28" x14ac:dyDescent="0.25">
      <c r="A571" s="45" t="str">
        <f>IF(Данные2!$A571&lt;&gt;"",Данные2!$A571,"")</f>
        <v/>
      </c>
      <c r="G571" s="45" t="str">
        <f t="shared" si="24"/>
        <v/>
      </c>
      <c r="H571" s="45" t="str">
        <f>IF(COUNTIF(G$1:G571,G571)=1,IF(COUNT(H$1:H570)&gt;0,MAX(H$1:H570)+1,1),"")</f>
        <v/>
      </c>
      <c r="J571" s="45" t="str">
        <f>IFERROR(IF(AND(Данные3!A571&lt;&gt;"",Данные3!A571=D$2),Данные3!B571,""),"")</f>
        <v/>
      </c>
      <c r="K571" s="45" t="str">
        <f>IF(COUNTIF(J$1:J571,J571)=1,IF(COUNT(K$1:K570)&gt;0,MAX(K$1:K570)+1,1),"")</f>
        <v/>
      </c>
      <c r="M571" s="51" t="str">
        <f>IF(G571="","",IFERROR(SUMIFS(Данные3!$E:$E,Данные3!$A:$A,D$2,Данные3!$B:$B,G571),""))</f>
        <v/>
      </c>
      <c r="N571" s="51" t="str">
        <f>IF(G571="","",IFERROR(SUMIFS(Данные3!$F:$F,Данные3!$A:$A,D$2,Данные3!$B:$B,G571),""))</f>
        <v/>
      </c>
      <c r="O571" s="51" t="str">
        <f>IF(G571="","",IFERROR(ROUND(SUMIFS(Данные3!$G:$G,Данные3!$A:$A,D$2,Данные3!$B:$B,G571)*100,0)&amp;"%",""))</f>
        <v/>
      </c>
      <c r="U571" s="51" t="str">
        <f t="shared" si="25"/>
        <v/>
      </c>
      <c r="V571" s="53" t="str">
        <f t="shared" si="26"/>
        <v/>
      </c>
      <c r="W571" s="51" t="str">
        <f>IFERROR(IF(Данные2!$A571&lt;&gt;"",Данные2!$A571,""),"")</f>
        <v/>
      </c>
      <c r="X571" s="53" t="str">
        <f>IF(COUNTIF(W$1:W571,W571)=1,IF(COUNT(X$1:X570)&gt;0,MAX(X$1:X570)+1,1),"")</f>
        <v/>
      </c>
      <c r="Z571" s="51" t="str">
        <f>IF($U571="","",IFERROR(SUMIF(Данные2!$A:$A,Техлист!$U571,Данные2!D:D),""))</f>
        <v/>
      </c>
      <c r="AA571" s="51" t="str">
        <f>IF($U571="","",IFERROR(SUMIF(Данные2!$A:$A,Техлист!$U571,Данные2!E:E),""))</f>
        <v/>
      </c>
      <c r="AB571" s="45" t="str">
        <f>IF($U571="","",IFERROR(ROUND(SUMIF(Данные2!$A:$A,Техлист!$U571,Данные2!F:F)*100,0)&amp;"%",""))</f>
        <v/>
      </c>
    </row>
    <row r="572" spans="1:28" x14ac:dyDescent="0.25">
      <c r="A572" s="45" t="str">
        <f>IF(Данные2!$A572&lt;&gt;"",Данные2!$A572,"")</f>
        <v/>
      </c>
      <c r="G572" s="45" t="str">
        <f t="shared" si="24"/>
        <v/>
      </c>
      <c r="H572" s="45" t="str">
        <f>IF(COUNTIF(G$1:G572,G572)=1,IF(COUNT(H$1:H571)&gt;0,MAX(H$1:H571)+1,1),"")</f>
        <v/>
      </c>
      <c r="J572" s="45" t="str">
        <f>IFERROR(IF(AND(Данные3!A572&lt;&gt;"",Данные3!A572=D$2),Данные3!B572,""),"")</f>
        <v/>
      </c>
      <c r="K572" s="45" t="str">
        <f>IF(COUNTIF(J$1:J572,J572)=1,IF(COUNT(K$1:K571)&gt;0,MAX(K$1:K571)+1,1),"")</f>
        <v/>
      </c>
      <c r="M572" s="51" t="str">
        <f>IF(G572="","",IFERROR(SUMIFS(Данные3!$E:$E,Данные3!$A:$A,D$2,Данные3!$B:$B,G572),""))</f>
        <v/>
      </c>
      <c r="N572" s="51" t="str">
        <f>IF(G572="","",IFERROR(SUMIFS(Данные3!$F:$F,Данные3!$A:$A,D$2,Данные3!$B:$B,G572),""))</f>
        <v/>
      </c>
      <c r="O572" s="51" t="str">
        <f>IF(G572="","",IFERROR(ROUND(SUMIFS(Данные3!$G:$G,Данные3!$A:$A,D$2,Данные3!$B:$B,G572)*100,0)&amp;"%",""))</f>
        <v/>
      </c>
      <c r="U572" s="51" t="str">
        <f t="shared" si="25"/>
        <v/>
      </c>
      <c r="V572" s="53" t="str">
        <f t="shared" si="26"/>
        <v/>
      </c>
      <c r="W572" s="51" t="str">
        <f>IFERROR(IF(Данные2!$A572&lt;&gt;"",Данные2!$A572,""),"")</f>
        <v/>
      </c>
      <c r="X572" s="53" t="str">
        <f>IF(COUNTIF(W$1:W572,W572)=1,IF(COUNT(X$1:X571)&gt;0,MAX(X$1:X571)+1,1),"")</f>
        <v/>
      </c>
      <c r="Z572" s="51" t="str">
        <f>IF($U572="","",IFERROR(SUMIF(Данные2!$A:$A,Техлист!$U572,Данные2!D:D),""))</f>
        <v/>
      </c>
      <c r="AA572" s="51" t="str">
        <f>IF($U572="","",IFERROR(SUMIF(Данные2!$A:$A,Техлист!$U572,Данные2!E:E),""))</f>
        <v/>
      </c>
      <c r="AB572" s="45" t="str">
        <f>IF($U572="","",IFERROR(ROUND(SUMIF(Данные2!$A:$A,Техлист!$U572,Данные2!F:F)*100,0)&amp;"%",""))</f>
        <v/>
      </c>
    </row>
    <row r="573" spans="1:28" x14ac:dyDescent="0.25">
      <c r="A573" s="45" t="str">
        <f>IF(Данные2!$A573&lt;&gt;"",Данные2!$A573,"")</f>
        <v/>
      </c>
      <c r="G573" s="45" t="str">
        <f t="shared" si="24"/>
        <v/>
      </c>
      <c r="H573" s="45" t="str">
        <f>IF(COUNTIF(G$1:G573,G573)=1,IF(COUNT(H$1:H572)&gt;0,MAX(H$1:H572)+1,1),"")</f>
        <v/>
      </c>
      <c r="J573" s="45" t="str">
        <f>IFERROR(IF(AND(Данные3!A573&lt;&gt;"",Данные3!A573=D$2),Данные3!B573,""),"")</f>
        <v/>
      </c>
      <c r="K573" s="45" t="str">
        <f>IF(COUNTIF(J$1:J573,J573)=1,IF(COUNT(K$1:K572)&gt;0,MAX(K$1:K572)+1,1),"")</f>
        <v/>
      </c>
      <c r="M573" s="51" t="str">
        <f>IF(G573="","",IFERROR(SUMIFS(Данные3!$E:$E,Данные3!$A:$A,D$2,Данные3!$B:$B,G573),""))</f>
        <v/>
      </c>
      <c r="N573" s="51" t="str">
        <f>IF(G573="","",IFERROR(SUMIFS(Данные3!$F:$F,Данные3!$A:$A,D$2,Данные3!$B:$B,G573),""))</f>
        <v/>
      </c>
      <c r="O573" s="51" t="str">
        <f>IF(G573="","",IFERROR(ROUND(SUMIFS(Данные3!$G:$G,Данные3!$A:$A,D$2,Данные3!$B:$B,G573)*100,0)&amp;"%",""))</f>
        <v/>
      </c>
      <c r="U573" s="51" t="str">
        <f t="shared" si="25"/>
        <v/>
      </c>
      <c r="V573" s="53" t="str">
        <f t="shared" si="26"/>
        <v/>
      </c>
      <c r="W573" s="51" t="str">
        <f>IFERROR(IF(Данные2!$A573&lt;&gt;"",Данные2!$A573,""),"")</f>
        <v/>
      </c>
      <c r="X573" s="53" t="str">
        <f>IF(COUNTIF(W$1:W573,W573)=1,IF(COUNT(X$1:X572)&gt;0,MAX(X$1:X572)+1,1),"")</f>
        <v/>
      </c>
      <c r="Z573" s="51" t="str">
        <f>IF($U573="","",IFERROR(SUMIF(Данные2!$A:$A,Техлист!$U573,Данные2!D:D),""))</f>
        <v/>
      </c>
      <c r="AA573" s="51" t="str">
        <f>IF($U573="","",IFERROR(SUMIF(Данные2!$A:$A,Техлист!$U573,Данные2!E:E),""))</f>
        <v/>
      </c>
      <c r="AB573" s="45" t="str">
        <f>IF($U573="","",IFERROR(ROUND(SUMIF(Данные2!$A:$A,Техлист!$U573,Данные2!F:F)*100,0)&amp;"%",""))</f>
        <v/>
      </c>
    </row>
    <row r="574" spans="1:28" x14ac:dyDescent="0.25">
      <c r="A574" s="45" t="str">
        <f>IF(Данные2!$A574&lt;&gt;"",Данные2!$A574,"")</f>
        <v/>
      </c>
      <c r="G574" s="45" t="str">
        <f t="shared" si="24"/>
        <v/>
      </c>
      <c r="H574" s="45" t="str">
        <f>IF(COUNTIF(G$1:G574,G574)=1,IF(COUNT(H$1:H573)&gt;0,MAX(H$1:H573)+1,1),"")</f>
        <v/>
      </c>
      <c r="J574" s="45" t="str">
        <f>IFERROR(IF(AND(Данные3!A574&lt;&gt;"",Данные3!A574=D$2),Данные3!B574,""),"")</f>
        <v/>
      </c>
      <c r="K574" s="45" t="str">
        <f>IF(COUNTIF(J$1:J574,J574)=1,IF(COUNT(K$1:K573)&gt;0,MAX(K$1:K573)+1,1),"")</f>
        <v/>
      </c>
      <c r="M574" s="51" t="str">
        <f>IF(G574="","",IFERROR(SUMIFS(Данные3!$E:$E,Данные3!$A:$A,D$2,Данные3!$B:$B,G574),""))</f>
        <v/>
      </c>
      <c r="N574" s="51" t="str">
        <f>IF(G574="","",IFERROR(SUMIFS(Данные3!$F:$F,Данные3!$A:$A,D$2,Данные3!$B:$B,G574),""))</f>
        <v/>
      </c>
      <c r="O574" s="51" t="str">
        <f>IF(G574="","",IFERROR(ROUND(SUMIFS(Данные3!$G:$G,Данные3!$A:$A,D$2,Данные3!$B:$B,G574)*100,0)&amp;"%",""))</f>
        <v/>
      </c>
      <c r="U574" s="51" t="str">
        <f t="shared" si="25"/>
        <v/>
      </c>
      <c r="V574" s="53" t="str">
        <f t="shared" si="26"/>
        <v/>
      </c>
      <c r="W574" s="51" t="str">
        <f>IFERROR(IF(Данные2!$A574&lt;&gt;"",Данные2!$A574,""),"")</f>
        <v/>
      </c>
      <c r="X574" s="53" t="str">
        <f>IF(COUNTIF(W$1:W574,W574)=1,IF(COUNT(X$1:X573)&gt;0,MAX(X$1:X573)+1,1),"")</f>
        <v/>
      </c>
      <c r="Z574" s="51" t="str">
        <f>IF($U574="","",IFERROR(SUMIF(Данные2!$A:$A,Техлист!$U574,Данные2!D:D),""))</f>
        <v/>
      </c>
      <c r="AA574" s="51" t="str">
        <f>IF($U574="","",IFERROR(SUMIF(Данные2!$A:$A,Техлист!$U574,Данные2!E:E),""))</f>
        <v/>
      </c>
      <c r="AB574" s="45" t="str">
        <f>IF($U574="","",IFERROR(ROUND(SUMIF(Данные2!$A:$A,Техлист!$U574,Данные2!F:F)*100,0)&amp;"%",""))</f>
        <v/>
      </c>
    </row>
    <row r="575" spans="1:28" x14ac:dyDescent="0.25">
      <c r="A575" s="45" t="str">
        <f>IF(Данные2!$A575&lt;&gt;"",Данные2!$A575,"")</f>
        <v/>
      </c>
      <c r="G575" s="45" t="str">
        <f t="shared" si="24"/>
        <v/>
      </c>
      <c r="H575" s="45" t="str">
        <f>IF(COUNTIF(G$1:G575,G575)=1,IF(COUNT(H$1:H574)&gt;0,MAX(H$1:H574)+1,1),"")</f>
        <v/>
      </c>
      <c r="J575" s="45" t="str">
        <f>IFERROR(IF(AND(Данные3!A575&lt;&gt;"",Данные3!A575=D$2),Данные3!B575,""),"")</f>
        <v/>
      </c>
      <c r="K575" s="45" t="str">
        <f>IF(COUNTIF(J$1:J575,J575)=1,IF(COUNT(K$1:K574)&gt;0,MAX(K$1:K574)+1,1),"")</f>
        <v/>
      </c>
      <c r="M575" s="51" t="str">
        <f>IF(G575="","",IFERROR(SUMIFS(Данные3!$E:$E,Данные3!$A:$A,D$2,Данные3!$B:$B,G575),""))</f>
        <v/>
      </c>
      <c r="N575" s="51" t="str">
        <f>IF(G575="","",IFERROR(SUMIFS(Данные3!$F:$F,Данные3!$A:$A,D$2,Данные3!$B:$B,G575),""))</f>
        <v/>
      </c>
      <c r="O575" s="51" t="str">
        <f>IF(G575="","",IFERROR(ROUND(SUMIFS(Данные3!$G:$G,Данные3!$A:$A,D$2,Данные3!$B:$B,G575)*100,0)&amp;"%",""))</f>
        <v/>
      </c>
      <c r="U575" s="51" t="str">
        <f t="shared" si="25"/>
        <v/>
      </c>
      <c r="V575" s="53" t="str">
        <f t="shared" si="26"/>
        <v/>
      </c>
      <c r="W575" s="51" t="str">
        <f>IFERROR(IF(Данные2!$A575&lt;&gt;"",Данные2!$A575,""),"")</f>
        <v/>
      </c>
      <c r="X575" s="53" t="str">
        <f>IF(COUNTIF(W$1:W575,W575)=1,IF(COUNT(X$1:X574)&gt;0,MAX(X$1:X574)+1,1),"")</f>
        <v/>
      </c>
      <c r="Z575" s="51" t="str">
        <f>IF($U575="","",IFERROR(SUMIF(Данные2!$A:$A,Техлист!$U575,Данные2!D:D),""))</f>
        <v/>
      </c>
      <c r="AA575" s="51" t="str">
        <f>IF($U575="","",IFERROR(SUMIF(Данные2!$A:$A,Техлист!$U575,Данные2!E:E),""))</f>
        <v/>
      </c>
      <c r="AB575" s="45" t="str">
        <f>IF($U575="","",IFERROR(ROUND(SUMIF(Данные2!$A:$A,Техлист!$U575,Данные2!F:F)*100,0)&amp;"%",""))</f>
        <v/>
      </c>
    </row>
    <row r="576" spans="1:28" x14ac:dyDescent="0.25">
      <c r="A576" s="45" t="str">
        <f>IF(Данные2!$A576&lt;&gt;"",Данные2!$A576,"")</f>
        <v/>
      </c>
      <c r="G576" s="45" t="str">
        <f t="shared" si="24"/>
        <v/>
      </c>
      <c r="H576" s="45" t="str">
        <f>IF(COUNTIF(G$1:G576,G576)=1,IF(COUNT(H$1:H575)&gt;0,MAX(H$1:H575)+1,1),"")</f>
        <v/>
      </c>
      <c r="J576" s="45" t="str">
        <f>IFERROR(IF(AND(Данные3!A576&lt;&gt;"",Данные3!A576=D$2),Данные3!B576,""),"")</f>
        <v/>
      </c>
      <c r="K576" s="45" t="str">
        <f>IF(COUNTIF(J$1:J576,J576)=1,IF(COUNT(K$1:K575)&gt;0,MAX(K$1:K575)+1,1),"")</f>
        <v/>
      </c>
      <c r="M576" s="51" t="str">
        <f>IF(G576="","",IFERROR(SUMIFS(Данные3!$E:$E,Данные3!$A:$A,D$2,Данные3!$B:$B,G576),""))</f>
        <v/>
      </c>
      <c r="N576" s="51" t="str">
        <f>IF(G576="","",IFERROR(SUMIFS(Данные3!$F:$F,Данные3!$A:$A,D$2,Данные3!$B:$B,G576),""))</f>
        <v/>
      </c>
      <c r="O576" s="51" t="str">
        <f>IF(G576="","",IFERROR(ROUND(SUMIFS(Данные3!$G:$G,Данные3!$A:$A,D$2,Данные3!$B:$B,G576)*100,0)&amp;"%",""))</f>
        <v/>
      </c>
      <c r="U576" s="51" t="str">
        <f t="shared" si="25"/>
        <v/>
      </c>
      <c r="V576" s="53" t="str">
        <f t="shared" si="26"/>
        <v/>
      </c>
      <c r="W576" s="51" t="str">
        <f>IFERROR(IF(Данные2!$A576&lt;&gt;"",Данные2!$A576,""),"")</f>
        <v/>
      </c>
      <c r="X576" s="53" t="str">
        <f>IF(COUNTIF(W$1:W576,W576)=1,IF(COUNT(X$1:X575)&gt;0,MAX(X$1:X575)+1,1),"")</f>
        <v/>
      </c>
      <c r="Z576" s="51" t="str">
        <f>IF($U576="","",IFERROR(SUMIF(Данные2!$A:$A,Техлист!$U576,Данные2!D:D),""))</f>
        <v/>
      </c>
      <c r="AA576" s="51" t="str">
        <f>IF($U576="","",IFERROR(SUMIF(Данные2!$A:$A,Техлист!$U576,Данные2!E:E),""))</f>
        <v/>
      </c>
      <c r="AB576" s="45" t="str">
        <f>IF($U576="","",IFERROR(ROUND(SUMIF(Данные2!$A:$A,Техлист!$U576,Данные2!F:F)*100,0)&amp;"%",""))</f>
        <v/>
      </c>
    </row>
    <row r="577" spans="1:28" x14ac:dyDescent="0.25">
      <c r="A577" s="45" t="str">
        <f>IF(Данные2!$A577&lt;&gt;"",Данные2!$A577,"")</f>
        <v/>
      </c>
      <c r="G577" s="45" t="str">
        <f t="shared" si="24"/>
        <v/>
      </c>
      <c r="H577" s="45" t="str">
        <f>IF(COUNTIF(G$1:G577,G577)=1,IF(COUNT(H$1:H576)&gt;0,MAX(H$1:H576)+1,1),"")</f>
        <v/>
      </c>
      <c r="J577" s="45" t="str">
        <f>IFERROR(IF(AND(Данные3!A577&lt;&gt;"",Данные3!A577=D$2),Данные3!B577,""),"")</f>
        <v/>
      </c>
      <c r="K577" s="45" t="str">
        <f>IF(COUNTIF(J$1:J577,J577)=1,IF(COUNT(K$1:K576)&gt;0,MAX(K$1:K576)+1,1),"")</f>
        <v/>
      </c>
      <c r="M577" s="51" t="str">
        <f>IF(G577="","",IFERROR(SUMIFS(Данные3!$E:$E,Данные3!$A:$A,D$2,Данные3!$B:$B,G577),""))</f>
        <v/>
      </c>
      <c r="N577" s="51" t="str">
        <f>IF(G577="","",IFERROR(SUMIFS(Данные3!$F:$F,Данные3!$A:$A,D$2,Данные3!$B:$B,G577),""))</f>
        <v/>
      </c>
      <c r="O577" s="51" t="str">
        <f>IF(G577="","",IFERROR(ROUND(SUMIFS(Данные3!$G:$G,Данные3!$A:$A,D$2,Данные3!$B:$B,G577)*100,0)&amp;"%",""))</f>
        <v/>
      </c>
      <c r="U577" s="51" t="str">
        <f t="shared" si="25"/>
        <v/>
      </c>
      <c r="V577" s="53" t="str">
        <f t="shared" si="26"/>
        <v/>
      </c>
      <c r="W577" s="51" t="str">
        <f>IFERROR(IF(Данные2!$A577&lt;&gt;"",Данные2!$A577,""),"")</f>
        <v/>
      </c>
      <c r="X577" s="53" t="str">
        <f>IF(COUNTIF(W$1:W577,W577)=1,IF(COUNT(X$1:X576)&gt;0,MAX(X$1:X576)+1,1),"")</f>
        <v/>
      </c>
      <c r="Z577" s="51" t="str">
        <f>IF($U577="","",IFERROR(SUMIF(Данные2!$A:$A,Техлист!$U577,Данные2!D:D),""))</f>
        <v/>
      </c>
      <c r="AA577" s="51" t="str">
        <f>IF($U577="","",IFERROR(SUMIF(Данные2!$A:$A,Техлист!$U577,Данные2!E:E),""))</f>
        <v/>
      </c>
      <c r="AB577" s="45" t="str">
        <f>IF($U577="","",IFERROR(ROUND(SUMIF(Данные2!$A:$A,Техлист!$U577,Данные2!F:F)*100,0)&amp;"%",""))</f>
        <v/>
      </c>
    </row>
    <row r="578" spans="1:28" x14ac:dyDescent="0.25">
      <c r="A578" s="45" t="str">
        <f>IF(Данные2!$A578&lt;&gt;"",Данные2!$A578,"")</f>
        <v/>
      </c>
      <c r="G578" s="45" t="str">
        <f t="shared" ref="G578:G641" si="27">IFERROR(INDEX(J$2:J$2000,MATCH(ROW()-1,K$2:K$2000,0)),"")</f>
        <v/>
      </c>
      <c r="H578" s="45" t="str">
        <f>IF(COUNTIF(G$1:G578,G578)=1,IF(COUNT(H$1:H577)&gt;0,MAX(H$1:H577)+1,1),"")</f>
        <v/>
      </c>
      <c r="J578" s="45" t="str">
        <f>IFERROR(IF(AND(Данные3!A578&lt;&gt;"",Данные3!A578=D$2),Данные3!B578,""),"")</f>
        <v/>
      </c>
      <c r="K578" s="45" t="str">
        <f>IF(COUNTIF(J$1:J578,J578)=1,IF(COUNT(K$1:K577)&gt;0,MAX(K$1:K577)+1,1),"")</f>
        <v/>
      </c>
      <c r="M578" s="51" t="str">
        <f>IF(G578="","",IFERROR(SUMIFS(Данные3!$E:$E,Данные3!$A:$A,D$2,Данные3!$B:$B,G578),""))</f>
        <v/>
      </c>
      <c r="N578" s="51" t="str">
        <f>IF(G578="","",IFERROR(SUMIFS(Данные3!$F:$F,Данные3!$A:$A,D$2,Данные3!$B:$B,G578),""))</f>
        <v/>
      </c>
      <c r="O578" s="51" t="str">
        <f>IF(G578="","",IFERROR(ROUND(SUMIFS(Данные3!$G:$G,Данные3!$A:$A,D$2,Данные3!$B:$B,G578)*100,0)&amp;"%",""))</f>
        <v/>
      </c>
      <c r="U578" s="51" t="str">
        <f t="shared" ref="U578:U641" si="28">IFERROR(INDEX(W$2:W$2000,MATCH(ROW()-1,X$2:X$2000,0)),"")</f>
        <v/>
      </c>
      <c r="V578" s="53" t="str">
        <f t="shared" ref="V578:V641" si="29">IFERROR(INDEX(X$2:X$2000,MATCH(ROW()-1,X$2:X$2000,0)),"")</f>
        <v/>
      </c>
      <c r="W578" s="51" t="str">
        <f>IFERROR(IF(Данные2!$A578&lt;&gt;"",Данные2!$A578,""),"")</f>
        <v/>
      </c>
      <c r="X578" s="53" t="str">
        <f>IF(COUNTIF(W$1:W578,W578)=1,IF(COUNT(X$1:X577)&gt;0,MAX(X$1:X577)+1,1),"")</f>
        <v/>
      </c>
      <c r="Z578" s="51" t="str">
        <f>IF($U578="","",IFERROR(SUMIF(Данные2!$A:$A,Техлист!$U578,Данные2!D:D),""))</f>
        <v/>
      </c>
      <c r="AA578" s="51" t="str">
        <f>IF($U578="","",IFERROR(SUMIF(Данные2!$A:$A,Техлист!$U578,Данные2!E:E),""))</f>
        <v/>
      </c>
      <c r="AB578" s="45" t="str">
        <f>IF($U578="","",IFERROR(ROUND(SUMIF(Данные2!$A:$A,Техлист!$U578,Данные2!F:F)*100,0)&amp;"%",""))</f>
        <v/>
      </c>
    </row>
    <row r="579" spans="1:28" x14ac:dyDescent="0.25">
      <c r="A579" s="45" t="str">
        <f>IF(Данные2!$A579&lt;&gt;"",Данные2!$A579,"")</f>
        <v/>
      </c>
      <c r="G579" s="45" t="str">
        <f t="shared" si="27"/>
        <v/>
      </c>
      <c r="H579" s="45" t="str">
        <f>IF(COUNTIF(G$1:G579,G579)=1,IF(COUNT(H$1:H578)&gt;0,MAX(H$1:H578)+1,1),"")</f>
        <v/>
      </c>
      <c r="J579" s="45" t="str">
        <f>IFERROR(IF(AND(Данные3!A579&lt;&gt;"",Данные3!A579=D$2),Данные3!B579,""),"")</f>
        <v/>
      </c>
      <c r="K579" s="45" t="str">
        <f>IF(COUNTIF(J$1:J579,J579)=1,IF(COUNT(K$1:K578)&gt;0,MAX(K$1:K578)+1,1),"")</f>
        <v/>
      </c>
      <c r="M579" s="51" t="str">
        <f>IF(G579="","",IFERROR(SUMIFS(Данные3!$E:$E,Данные3!$A:$A,D$2,Данные3!$B:$B,G579),""))</f>
        <v/>
      </c>
      <c r="N579" s="51" t="str">
        <f>IF(G579="","",IFERROR(SUMIFS(Данные3!$F:$F,Данные3!$A:$A,D$2,Данные3!$B:$B,G579),""))</f>
        <v/>
      </c>
      <c r="O579" s="51" t="str">
        <f>IF(G579="","",IFERROR(ROUND(SUMIFS(Данные3!$G:$G,Данные3!$A:$A,D$2,Данные3!$B:$B,G579)*100,0)&amp;"%",""))</f>
        <v/>
      </c>
      <c r="U579" s="51" t="str">
        <f t="shared" si="28"/>
        <v/>
      </c>
      <c r="V579" s="53" t="str">
        <f t="shared" si="29"/>
        <v/>
      </c>
      <c r="W579" s="51" t="str">
        <f>IFERROR(IF(Данные2!$A579&lt;&gt;"",Данные2!$A579,""),"")</f>
        <v/>
      </c>
      <c r="X579" s="53" t="str">
        <f>IF(COUNTIF(W$1:W579,W579)=1,IF(COUNT(X$1:X578)&gt;0,MAX(X$1:X578)+1,1),"")</f>
        <v/>
      </c>
      <c r="Z579" s="51" t="str">
        <f>IF($U579="","",IFERROR(SUMIF(Данные2!$A:$A,Техлист!$U579,Данные2!D:D),""))</f>
        <v/>
      </c>
      <c r="AA579" s="51" t="str">
        <f>IF($U579="","",IFERROR(SUMIF(Данные2!$A:$A,Техлист!$U579,Данные2!E:E),""))</f>
        <v/>
      </c>
      <c r="AB579" s="45" t="str">
        <f>IF($U579="","",IFERROR(ROUND(SUMIF(Данные2!$A:$A,Техлист!$U579,Данные2!F:F)*100,0)&amp;"%",""))</f>
        <v/>
      </c>
    </row>
    <row r="580" spans="1:28" x14ac:dyDescent="0.25">
      <c r="A580" s="45" t="str">
        <f>IF(Данные2!$A580&lt;&gt;"",Данные2!$A580,"")</f>
        <v/>
      </c>
      <c r="G580" s="45" t="str">
        <f t="shared" si="27"/>
        <v/>
      </c>
      <c r="H580" s="45" t="str">
        <f>IF(COUNTIF(G$1:G580,G580)=1,IF(COUNT(H$1:H579)&gt;0,MAX(H$1:H579)+1,1),"")</f>
        <v/>
      </c>
      <c r="J580" s="45" t="str">
        <f>IFERROR(IF(AND(Данные3!A580&lt;&gt;"",Данные3!A580=D$2),Данные3!B580,""),"")</f>
        <v/>
      </c>
      <c r="K580" s="45" t="str">
        <f>IF(COUNTIF(J$1:J580,J580)=1,IF(COUNT(K$1:K579)&gt;0,MAX(K$1:K579)+1,1),"")</f>
        <v/>
      </c>
      <c r="M580" s="51" t="str">
        <f>IF(G580="","",IFERROR(SUMIFS(Данные3!$E:$E,Данные3!$A:$A,D$2,Данные3!$B:$B,G580),""))</f>
        <v/>
      </c>
      <c r="N580" s="51" t="str">
        <f>IF(G580="","",IFERROR(SUMIFS(Данные3!$F:$F,Данные3!$A:$A,D$2,Данные3!$B:$B,G580),""))</f>
        <v/>
      </c>
      <c r="O580" s="51" t="str">
        <f>IF(G580="","",IFERROR(ROUND(SUMIFS(Данные3!$G:$G,Данные3!$A:$A,D$2,Данные3!$B:$B,G580)*100,0)&amp;"%",""))</f>
        <v/>
      </c>
      <c r="U580" s="51" t="str">
        <f t="shared" si="28"/>
        <v/>
      </c>
      <c r="V580" s="53" t="str">
        <f t="shared" si="29"/>
        <v/>
      </c>
      <c r="W580" s="51" t="str">
        <f>IFERROR(IF(Данные2!$A580&lt;&gt;"",Данные2!$A580,""),"")</f>
        <v/>
      </c>
      <c r="X580" s="53" t="str">
        <f>IF(COUNTIF(W$1:W580,W580)=1,IF(COUNT(X$1:X579)&gt;0,MAX(X$1:X579)+1,1),"")</f>
        <v/>
      </c>
      <c r="Z580" s="51" t="str">
        <f>IF($U580="","",IFERROR(SUMIF(Данные2!$A:$A,Техлист!$U580,Данные2!D:D),""))</f>
        <v/>
      </c>
      <c r="AA580" s="51" t="str">
        <f>IF($U580="","",IFERROR(SUMIF(Данные2!$A:$A,Техлист!$U580,Данные2!E:E),""))</f>
        <v/>
      </c>
      <c r="AB580" s="45" t="str">
        <f>IF($U580="","",IFERROR(ROUND(SUMIF(Данные2!$A:$A,Техлист!$U580,Данные2!F:F)*100,0)&amp;"%",""))</f>
        <v/>
      </c>
    </row>
    <row r="581" spans="1:28" x14ac:dyDescent="0.25">
      <c r="A581" s="45" t="str">
        <f>IF(Данные2!$A581&lt;&gt;"",Данные2!$A581,"")</f>
        <v/>
      </c>
      <c r="G581" s="45" t="str">
        <f t="shared" si="27"/>
        <v/>
      </c>
      <c r="H581" s="45" t="str">
        <f>IF(COUNTIF(G$1:G581,G581)=1,IF(COUNT(H$1:H580)&gt;0,MAX(H$1:H580)+1,1),"")</f>
        <v/>
      </c>
      <c r="J581" s="45" t="str">
        <f>IFERROR(IF(AND(Данные3!A581&lt;&gt;"",Данные3!A581=D$2),Данные3!B581,""),"")</f>
        <v/>
      </c>
      <c r="K581" s="45" t="str">
        <f>IF(COUNTIF(J$1:J581,J581)=1,IF(COUNT(K$1:K580)&gt;0,MAX(K$1:K580)+1,1),"")</f>
        <v/>
      </c>
      <c r="M581" s="51" t="str">
        <f>IF(G581="","",IFERROR(SUMIFS(Данные3!$E:$E,Данные3!$A:$A,D$2,Данные3!$B:$B,G581),""))</f>
        <v/>
      </c>
      <c r="N581" s="51" t="str">
        <f>IF(G581="","",IFERROR(SUMIFS(Данные3!$F:$F,Данные3!$A:$A,D$2,Данные3!$B:$B,G581),""))</f>
        <v/>
      </c>
      <c r="O581" s="51" t="str">
        <f>IF(G581="","",IFERROR(ROUND(SUMIFS(Данные3!$G:$G,Данные3!$A:$A,D$2,Данные3!$B:$B,G581)*100,0)&amp;"%",""))</f>
        <v/>
      </c>
      <c r="U581" s="51" t="str">
        <f t="shared" si="28"/>
        <v/>
      </c>
      <c r="V581" s="53" t="str">
        <f t="shared" si="29"/>
        <v/>
      </c>
      <c r="W581" s="51" t="str">
        <f>IFERROR(IF(Данные2!$A581&lt;&gt;"",Данные2!$A581,""),"")</f>
        <v/>
      </c>
      <c r="X581" s="53" t="str">
        <f>IF(COUNTIF(W$1:W581,W581)=1,IF(COUNT(X$1:X580)&gt;0,MAX(X$1:X580)+1,1),"")</f>
        <v/>
      </c>
      <c r="Z581" s="51" t="str">
        <f>IF($U581="","",IFERROR(SUMIF(Данные2!$A:$A,Техлист!$U581,Данные2!D:D),""))</f>
        <v/>
      </c>
      <c r="AA581" s="51" t="str">
        <f>IF($U581="","",IFERROR(SUMIF(Данные2!$A:$A,Техлист!$U581,Данные2!E:E),""))</f>
        <v/>
      </c>
      <c r="AB581" s="45" t="str">
        <f>IF($U581="","",IFERROR(ROUND(SUMIF(Данные2!$A:$A,Техлист!$U581,Данные2!F:F)*100,0)&amp;"%",""))</f>
        <v/>
      </c>
    </row>
    <row r="582" spans="1:28" x14ac:dyDescent="0.25">
      <c r="A582" s="45" t="str">
        <f>IF(Данные2!$A582&lt;&gt;"",Данные2!$A582,"")</f>
        <v/>
      </c>
      <c r="G582" s="45" t="str">
        <f t="shared" si="27"/>
        <v/>
      </c>
      <c r="H582" s="45" t="str">
        <f>IF(COUNTIF(G$1:G582,G582)=1,IF(COUNT(H$1:H581)&gt;0,MAX(H$1:H581)+1,1),"")</f>
        <v/>
      </c>
      <c r="J582" s="45" t="str">
        <f>IFERROR(IF(AND(Данные3!A582&lt;&gt;"",Данные3!A582=D$2),Данные3!B582,""),"")</f>
        <v/>
      </c>
      <c r="K582" s="45" t="str">
        <f>IF(COUNTIF(J$1:J582,J582)=1,IF(COUNT(K$1:K581)&gt;0,MAX(K$1:K581)+1,1),"")</f>
        <v/>
      </c>
      <c r="M582" s="51" t="str">
        <f>IF(G582="","",IFERROR(SUMIFS(Данные3!$E:$E,Данные3!$A:$A,D$2,Данные3!$B:$B,G582),""))</f>
        <v/>
      </c>
      <c r="N582" s="51" t="str">
        <f>IF(G582="","",IFERROR(SUMIFS(Данные3!$F:$F,Данные3!$A:$A,D$2,Данные3!$B:$B,G582),""))</f>
        <v/>
      </c>
      <c r="O582" s="51" t="str">
        <f>IF(G582="","",IFERROR(ROUND(SUMIFS(Данные3!$G:$G,Данные3!$A:$A,D$2,Данные3!$B:$B,G582)*100,0)&amp;"%",""))</f>
        <v/>
      </c>
      <c r="U582" s="51" t="str">
        <f t="shared" si="28"/>
        <v/>
      </c>
      <c r="V582" s="53" t="str">
        <f t="shared" si="29"/>
        <v/>
      </c>
      <c r="W582" s="51" t="str">
        <f>IFERROR(IF(Данные2!$A582&lt;&gt;"",Данные2!$A582,""),"")</f>
        <v/>
      </c>
      <c r="X582" s="53" t="str">
        <f>IF(COUNTIF(W$1:W582,W582)=1,IF(COUNT(X$1:X581)&gt;0,MAX(X$1:X581)+1,1),"")</f>
        <v/>
      </c>
      <c r="Z582" s="51" t="str">
        <f>IF($U582="","",IFERROR(SUMIF(Данные2!$A:$A,Техлист!$U582,Данные2!D:D),""))</f>
        <v/>
      </c>
      <c r="AA582" s="51" t="str">
        <f>IF($U582="","",IFERROR(SUMIF(Данные2!$A:$A,Техлист!$U582,Данные2!E:E),""))</f>
        <v/>
      </c>
      <c r="AB582" s="45" t="str">
        <f>IF($U582="","",IFERROR(ROUND(SUMIF(Данные2!$A:$A,Техлист!$U582,Данные2!F:F)*100,0)&amp;"%",""))</f>
        <v/>
      </c>
    </row>
    <row r="583" spans="1:28" x14ac:dyDescent="0.25">
      <c r="A583" s="45" t="str">
        <f>IF(Данные2!$A583&lt;&gt;"",Данные2!$A583,"")</f>
        <v/>
      </c>
      <c r="G583" s="45" t="str">
        <f t="shared" si="27"/>
        <v/>
      </c>
      <c r="H583" s="45" t="str">
        <f>IF(COUNTIF(G$1:G583,G583)=1,IF(COUNT(H$1:H582)&gt;0,MAX(H$1:H582)+1,1),"")</f>
        <v/>
      </c>
      <c r="J583" s="45" t="str">
        <f>IFERROR(IF(AND(Данные3!A583&lt;&gt;"",Данные3!A583=D$2),Данные3!B583,""),"")</f>
        <v/>
      </c>
      <c r="K583" s="45" t="str">
        <f>IF(COUNTIF(J$1:J583,J583)=1,IF(COUNT(K$1:K582)&gt;0,MAX(K$1:K582)+1,1),"")</f>
        <v/>
      </c>
      <c r="M583" s="51" t="str">
        <f>IF(G583="","",IFERROR(SUMIFS(Данные3!$E:$E,Данные3!$A:$A,D$2,Данные3!$B:$B,G583),""))</f>
        <v/>
      </c>
      <c r="N583" s="51" t="str">
        <f>IF(G583="","",IFERROR(SUMIFS(Данные3!$F:$F,Данные3!$A:$A,D$2,Данные3!$B:$B,G583),""))</f>
        <v/>
      </c>
      <c r="O583" s="51" t="str">
        <f>IF(G583="","",IFERROR(ROUND(SUMIFS(Данные3!$G:$G,Данные3!$A:$A,D$2,Данные3!$B:$B,G583)*100,0)&amp;"%",""))</f>
        <v/>
      </c>
      <c r="U583" s="51" t="str">
        <f t="shared" si="28"/>
        <v/>
      </c>
      <c r="V583" s="53" t="str">
        <f t="shared" si="29"/>
        <v/>
      </c>
      <c r="W583" s="51" t="str">
        <f>IFERROR(IF(Данные2!$A583&lt;&gt;"",Данные2!$A583,""),"")</f>
        <v/>
      </c>
      <c r="X583" s="53" t="str">
        <f>IF(COUNTIF(W$1:W583,W583)=1,IF(COUNT(X$1:X582)&gt;0,MAX(X$1:X582)+1,1),"")</f>
        <v/>
      </c>
      <c r="Z583" s="51" t="str">
        <f>IF($U583="","",IFERROR(SUMIF(Данные2!$A:$A,Техлист!$U583,Данные2!D:D),""))</f>
        <v/>
      </c>
      <c r="AA583" s="51" t="str">
        <f>IF($U583="","",IFERROR(SUMIF(Данные2!$A:$A,Техлист!$U583,Данные2!E:E),""))</f>
        <v/>
      </c>
      <c r="AB583" s="45" t="str">
        <f>IF($U583="","",IFERROR(ROUND(SUMIF(Данные2!$A:$A,Техлист!$U583,Данные2!F:F)*100,0)&amp;"%",""))</f>
        <v/>
      </c>
    </row>
    <row r="584" spans="1:28" x14ac:dyDescent="0.25">
      <c r="A584" s="45" t="str">
        <f>IF(Данные2!$A584&lt;&gt;"",Данные2!$A584,"")</f>
        <v/>
      </c>
      <c r="G584" s="45" t="str">
        <f t="shared" si="27"/>
        <v/>
      </c>
      <c r="H584" s="45" t="str">
        <f>IF(COUNTIF(G$1:G584,G584)=1,IF(COUNT(H$1:H583)&gt;0,MAX(H$1:H583)+1,1),"")</f>
        <v/>
      </c>
      <c r="J584" s="45" t="str">
        <f>IFERROR(IF(AND(Данные3!A584&lt;&gt;"",Данные3!A584=D$2),Данные3!B584,""),"")</f>
        <v/>
      </c>
      <c r="K584" s="45" t="str">
        <f>IF(COUNTIF(J$1:J584,J584)=1,IF(COUNT(K$1:K583)&gt;0,MAX(K$1:K583)+1,1),"")</f>
        <v/>
      </c>
      <c r="M584" s="51" t="str">
        <f>IF(G584="","",IFERROR(SUMIFS(Данные3!$E:$E,Данные3!$A:$A,D$2,Данные3!$B:$B,G584),""))</f>
        <v/>
      </c>
      <c r="N584" s="51" t="str">
        <f>IF(G584="","",IFERROR(SUMIFS(Данные3!$F:$F,Данные3!$A:$A,D$2,Данные3!$B:$B,G584),""))</f>
        <v/>
      </c>
      <c r="O584" s="51" t="str">
        <f>IF(G584="","",IFERROR(ROUND(SUMIFS(Данные3!$G:$G,Данные3!$A:$A,D$2,Данные3!$B:$B,G584)*100,0)&amp;"%",""))</f>
        <v/>
      </c>
      <c r="U584" s="51" t="str">
        <f t="shared" si="28"/>
        <v/>
      </c>
      <c r="V584" s="53" t="str">
        <f t="shared" si="29"/>
        <v/>
      </c>
      <c r="W584" s="51" t="str">
        <f>IFERROR(IF(Данные2!$A584&lt;&gt;"",Данные2!$A584,""),"")</f>
        <v/>
      </c>
      <c r="X584" s="53" t="str">
        <f>IF(COUNTIF(W$1:W584,W584)=1,IF(COUNT(X$1:X583)&gt;0,MAX(X$1:X583)+1,1),"")</f>
        <v/>
      </c>
      <c r="Z584" s="51" t="str">
        <f>IF($U584="","",IFERROR(SUMIF(Данные2!$A:$A,Техлист!$U584,Данные2!D:D),""))</f>
        <v/>
      </c>
      <c r="AA584" s="51" t="str">
        <f>IF($U584="","",IFERROR(SUMIF(Данные2!$A:$A,Техлист!$U584,Данные2!E:E),""))</f>
        <v/>
      </c>
      <c r="AB584" s="45" t="str">
        <f>IF($U584="","",IFERROR(ROUND(SUMIF(Данные2!$A:$A,Техлист!$U584,Данные2!F:F)*100,0)&amp;"%",""))</f>
        <v/>
      </c>
    </row>
    <row r="585" spans="1:28" x14ac:dyDescent="0.25">
      <c r="A585" s="45" t="str">
        <f>IF(Данные2!$A585&lt;&gt;"",Данные2!$A585,"")</f>
        <v/>
      </c>
      <c r="G585" s="45" t="str">
        <f t="shared" si="27"/>
        <v/>
      </c>
      <c r="H585" s="45" t="str">
        <f>IF(COUNTIF(G$1:G585,G585)=1,IF(COUNT(H$1:H584)&gt;0,MAX(H$1:H584)+1,1),"")</f>
        <v/>
      </c>
      <c r="J585" s="45" t="str">
        <f>IFERROR(IF(AND(Данные3!A585&lt;&gt;"",Данные3!A585=D$2),Данные3!B585,""),"")</f>
        <v/>
      </c>
      <c r="K585" s="45" t="str">
        <f>IF(COUNTIF(J$1:J585,J585)=1,IF(COUNT(K$1:K584)&gt;0,MAX(K$1:K584)+1,1),"")</f>
        <v/>
      </c>
      <c r="M585" s="51" t="str">
        <f>IF(G585="","",IFERROR(SUMIFS(Данные3!$E:$E,Данные3!$A:$A,D$2,Данные3!$B:$B,G585),""))</f>
        <v/>
      </c>
      <c r="N585" s="51" t="str">
        <f>IF(G585="","",IFERROR(SUMIFS(Данные3!$F:$F,Данные3!$A:$A,D$2,Данные3!$B:$B,G585),""))</f>
        <v/>
      </c>
      <c r="O585" s="51" t="str">
        <f>IF(G585="","",IFERROR(ROUND(SUMIFS(Данные3!$G:$G,Данные3!$A:$A,D$2,Данные3!$B:$B,G585)*100,0)&amp;"%",""))</f>
        <v/>
      </c>
      <c r="U585" s="51" t="str">
        <f t="shared" si="28"/>
        <v/>
      </c>
      <c r="V585" s="53" t="str">
        <f t="shared" si="29"/>
        <v/>
      </c>
      <c r="W585" s="51" t="str">
        <f>IFERROR(IF(Данные2!$A585&lt;&gt;"",Данные2!$A585,""),"")</f>
        <v/>
      </c>
      <c r="X585" s="53" t="str">
        <f>IF(COUNTIF(W$1:W585,W585)=1,IF(COUNT(X$1:X584)&gt;0,MAX(X$1:X584)+1,1),"")</f>
        <v/>
      </c>
      <c r="Z585" s="51" t="str">
        <f>IF($U585="","",IFERROR(SUMIF(Данные2!$A:$A,Техлист!$U585,Данные2!D:D),""))</f>
        <v/>
      </c>
      <c r="AA585" s="51" t="str">
        <f>IF($U585="","",IFERROR(SUMIF(Данные2!$A:$A,Техлист!$U585,Данные2!E:E),""))</f>
        <v/>
      </c>
      <c r="AB585" s="45" t="str">
        <f>IF($U585="","",IFERROR(ROUND(SUMIF(Данные2!$A:$A,Техлист!$U585,Данные2!F:F)*100,0)&amp;"%",""))</f>
        <v/>
      </c>
    </row>
    <row r="586" spans="1:28" x14ac:dyDescent="0.25">
      <c r="A586" s="45" t="str">
        <f>IF(Данные2!$A586&lt;&gt;"",Данные2!$A586,"")</f>
        <v/>
      </c>
      <c r="G586" s="45" t="str">
        <f t="shared" si="27"/>
        <v/>
      </c>
      <c r="H586" s="45" t="str">
        <f>IF(COUNTIF(G$1:G586,G586)=1,IF(COUNT(H$1:H585)&gt;0,MAX(H$1:H585)+1,1),"")</f>
        <v/>
      </c>
      <c r="J586" s="45" t="str">
        <f>IFERROR(IF(AND(Данные3!A586&lt;&gt;"",Данные3!A586=D$2),Данные3!B586,""),"")</f>
        <v/>
      </c>
      <c r="K586" s="45" t="str">
        <f>IF(COUNTIF(J$1:J586,J586)=1,IF(COUNT(K$1:K585)&gt;0,MAX(K$1:K585)+1,1),"")</f>
        <v/>
      </c>
      <c r="M586" s="51" t="str">
        <f>IF(G586="","",IFERROR(SUMIFS(Данные3!$E:$E,Данные3!$A:$A,D$2,Данные3!$B:$B,G586),""))</f>
        <v/>
      </c>
      <c r="N586" s="51" t="str">
        <f>IF(G586="","",IFERROR(SUMIFS(Данные3!$F:$F,Данные3!$A:$A,D$2,Данные3!$B:$B,G586),""))</f>
        <v/>
      </c>
      <c r="O586" s="51" t="str">
        <f>IF(G586="","",IFERROR(ROUND(SUMIFS(Данные3!$G:$G,Данные3!$A:$A,D$2,Данные3!$B:$B,G586)*100,0)&amp;"%",""))</f>
        <v/>
      </c>
      <c r="U586" s="51" t="str">
        <f t="shared" si="28"/>
        <v/>
      </c>
      <c r="V586" s="53" t="str">
        <f t="shared" si="29"/>
        <v/>
      </c>
      <c r="W586" s="51" t="str">
        <f>IFERROR(IF(Данные2!$A586&lt;&gt;"",Данные2!$A586,""),"")</f>
        <v/>
      </c>
      <c r="X586" s="53" t="str">
        <f>IF(COUNTIF(W$1:W586,W586)=1,IF(COUNT(X$1:X585)&gt;0,MAX(X$1:X585)+1,1),"")</f>
        <v/>
      </c>
      <c r="Z586" s="51" t="str">
        <f>IF($U586="","",IFERROR(SUMIF(Данные2!$A:$A,Техлист!$U586,Данные2!D:D),""))</f>
        <v/>
      </c>
      <c r="AA586" s="51" t="str">
        <f>IF($U586="","",IFERROR(SUMIF(Данные2!$A:$A,Техлист!$U586,Данные2!E:E),""))</f>
        <v/>
      </c>
      <c r="AB586" s="45" t="str">
        <f>IF($U586="","",IFERROR(ROUND(SUMIF(Данные2!$A:$A,Техлист!$U586,Данные2!F:F)*100,0)&amp;"%",""))</f>
        <v/>
      </c>
    </row>
    <row r="587" spans="1:28" x14ac:dyDescent="0.25">
      <c r="A587" s="45" t="str">
        <f>IF(Данные2!$A587&lt;&gt;"",Данные2!$A587,"")</f>
        <v/>
      </c>
      <c r="G587" s="45" t="str">
        <f t="shared" si="27"/>
        <v/>
      </c>
      <c r="H587" s="45" t="str">
        <f>IF(COUNTIF(G$1:G587,G587)=1,IF(COUNT(H$1:H586)&gt;0,MAX(H$1:H586)+1,1),"")</f>
        <v/>
      </c>
      <c r="J587" s="45" t="str">
        <f>IFERROR(IF(AND(Данные3!A587&lt;&gt;"",Данные3!A587=D$2),Данные3!B587,""),"")</f>
        <v/>
      </c>
      <c r="K587" s="45" t="str">
        <f>IF(COUNTIF(J$1:J587,J587)=1,IF(COUNT(K$1:K586)&gt;0,MAX(K$1:K586)+1,1),"")</f>
        <v/>
      </c>
      <c r="M587" s="51" t="str">
        <f>IF(G587="","",IFERROR(SUMIFS(Данные3!$E:$E,Данные3!$A:$A,D$2,Данные3!$B:$B,G587),""))</f>
        <v/>
      </c>
      <c r="N587" s="51" t="str">
        <f>IF(G587="","",IFERROR(SUMIFS(Данные3!$F:$F,Данные3!$A:$A,D$2,Данные3!$B:$B,G587),""))</f>
        <v/>
      </c>
      <c r="O587" s="51" t="str">
        <f>IF(G587="","",IFERROR(ROUND(SUMIFS(Данные3!$G:$G,Данные3!$A:$A,D$2,Данные3!$B:$B,G587)*100,0)&amp;"%",""))</f>
        <v/>
      </c>
      <c r="U587" s="51" t="str">
        <f t="shared" si="28"/>
        <v/>
      </c>
      <c r="V587" s="53" t="str">
        <f t="shared" si="29"/>
        <v/>
      </c>
      <c r="W587" s="51" t="str">
        <f>IFERROR(IF(Данные2!$A587&lt;&gt;"",Данные2!$A587,""),"")</f>
        <v/>
      </c>
      <c r="X587" s="53" t="str">
        <f>IF(COUNTIF(W$1:W587,W587)=1,IF(COUNT(X$1:X586)&gt;0,MAX(X$1:X586)+1,1),"")</f>
        <v/>
      </c>
      <c r="Z587" s="51" t="str">
        <f>IF($U587="","",IFERROR(SUMIF(Данные2!$A:$A,Техлист!$U587,Данные2!D:D),""))</f>
        <v/>
      </c>
      <c r="AA587" s="51" t="str">
        <f>IF($U587="","",IFERROR(SUMIF(Данные2!$A:$A,Техлист!$U587,Данные2!E:E),""))</f>
        <v/>
      </c>
      <c r="AB587" s="45" t="str">
        <f>IF($U587="","",IFERROR(ROUND(SUMIF(Данные2!$A:$A,Техлист!$U587,Данные2!F:F)*100,0)&amp;"%",""))</f>
        <v/>
      </c>
    </row>
    <row r="588" spans="1:28" x14ac:dyDescent="0.25">
      <c r="A588" s="45" t="str">
        <f>IF(Данные2!$A588&lt;&gt;"",Данные2!$A588,"")</f>
        <v/>
      </c>
      <c r="G588" s="45" t="str">
        <f t="shared" si="27"/>
        <v/>
      </c>
      <c r="H588" s="45" t="str">
        <f>IF(COUNTIF(G$1:G588,G588)=1,IF(COUNT(H$1:H587)&gt;0,MAX(H$1:H587)+1,1),"")</f>
        <v/>
      </c>
      <c r="J588" s="45" t="str">
        <f>IFERROR(IF(AND(Данные3!A588&lt;&gt;"",Данные3!A588=D$2),Данные3!B588,""),"")</f>
        <v/>
      </c>
      <c r="K588" s="45" t="str">
        <f>IF(COUNTIF(J$1:J588,J588)=1,IF(COUNT(K$1:K587)&gt;0,MAX(K$1:K587)+1,1),"")</f>
        <v/>
      </c>
      <c r="M588" s="51" t="str">
        <f>IF(G588="","",IFERROR(SUMIFS(Данные3!$E:$E,Данные3!$A:$A,D$2,Данные3!$B:$B,G588),""))</f>
        <v/>
      </c>
      <c r="N588" s="51" t="str">
        <f>IF(G588="","",IFERROR(SUMIFS(Данные3!$F:$F,Данные3!$A:$A,D$2,Данные3!$B:$B,G588),""))</f>
        <v/>
      </c>
      <c r="O588" s="51" t="str">
        <f>IF(G588="","",IFERROR(ROUND(SUMIFS(Данные3!$G:$G,Данные3!$A:$A,D$2,Данные3!$B:$B,G588)*100,0)&amp;"%",""))</f>
        <v/>
      </c>
      <c r="U588" s="51" t="str">
        <f t="shared" si="28"/>
        <v/>
      </c>
      <c r="V588" s="53" t="str">
        <f t="shared" si="29"/>
        <v/>
      </c>
      <c r="W588" s="51" t="str">
        <f>IFERROR(IF(Данные2!$A588&lt;&gt;"",Данные2!$A588,""),"")</f>
        <v/>
      </c>
      <c r="X588" s="53" t="str">
        <f>IF(COUNTIF(W$1:W588,W588)=1,IF(COUNT(X$1:X587)&gt;0,MAX(X$1:X587)+1,1),"")</f>
        <v/>
      </c>
      <c r="Z588" s="51" t="str">
        <f>IF($U588="","",IFERROR(SUMIF(Данные2!$A:$A,Техлист!$U588,Данные2!D:D),""))</f>
        <v/>
      </c>
      <c r="AA588" s="51" t="str">
        <f>IF($U588="","",IFERROR(SUMIF(Данные2!$A:$A,Техлист!$U588,Данные2!E:E),""))</f>
        <v/>
      </c>
      <c r="AB588" s="45" t="str">
        <f>IF($U588="","",IFERROR(ROUND(SUMIF(Данные2!$A:$A,Техлист!$U588,Данные2!F:F)*100,0)&amp;"%",""))</f>
        <v/>
      </c>
    </row>
    <row r="589" spans="1:28" x14ac:dyDescent="0.25">
      <c r="A589" s="45" t="str">
        <f>IF(Данные2!$A589&lt;&gt;"",Данные2!$A589,"")</f>
        <v/>
      </c>
      <c r="G589" s="45" t="str">
        <f t="shared" si="27"/>
        <v/>
      </c>
      <c r="H589" s="45" t="str">
        <f>IF(COUNTIF(G$1:G589,G589)=1,IF(COUNT(H$1:H588)&gt;0,MAX(H$1:H588)+1,1),"")</f>
        <v/>
      </c>
      <c r="J589" s="45" t="str">
        <f>IFERROR(IF(AND(Данные3!A589&lt;&gt;"",Данные3!A589=D$2),Данные3!B589,""),"")</f>
        <v/>
      </c>
      <c r="K589" s="45" t="str">
        <f>IF(COUNTIF(J$1:J589,J589)=1,IF(COUNT(K$1:K588)&gt;0,MAX(K$1:K588)+1,1),"")</f>
        <v/>
      </c>
      <c r="M589" s="51" t="str">
        <f>IF(G589="","",IFERROR(SUMIFS(Данные3!$E:$E,Данные3!$A:$A,D$2,Данные3!$B:$B,G589),""))</f>
        <v/>
      </c>
      <c r="N589" s="51" t="str">
        <f>IF(G589="","",IFERROR(SUMIFS(Данные3!$F:$F,Данные3!$A:$A,D$2,Данные3!$B:$B,G589),""))</f>
        <v/>
      </c>
      <c r="O589" s="51" t="str">
        <f>IF(G589="","",IFERROR(ROUND(SUMIFS(Данные3!$G:$G,Данные3!$A:$A,D$2,Данные3!$B:$B,G589)*100,0)&amp;"%",""))</f>
        <v/>
      </c>
      <c r="U589" s="51" t="str">
        <f t="shared" si="28"/>
        <v/>
      </c>
      <c r="V589" s="53" t="str">
        <f t="shared" si="29"/>
        <v/>
      </c>
      <c r="W589" s="51" t="str">
        <f>IFERROR(IF(Данные2!$A589&lt;&gt;"",Данные2!$A589,""),"")</f>
        <v/>
      </c>
      <c r="X589" s="53" t="str">
        <f>IF(COUNTIF(W$1:W589,W589)=1,IF(COUNT(X$1:X588)&gt;0,MAX(X$1:X588)+1,1),"")</f>
        <v/>
      </c>
      <c r="Z589" s="51" t="str">
        <f>IF($U589="","",IFERROR(SUMIF(Данные2!$A:$A,Техлист!$U589,Данные2!D:D),""))</f>
        <v/>
      </c>
      <c r="AA589" s="51" t="str">
        <f>IF($U589="","",IFERROR(SUMIF(Данные2!$A:$A,Техлист!$U589,Данные2!E:E),""))</f>
        <v/>
      </c>
      <c r="AB589" s="45" t="str">
        <f>IF($U589="","",IFERROR(ROUND(SUMIF(Данные2!$A:$A,Техлист!$U589,Данные2!F:F)*100,0)&amp;"%",""))</f>
        <v/>
      </c>
    </row>
    <row r="590" spans="1:28" x14ac:dyDescent="0.25">
      <c r="A590" s="45" t="str">
        <f>IF(Данные2!$A590&lt;&gt;"",Данные2!$A590,"")</f>
        <v/>
      </c>
      <c r="G590" s="45" t="str">
        <f t="shared" si="27"/>
        <v/>
      </c>
      <c r="H590" s="45" t="str">
        <f>IF(COUNTIF(G$1:G590,G590)=1,IF(COUNT(H$1:H589)&gt;0,MAX(H$1:H589)+1,1),"")</f>
        <v/>
      </c>
      <c r="J590" s="45" t="str">
        <f>IFERROR(IF(AND(Данные3!A590&lt;&gt;"",Данные3!A590=D$2),Данные3!B590,""),"")</f>
        <v/>
      </c>
      <c r="K590" s="45" t="str">
        <f>IF(COUNTIF(J$1:J590,J590)=1,IF(COUNT(K$1:K589)&gt;0,MAX(K$1:K589)+1,1),"")</f>
        <v/>
      </c>
      <c r="M590" s="51" t="str">
        <f>IF(G590="","",IFERROR(SUMIFS(Данные3!$E:$E,Данные3!$A:$A,D$2,Данные3!$B:$B,G590),""))</f>
        <v/>
      </c>
      <c r="N590" s="51" t="str">
        <f>IF(G590="","",IFERROR(SUMIFS(Данные3!$F:$F,Данные3!$A:$A,D$2,Данные3!$B:$B,G590),""))</f>
        <v/>
      </c>
      <c r="O590" s="51" t="str">
        <f>IF(G590="","",IFERROR(ROUND(SUMIFS(Данные3!$G:$G,Данные3!$A:$A,D$2,Данные3!$B:$B,G590)*100,0)&amp;"%",""))</f>
        <v/>
      </c>
      <c r="U590" s="51" t="str">
        <f t="shared" si="28"/>
        <v/>
      </c>
      <c r="V590" s="53" t="str">
        <f t="shared" si="29"/>
        <v/>
      </c>
      <c r="W590" s="51" t="str">
        <f>IFERROR(IF(Данные2!$A590&lt;&gt;"",Данные2!$A590,""),"")</f>
        <v/>
      </c>
      <c r="X590" s="53" t="str">
        <f>IF(COUNTIF(W$1:W590,W590)=1,IF(COUNT(X$1:X589)&gt;0,MAX(X$1:X589)+1,1),"")</f>
        <v/>
      </c>
      <c r="Z590" s="51" t="str">
        <f>IF($U590="","",IFERROR(SUMIF(Данные2!$A:$A,Техлист!$U590,Данные2!D:D),""))</f>
        <v/>
      </c>
      <c r="AA590" s="51" t="str">
        <f>IF($U590="","",IFERROR(SUMIF(Данные2!$A:$A,Техлист!$U590,Данные2!E:E),""))</f>
        <v/>
      </c>
      <c r="AB590" s="45" t="str">
        <f>IF($U590="","",IFERROR(ROUND(SUMIF(Данные2!$A:$A,Техлист!$U590,Данные2!F:F)*100,0)&amp;"%",""))</f>
        <v/>
      </c>
    </row>
    <row r="591" spans="1:28" x14ac:dyDescent="0.25">
      <c r="A591" s="45" t="str">
        <f>IF(Данные2!$A591&lt;&gt;"",Данные2!$A591,"")</f>
        <v/>
      </c>
      <c r="G591" s="45" t="str">
        <f t="shared" si="27"/>
        <v/>
      </c>
      <c r="H591" s="45" t="str">
        <f>IF(COUNTIF(G$1:G591,G591)=1,IF(COUNT(H$1:H590)&gt;0,MAX(H$1:H590)+1,1),"")</f>
        <v/>
      </c>
      <c r="J591" s="45" t="str">
        <f>IFERROR(IF(AND(Данные3!A591&lt;&gt;"",Данные3!A591=D$2),Данные3!B591,""),"")</f>
        <v/>
      </c>
      <c r="K591" s="45" t="str">
        <f>IF(COUNTIF(J$1:J591,J591)=1,IF(COUNT(K$1:K590)&gt;0,MAX(K$1:K590)+1,1),"")</f>
        <v/>
      </c>
      <c r="M591" s="51" t="str">
        <f>IF(G591="","",IFERROR(SUMIFS(Данные3!$E:$E,Данные3!$A:$A,D$2,Данные3!$B:$B,G591),""))</f>
        <v/>
      </c>
      <c r="N591" s="51" t="str">
        <f>IF(G591="","",IFERROR(SUMIFS(Данные3!$F:$F,Данные3!$A:$A,D$2,Данные3!$B:$B,G591),""))</f>
        <v/>
      </c>
      <c r="O591" s="51" t="str">
        <f>IF(G591="","",IFERROR(ROUND(SUMIFS(Данные3!$G:$G,Данные3!$A:$A,D$2,Данные3!$B:$B,G591)*100,0)&amp;"%",""))</f>
        <v/>
      </c>
      <c r="U591" s="51" t="str">
        <f t="shared" si="28"/>
        <v/>
      </c>
      <c r="V591" s="53" t="str">
        <f t="shared" si="29"/>
        <v/>
      </c>
      <c r="W591" s="51" t="str">
        <f>IFERROR(IF(Данные2!$A591&lt;&gt;"",Данные2!$A591,""),"")</f>
        <v/>
      </c>
      <c r="X591" s="53" t="str">
        <f>IF(COUNTIF(W$1:W591,W591)=1,IF(COUNT(X$1:X590)&gt;0,MAX(X$1:X590)+1,1),"")</f>
        <v/>
      </c>
      <c r="Z591" s="51" t="str">
        <f>IF($U591="","",IFERROR(SUMIF(Данные2!$A:$A,Техлист!$U591,Данные2!D:D),""))</f>
        <v/>
      </c>
      <c r="AA591" s="51" t="str">
        <f>IF($U591="","",IFERROR(SUMIF(Данные2!$A:$A,Техлист!$U591,Данные2!E:E),""))</f>
        <v/>
      </c>
      <c r="AB591" s="45" t="str">
        <f>IF($U591="","",IFERROR(ROUND(SUMIF(Данные2!$A:$A,Техлист!$U591,Данные2!F:F)*100,0)&amp;"%",""))</f>
        <v/>
      </c>
    </row>
    <row r="592" spans="1:28" x14ac:dyDescent="0.25">
      <c r="A592" s="45" t="str">
        <f>IF(Данные2!$A592&lt;&gt;"",Данные2!$A592,"")</f>
        <v/>
      </c>
      <c r="G592" s="45" t="str">
        <f t="shared" si="27"/>
        <v/>
      </c>
      <c r="H592" s="45" t="str">
        <f>IF(COUNTIF(G$1:G592,G592)=1,IF(COUNT(H$1:H591)&gt;0,MAX(H$1:H591)+1,1),"")</f>
        <v/>
      </c>
      <c r="J592" s="45" t="str">
        <f>IFERROR(IF(AND(Данные3!A592&lt;&gt;"",Данные3!A592=D$2),Данные3!B592,""),"")</f>
        <v/>
      </c>
      <c r="K592" s="45" t="str">
        <f>IF(COUNTIF(J$1:J592,J592)=1,IF(COUNT(K$1:K591)&gt;0,MAX(K$1:K591)+1,1),"")</f>
        <v/>
      </c>
      <c r="M592" s="51" t="str">
        <f>IF(G592="","",IFERROR(SUMIFS(Данные3!$E:$E,Данные3!$A:$A,D$2,Данные3!$B:$B,G592),""))</f>
        <v/>
      </c>
      <c r="N592" s="51" t="str">
        <f>IF(G592="","",IFERROR(SUMIFS(Данные3!$F:$F,Данные3!$A:$A,D$2,Данные3!$B:$B,G592),""))</f>
        <v/>
      </c>
      <c r="O592" s="51" t="str">
        <f>IF(G592="","",IFERROR(ROUND(SUMIFS(Данные3!$G:$G,Данные3!$A:$A,D$2,Данные3!$B:$B,G592)*100,0)&amp;"%",""))</f>
        <v/>
      </c>
      <c r="U592" s="51" t="str">
        <f t="shared" si="28"/>
        <v/>
      </c>
      <c r="V592" s="53" t="str">
        <f t="shared" si="29"/>
        <v/>
      </c>
      <c r="W592" s="51" t="str">
        <f>IFERROR(IF(Данные2!$A592&lt;&gt;"",Данные2!$A592,""),"")</f>
        <v/>
      </c>
      <c r="X592" s="53" t="str">
        <f>IF(COUNTIF(W$1:W592,W592)=1,IF(COUNT(X$1:X591)&gt;0,MAX(X$1:X591)+1,1),"")</f>
        <v/>
      </c>
      <c r="Z592" s="51" t="str">
        <f>IF($U592="","",IFERROR(SUMIF(Данные2!$A:$A,Техлист!$U592,Данные2!D:D),""))</f>
        <v/>
      </c>
      <c r="AA592" s="51" t="str">
        <f>IF($U592="","",IFERROR(SUMIF(Данные2!$A:$A,Техлист!$U592,Данные2!E:E),""))</f>
        <v/>
      </c>
      <c r="AB592" s="45" t="str">
        <f>IF($U592="","",IFERROR(ROUND(SUMIF(Данные2!$A:$A,Техлист!$U592,Данные2!F:F)*100,0)&amp;"%",""))</f>
        <v/>
      </c>
    </row>
    <row r="593" spans="1:28" x14ac:dyDescent="0.25">
      <c r="A593" s="45" t="str">
        <f>IF(Данные2!$A593&lt;&gt;"",Данные2!$A593,"")</f>
        <v/>
      </c>
      <c r="G593" s="45" t="str">
        <f t="shared" si="27"/>
        <v/>
      </c>
      <c r="H593" s="45" t="str">
        <f>IF(COUNTIF(G$1:G593,G593)=1,IF(COUNT(H$1:H592)&gt;0,MAX(H$1:H592)+1,1),"")</f>
        <v/>
      </c>
      <c r="J593" s="45" t="str">
        <f>IFERROR(IF(AND(Данные3!A593&lt;&gt;"",Данные3!A593=D$2),Данные3!B593,""),"")</f>
        <v/>
      </c>
      <c r="K593" s="45" t="str">
        <f>IF(COUNTIF(J$1:J593,J593)=1,IF(COUNT(K$1:K592)&gt;0,MAX(K$1:K592)+1,1),"")</f>
        <v/>
      </c>
      <c r="M593" s="51" t="str">
        <f>IF(G593="","",IFERROR(SUMIFS(Данные3!$E:$E,Данные3!$A:$A,D$2,Данные3!$B:$B,G593),""))</f>
        <v/>
      </c>
      <c r="N593" s="51" t="str">
        <f>IF(G593="","",IFERROR(SUMIFS(Данные3!$F:$F,Данные3!$A:$A,D$2,Данные3!$B:$B,G593),""))</f>
        <v/>
      </c>
      <c r="O593" s="51" t="str">
        <f>IF(G593="","",IFERROR(ROUND(SUMIFS(Данные3!$G:$G,Данные3!$A:$A,D$2,Данные3!$B:$B,G593)*100,0)&amp;"%",""))</f>
        <v/>
      </c>
      <c r="U593" s="51" t="str">
        <f t="shared" si="28"/>
        <v/>
      </c>
      <c r="V593" s="53" t="str">
        <f t="shared" si="29"/>
        <v/>
      </c>
      <c r="W593" s="51" t="str">
        <f>IFERROR(IF(Данные2!$A593&lt;&gt;"",Данные2!$A593,""),"")</f>
        <v/>
      </c>
      <c r="X593" s="53" t="str">
        <f>IF(COUNTIF(W$1:W593,W593)=1,IF(COUNT(X$1:X592)&gt;0,MAX(X$1:X592)+1,1),"")</f>
        <v/>
      </c>
      <c r="Z593" s="51" t="str">
        <f>IF($U593="","",IFERROR(SUMIF(Данные2!$A:$A,Техлист!$U593,Данные2!D:D),""))</f>
        <v/>
      </c>
      <c r="AA593" s="51" t="str">
        <f>IF($U593="","",IFERROR(SUMIF(Данные2!$A:$A,Техлист!$U593,Данные2!E:E),""))</f>
        <v/>
      </c>
      <c r="AB593" s="45" t="str">
        <f>IF($U593="","",IFERROR(ROUND(SUMIF(Данные2!$A:$A,Техлист!$U593,Данные2!F:F)*100,0)&amp;"%",""))</f>
        <v/>
      </c>
    </row>
    <row r="594" spans="1:28" x14ac:dyDescent="0.25">
      <c r="A594" s="45" t="str">
        <f>IF(Данные2!$A594&lt;&gt;"",Данные2!$A594,"")</f>
        <v/>
      </c>
      <c r="G594" s="45" t="str">
        <f t="shared" si="27"/>
        <v/>
      </c>
      <c r="H594" s="45" t="str">
        <f>IF(COUNTIF(G$1:G594,G594)=1,IF(COUNT(H$1:H593)&gt;0,MAX(H$1:H593)+1,1),"")</f>
        <v/>
      </c>
      <c r="J594" s="45" t="str">
        <f>IFERROR(IF(AND(Данные3!A594&lt;&gt;"",Данные3!A594=D$2),Данные3!B594,""),"")</f>
        <v/>
      </c>
      <c r="K594" s="45" t="str">
        <f>IF(COUNTIF(J$1:J594,J594)=1,IF(COUNT(K$1:K593)&gt;0,MAX(K$1:K593)+1,1),"")</f>
        <v/>
      </c>
      <c r="M594" s="51" t="str">
        <f>IF(G594="","",IFERROR(SUMIFS(Данные3!$E:$E,Данные3!$A:$A,D$2,Данные3!$B:$B,G594),""))</f>
        <v/>
      </c>
      <c r="N594" s="51" t="str">
        <f>IF(G594="","",IFERROR(SUMIFS(Данные3!$F:$F,Данные3!$A:$A,D$2,Данные3!$B:$B,G594),""))</f>
        <v/>
      </c>
      <c r="O594" s="51" t="str">
        <f>IF(G594="","",IFERROR(ROUND(SUMIFS(Данные3!$G:$G,Данные3!$A:$A,D$2,Данные3!$B:$B,G594)*100,0)&amp;"%",""))</f>
        <v/>
      </c>
      <c r="U594" s="51" t="str">
        <f t="shared" si="28"/>
        <v/>
      </c>
      <c r="V594" s="53" t="str">
        <f t="shared" si="29"/>
        <v/>
      </c>
      <c r="W594" s="51" t="str">
        <f>IFERROR(IF(Данные2!$A594&lt;&gt;"",Данные2!$A594,""),"")</f>
        <v/>
      </c>
      <c r="X594" s="53" t="str">
        <f>IF(COUNTIF(W$1:W594,W594)=1,IF(COUNT(X$1:X593)&gt;0,MAX(X$1:X593)+1,1),"")</f>
        <v/>
      </c>
      <c r="Z594" s="51" t="str">
        <f>IF($U594="","",IFERROR(SUMIF(Данные2!$A:$A,Техлист!$U594,Данные2!D:D),""))</f>
        <v/>
      </c>
      <c r="AA594" s="51" t="str">
        <f>IF($U594="","",IFERROR(SUMIF(Данные2!$A:$A,Техлист!$U594,Данные2!E:E),""))</f>
        <v/>
      </c>
      <c r="AB594" s="45" t="str">
        <f>IF($U594="","",IFERROR(ROUND(SUMIF(Данные2!$A:$A,Техлист!$U594,Данные2!F:F)*100,0)&amp;"%",""))</f>
        <v/>
      </c>
    </row>
    <row r="595" spans="1:28" x14ac:dyDescent="0.25">
      <c r="A595" s="45" t="str">
        <f>IF(Данные2!$A595&lt;&gt;"",Данные2!$A595,"")</f>
        <v/>
      </c>
      <c r="G595" s="45" t="str">
        <f t="shared" si="27"/>
        <v/>
      </c>
      <c r="H595" s="45" t="str">
        <f>IF(COUNTIF(G$1:G595,G595)=1,IF(COUNT(H$1:H594)&gt;0,MAX(H$1:H594)+1,1),"")</f>
        <v/>
      </c>
      <c r="J595" s="45" t="str">
        <f>IFERROR(IF(AND(Данные3!A595&lt;&gt;"",Данные3!A595=D$2),Данные3!B595,""),"")</f>
        <v/>
      </c>
      <c r="K595" s="45" t="str">
        <f>IF(COUNTIF(J$1:J595,J595)=1,IF(COUNT(K$1:K594)&gt;0,MAX(K$1:K594)+1,1),"")</f>
        <v/>
      </c>
      <c r="M595" s="51" t="str">
        <f>IF(G595="","",IFERROR(SUMIFS(Данные3!$E:$E,Данные3!$A:$A,D$2,Данные3!$B:$B,G595),""))</f>
        <v/>
      </c>
      <c r="N595" s="51" t="str">
        <f>IF(G595="","",IFERROR(SUMIFS(Данные3!$F:$F,Данные3!$A:$A,D$2,Данные3!$B:$B,G595),""))</f>
        <v/>
      </c>
      <c r="O595" s="51" t="str">
        <f>IF(G595="","",IFERROR(ROUND(SUMIFS(Данные3!$G:$G,Данные3!$A:$A,D$2,Данные3!$B:$B,G595)*100,0)&amp;"%",""))</f>
        <v/>
      </c>
      <c r="U595" s="51" t="str">
        <f t="shared" si="28"/>
        <v/>
      </c>
      <c r="V595" s="53" t="str">
        <f t="shared" si="29"/>
        <v/>
      </c>
      <c r="W595" s="51" t="str">
        <f>IFERROR(IF(Данные2!$A595&lt;&gt;"",Данные2!$A595,""),"")</f>
        <v/>
      </c>
      <c r="X595" s="53" t="str">
        <f>IF(COUNTIF(W$1:W595,W595)=1,IF(COUNT(X$1:X594)&gt;0,MAX(X$1:X594)+1,1),"")</f>
        <v/>
      </c>
      <c r="Z595" s="51" t="str">
        <f>IF($U595="","",IFERROR(SUMIF(Данные2!$A:$A,Техлист!$U595,Данные2!D:D),""))</f>
        <v/>
      </c>
      <c r="AA595" s="51" t="str">
        <f>IF($U595="","",IFERROR(SUMIF(Данные2!$A:$A,Техлист!$U595,Данные2!E:E),""))</f>
        <v/>
      </c>
      <c r="AB595" s="45" t="str">
        <f>IF($U595="","",IFERROR(ROUND(SUMIF(Данные2!$A:$A,Техлист!$U595,Данные2!F:F)*100,0)&amp;"%",""))</f>
        <v/>
      </c>
    </row>
    <row r="596" spans="1:28" x14ac:dyDescent="0.25">
      <c r="A596" s="45" t="str">
        <f>IF(Данные2!$A596&lt;&gt;"",Данные2!$A596,"")</f>
        <v/>
      </c>
      <c r="G596" s="45" t="str">
        <f t="shared" si="27"/>
        <v/>
      </c>
      <c r="H596" s="45" t="str">
        <f>IF(COUNTIF(G$1:G596,G596)=1,IF(COUNT(H$1:H595)&gt;0,MAX(H$1:H595)+1,1),"")</f>
        <v/>
      </c>
      <c r="J596" s="45" t="str">
        <f>IFERROR(IF(AND(Данные3!A596&lt;&gt;"",Данные3!A596=D$2),Данные3!B596,""),"")</f>
        <v/>
      </c>
      <c r="K596" s="45" t="str">
        <f>IF(COUNTIF(J$1:J596,J596)=1,IF(COUNT(K$1:K595)&gt;0,MAX(K$1:K595)+1,1),"")</f>
        <v/>
      </c>
      <c r="M596" s="51" t="str">
        <f>IF(G596="","",IFERROR(SUMIFS(Данные3!$E:$E,Данные3!$A:$A,D$2,Данные3!$B:$B,G596),""))</f>
        <v/>
      </c>
      <c r="N596" s="51" t="str">
        <f>IF(G596="","",IFERROR(SUMIFS(Данные3!$F:$F,Данные3!$A:$A,D$2,Данные3!$B:$B,G596),""))</f>
        <v/>
      </c>
      <c r="O596" s="51" t="str">
        <f>IF(G596="","",IFERROR(ROUND(SUMIFS(Данные3!$G:$G,Данные3!$A:$A,D$2,Данные3!$B:$B,G596)*100,0)&amp;"%",""))</f>
        <v/>
      </c>
      <c r="U596" s="51" t="str">
        <f t="shared" si="28"/>
        <v/>
      </c>
      <c r="V596" s="53" t="str">
        <f t="shared" si="29"/>
        <v/>
      </c>
      <c r="W596" s="51" t="str">
        <f>IFERROR(IF(Данные2!$A596&lt;&gt;"",Данные2!$A596,""),"")</f>
        <v/>
      </c>
      <c r="X596" s="53" t="str">
        <f>IF(COUNTIF(W$1:W596,W596)=1,IF(COUNT(X$1:X595)&gt;0,MAX(X$1:X595)+1,1),"")</f>
        <v/>
      </c>
      <c r="Z596" s="51" t="str">
        <f>IF($U596="","",IFERROR(SUMIF(Данные2!$A:$A,Техлист!$U596,Данные2!D:D),""))</f>
        <v/>
      </c>
      <c r="AA596" s="51" t="str">
        <f>IF($U596="","",IFERROR(SUMIF(Данные2!$A:$A,Техлист!$U596,Данные2!E:E),""))</f>
        <v/>
      </c>
      <c r="AB596" s="45" t="str">
        <f>IF($U596="","",IFERROR(ROUND(SUMIF(Данные2!$A:$A,Техлист!$U596,Данные2!F:F)*100,0)&amp;"%",""))</f>
        <v/>
      </c>
    </row>
    <row r="597" spans="1:28" x14ac:dyDescent="0.25">
      <c r="A597" s="45" t="str">
        <f>IF(Данные2!$A597&lt;&gt;"",Данные2!$A597,"")</f>
        <v/>
      </c>
      <c r="G597" s="45" t="str">
        <f t="shared" si="27"/>
        <v/>
      </c>
      <c r="H597" s="45" t="str">
        <f>IF(COUNTIF(G$1:G597,G597)=1,IF(COUNT(H$1:H596)&gt;0,MAX(H$1:H596)+1,1),"")</f>
        <v/>
      </c>
      <c r="J597" s="45" t="str">
        <f>IFERROR(IF(AND(Данные3!A597&lt;&gt;"",Данные3!A597=D$2),Данные3!B597,""),"")</f>
        <v/>
      </c>
      <c r="K597" s="45" t="str">
        <f>IF(COUNTIF(J$1:J597,J597)=1,IF(COUNT(K$1:K596)&gt;0,MAX(K$1:K596)+1,1),"")</f>
        <v/>
      </c>
      <c r="M597" s="51" t="str">
        <f>IF(G597="","",IFERROR(SUMIFS(Данные3!$E:$E,Данные3!$A:$A,D$2,Данные3!$B:$B,G597),""))</f>
        <v/>
      </c>
      <c r="N597" s="51" t="str">
        <f>IF(G597="","",IFERROR(SUMIFS(Данные3!$F:$F,Данные3!$A:$A,D$2,Данные3!$B:$B,G597),""))</f>
        <v/>
      </c>
      <c r="O597" s="51" t="str">
        <f>IF(G597="","",IFERROR(ROUND(SUMIFS(Данные3!$G:$G,Данные3!$A:$A,D$2,Данные3!$B:$B,G597)*100,0)&amp;"%",""))</f>
        <v/>
      </c>
      <c r="U597" s="51" t="str">
        <f t="shared" si="28"/>
        <v/>
      </c>
      <c r="V597" s="53" t="str">
        <f t="shared" si="29"/>
        <v/>
      </c>
      <c r="W597" s="51" t="str">
        <f>IFERROR(IF(Данные2!$A597&lt;&gt;"",Данные2!$A597,""),"")</f>
        <v/>
      </c>
      <c r="X597" s="53" t="str">
        <f>IF(COUNTIF(W$1:W597,W597)=1,IF(COUNT(X$1:X596)&gt;0,MAX(X$1:X596)+1,1),"")</f>
        <v/>
      </c>
      <c r="Z597" s="51" t="str">
        <f>IF($U597="","",IFERROR(SUMIF(Данные2!$A:$A,Техлист!$U597,Данные2!D:D),""))</f>
        <v/>
      </c>
      <c r="AA597" s="51" t="str">
        <f>IF($U597="","",IFERROR(SUMIF(Данные2!$A:$A,Техлист!$U597,Данные2!E:E),""))</f>
        <v/>
      </c>
      <c r="AB597" s="45" t="str">
        <f>IF($U597="","",IFERROR(ROUND(SUMIF(Данные2!$A:$A,Техлист!$U597,Данные2!F:F)*100,0)&amp;"%",""))</f>
        <v/>
      </c>
    </row>
    <row r="598" spans="1:28" x14ac:dyDescent="0.25">
      <c r="A598" s="45" t="str">
        <f>IF(Данные2!$A598&lt;&gt;"",Данные2!$A598,"")</f>
        <v/>
      </c>
      <c r="G598" s="45" t="str">
        <f t="shared" si="27"/>
        <v/>
      </c>
      <c r="H598" s="45" t="str">
        <f>IF(COUNTIF(G$1:G598,G598)=1,IF(COUNT(H$1:H597)&gt;0,MAX(H$1:H597)+1,1),"")</f>
        <v/>
      </c>
      <c r="J598" s="45" t="str">
        <f>IFERROR(IF(AND(Данные3!A598&lt;&gt;"",Данные3!A598=D$2),Данные3!B598,""),"")</f>
        <v/>
      </c>
      <c r="K598" s="45" t="str">
        <f>IF(COUNTIF(J$1:J598,J598)=1,IF(COUNT(K$1:K597)&gt;0,MAX(K$1:K597)+1,1),"")</f>
        <v/>
      </c>
      <c r="M598" s="51" t="str">
        <f>IF(G598="","",IFERROR(SUMIFS(Данные3!$E:$E,Данные3!$A:$A,D$2,Данные3!$B:$B,G598),""))</f>
        <v/>
      </c>
      <c r="N598" s="51" t="str">
        <f>IF(G598="","",IFERROR(SUMIFS(Данные3!$F:$F,Данные3!$A:$A,D$2,Данные3!$B:$B,G598),""))</f>
        <v/>
      </c>
      <c r="O598" s="51" t="str">
        <f>IF(G598="","",IFERROR(ROUND(SUMIFS(Данные3!$G:$G,Данные3!$A:$A,D$2,Данные3!$B:$B,G598)*100,0)&amp;"%",""))</f>
        <v/>
      </c>
      <c r="U598" s="51" t="str">
        <f t="shared" si="28"/>
        <v/>
      </c>
      <c r="V598" s="53" t="str">
        <f t="shared" si="29"/>
        <v/>
      </c>
      <c r="W598" s="51" t="str">
        <f>IFERROR(IF(Данные2!$A598&lt;&gt;"",Данные2!$A598,""),"")</f>
        <v/>
      </c>
      <c r="X598" s="53" t="str">
        <f>IF(COUNTIF(W$1:W598,W598)=1,IF(COUNT(X$1:X597)&gt;0,MAX(X$1:X597)+1,1),"")</f>
        <v/>
      </c>
      <c r="Z598" s="51" t="str">
        <f>IF($U598="","",IFERROR(SUMIF(Данные2!$A:$A,Техлист!$U598,Данные2!D:D),""))</f>
        <v/>
      </c>
      <c r="AA598" s="51" t="str">
        <f>IF($U598="","",IFERROR(SUMIF(Данные2!$A:$A,Техлист!$U598,Данные2!E:E),""))</f>
        <v/>
      </c>
      <c r="AB598" s="45" t="str">
        <f>IF($U598="","",IFERROR(ROUND(SUMIF(Данные2!$A:$A,Техлист!$U598,Данные2!F:F)*100,0)&amp;"%",""))</f>
        <v/>
      </c>
    </row>
    <row r="599" spans="1:28" x14ac:dyDescent="0.25">
      <c r="A599" s="45" t="str">
        <f>IF(Данные2!$A599&lt;&gt;"",Данные2!$A599,"")</f>
        <v/>
      </c>
      <c r="G599" s="45" t="str">
        <f t="shared" si="27"/>
        <v/>
      </c>
      <c r="H599" s="45" t="str">
        <f>IF(COUNTIF(G$1:G599,G599)=1,IF(COUNT(H$1:H598)&gt;0,MAX(H$1:H598)+1,1),"")</f>
        <v/>
      </c>
      <c r="J599" s="45" t="str">
        <f>IFERROR(IF(AND(Данные3!A599&lt;&gt;"",Данные3!A599=D$2),Данные3!B599,""),"")</f>
        <v/>
      </c>
      <c r="K599" s="45" t="str">
        <f>IF(COUNTIF(J$1:J599,J599)=1,IF(COUNT(K$1:K598)&gt;0,MAX(K$1:K598)+1,1),"")</f>
        <v/>
      </c>
      <c r="M599" s="51" t="str">
        <f>IF(G599="","",IFERROR(SUMIFS(Данные3!$E:$E,Данные3!$A:$A,D$2,Данные3!$B:$B,G599),""))</f>
        <v/>
      </c>
      <c r="N599" s="51" t="str">
        <f>IF(G599="","",IFERROR(SUMIFS(Данные3!$F:$F,Данные3!$A:$A,D$2,Данные3!$B:$B,G599),""))</f>
        <v/>
      </c>
      <c r="O599" s="51" t="str">
        <f>IF(G599="","",IFERROR(ROUND(SUMIFS(Данные3!$G:$G,Данные3!$A:$A,D$2,Данные3!$B:$B,G599)*100,0)&amp;"%",""))</f>
        <v/>
      </c>
      <c r="U599" s="51" t="str">
        <f t="shared" si="28"/>
        <v/>
      </c>
      <c r="V599" s="53" t="str">
        <f t="shared" si="29"/>
        <v/>
      </c>
      <c r="W599" s="51" t="str">
        <f>IFERROR(IF(Данные2!$A599&lt;&gt;"",Данные2!$A599,""),"")</f>
        <v/>
      </c>
      <c r="X599" s="53" t="str">
        <f>IF(COUNTIF(W$1:W599,W599)=1,IF(COUNT(X$1:X598)&gt;0,MAX(X$1:X598)+1,1),"")</f>
        <v/>
      </c>
      <c r="Z599" s="51" t="str">
        <f>IF($U599="","",IFERROR(SUMIF(Данные2!$A:$A,Техлист!$U599,Данные2!D:D),""))</f>
        <v/>
      </c>
      <c r="AA599" s="51" t="str">
        <f>IF($U599="","",IFERROR(SUMIF(Данные2!$A:$A,Техлист!$U599,Данные2!E:E),""))</f>
        <v/>
      </c>
      <c r="AB599" s="45" t="str">
        <f>IF($U599="","",IFERROR(ROUND(SUMIF(Данные2!$A:$A,Техлист!$U599,Данные2!F:F)*100,0)&amp;"%",""))</f>
        <v/>
      </c>
    </row>
    <row r="600" spans="1:28" x14ac:dyDescent="0.25">
      <c r="A600" s="45" t="str">
        <f>IF(Данные2!$A600&lt;&gt;"",Данные2!$A600,"")</f>
        <v/>
      </c>
      <c r="G600" s="45" t="str">
        <f t="shared" si="27"/>
        <v/>
      </c>
      <c r="H600" s="45" t="str">
        <f>IF(COUNTIF(G$1:G600,G600)=1,IF(COUNT(H$1:H599)&gt;0,MAX(H$1:H599)+1,1),"")</f>
        <v/>
      </c>
      <c r="J600" s="45" t="str">
        <f>IFERROR(IF(AND(Данные3!A600&lt;&gt;"",Данные3!A600=D$2),Данные3!B600,""),"")</f>
        <v/>
      </c>
      <c r="K600" s="45" t="str">
        <f>IF(COUNTIF(J$1:J600,J600)=1,IF(COUNT(K$1:K599)&gt;0,MAX(K$1:K599)+1,1),"")</f>
        <v/>
      </c>
      <c r="M600" s="51" t="str">
        <f>IF(G600="","",IFERROR(SUMIFS(Данные3!$E:$E,Данные3!$A:$A,D$2,Данные3!$B:$B,G600),""))</f>
        <v/>
      </c>
      <c r="N600" s="51" t="str">
        <f>IF(G600="","",IFERROR(SUMIFS(Данные3!$F:$F,Данные3!$A:$A,D$2,Данные3!$B:$B,G600),""))</f>
        <v/>
      </c>
      <c r="O600" s="51" t="str">
        <f>IF(G600="","",IFERROR(ROUND(SUMIFS(Данные3!$G:$G,Данные3!$A:$A,D$2,Данные3!$B:$B,G600)*100,0)&amp;"%",""))</f>
        <v/>
      </c>
      <c r="U600" s="51" t="str">
        <f t="shared" si="28"/>
        <v/>
      </c>
      <c r="V600" s="53" t="str">
        <f t="shared" si="29"/>
        <v/>
      </c>
      <c r="W600" s="51" t="str">
        <f>IFERROR(IF(Данные2!$A600&lt;&gt;"",Данные2!$A600,""),"")</f>
        <v/>
      </c>
      <c r="X600" s="53" t="str">
        <f>IF(COUNTIF(W$1:W600,W600)=1,IF(COUNT(X$1:X599)&gt;0,MAX(X$1:X599)+1,1),"")</f>
        <v/>
      </c>
      <c r="Z600" s="51" t="str">
        <f>IF($U600="","",IFERROR(SUMIF(Данные2!$A:$A,Техлист!$U600,Данные2!D:D),""))</f>
        <v/>
      </c>
      <c r="AA600" s="51" t="str">
        <f>IF($U600="","",IFERROR(SUMIF(Данные2!$A:$A,Техлист!$U600,Данные2!E:E),""))</f>
        <v/>
      </c>
      <c r="AB600" s="45" t="str">
        <f>IF($U600="","",IFERROR(ROUND(SUMIF(Данные2!$A:$A,Техлист!$U600,Данные2!F:F)*100,0)&amp;"%",""))</f>
        <v/>
      </c>
    </row>
    <row r="601" spans="1:28" x14ac:dyDescent="0.25">
      <c r="A601" s="45" t="str">
        <f>IF(Данные2!$A601&lt;&gt;"",Данные2!$A601,"")</f>
        <v/>
      </c>
      <c r="G601" s="45" t="str">
        <f t="shared" si="27"/>
        <v/>
      </c>
      <c r="H601" s="45" t="str">
        <f>IF(COUNTIF(G$1:G601,G601)=1,IF(COUNT(H$1:H600)&gt;0,MAX(H$1:H600)+1,1),"")</f>
        <v/>
      </c>
      <c r="J601" s="45" t="str">
        <f>IFERROR(IF(AND(Данные3!A601&lt;&gt;"",Данные3!A601=D$2),Данные3!B601,""),"")</f>
        <v/>
      </c>
      <c r="K601" s="45" t="str">
        <f>IF(COUNTIF(J$1:J601,J601)=1,IF(COUNT(K$1:K600)&gt;0,MAX(K$1:K600)+1,1),"")</f>
        <v/>
      </c>
      <c r="M601" s="51" t="str">
        <f>IF(G601="","",IFERROR(SUMIFS(Данные3!$E:$E,Данные3!$A:$A,D$2,Данные3!$B:$B,G601),""))</f>
        <v/>
      </c>
      <c r="N601" s="51" t="str">
        <f>IF(G601="","",IFERROR(SUMIFS(Данные3!$F:$F,Данные3!$A:$A,D$2,Данные3!$B:$B,G601),""))</f>
        <v/>
      </c>
      <c r="O601" s="51" t="str">
        <f>IF(G601="","",IFERROR(ROUND(SUMIFS(Данные3!$G:$G,Данные3!$A:$A,D$2,Данные3!$B:$B,G601)*100,0)&amp;"%",""))</f>
        <v/>
      </c>
      <c r="U601" s="51" t="str">
        <f t="shared" si="28"/>
        <v/>
      </c>
      <c r="V601" s="53" t="str">
        <f t="shared" si="29"/>
        <v/>
      </c>
      <c r="W601" s="51" t="str">
        <f>IFERROR(IF(Данные2!$A601&lt;&gt;"",Данные2!$A601,""),"")</f>
        <v/>
      </c>
      <c r="X601" s="53" t="str">
        <f>IF(COUNTIF(W$1:W601,W601)=1,IF(COUNT(X$1:X600)&gt;0,MAX(X$1:X600)+1,1),"")</f>
        <v/>
      </c>
      <c r="Z601" s="51" t="str">
        <f>IF($U601="","",IFERROR(SUMIF(Данные2!$A:$A,Техлист!$U601,Данные2!D:D),""))</f>
        <v/>
      </c>
      <c r="AA601" s="51" t="str">
        <f>IF($U601="","",IFERROR(SUMIF(Данные2!$A:$A,Техлист!$U601,Данные2!E:E),""))</f>
        <v/>
      </c>
      <c r="AB601" s="45" t="str">
        <f>IF($U601="","",IFERROR(ROUND(SUMIF(Данные2!$A:$A,Техлист!$U601,Данные2!F:F)*100,0)&amp;"%",""))</f>
        <v/>
      </c>
    </row>
    <row r="602" spans="1:28" x14ac:dyDescent="0.25">
      <c r="A602" s="45" t="str">
        <f>IF(Данные2!$A602&lt;&gt;"",Данные2!$A602,"")</f>
        <v/>
      </c>
      <c r="G602" s="45" t="str">
        <f t="shared" si="27"/>
        <v/>
      </c>
      <c r="H602" s="45" t="str">
        <f>IF(COUNTIF(G$1:G602,G602)=1,IF(COUNT(H$1:H601)&gt;0,MAX(H$1:H601)+1,1),"")</f>
        <v/>
      </c>
      <c r="J602" s="45" t="str">
        <f>IFERROR(IF(AND(Данные3!A602&lt;&gt;"",Данные3!A602=D$2),Данные3!B602,""),"")</f>
        <v/>
      </c>
      <c r="K602" s="45" t="str">
        <f>IF(COUNTIF(J$1:J602,J602)=1,IF(COUNT(K$1:K601)&gt;0,MAX(K$1:K601)+1,1),"")</f>
        <v/>
      </c>
      <c r="M602" s="51" t="str">
        <f>IF(G602="","",IFERROR(SUMIFS(Данные3!$E:$E,Данные3!$A:$A,D$2,Данные3!$B:$B,G602),""))</f>
        <v/>
      </c>
      <c r="N602" s="51" t="str">
        <f>IF(G602="","",IFERROR(SUMIFS(Данные3!$F:$F,Данные3!$A:$A,D$2,Данные3!$B:$B,G602),""))</f>
        <v/>
      </c>
      <c r="O602" s="51" t="str">
        <f>IF(G602="","",IFERROR(ROUND(SUMIFS(Данные3!$G:$G,Данные3!$A:$A,D$2,Данные3!$B:$B,G602)*100,0)&amp;"%",""))</f>
        <v/>
      </c>
      <c r="U602" s="51" t="str">
        <f t="shared" si="28"/>
        <v/>
      </c>
      <c r="V602" s="53" t="str">
        <f t="shared" si="29"/>
        <v/>
      </c>
      <c r="W602" s="51" t="str">
        <f>IFERROR(IF(Данные2!$A602&lt;&gt;"",Данные2!$A602,""),"")</f>
        <v/>
      </c>
      <c r="X602" s="53" t="str">
        <f>IF(COUNTIF(W$1:W602,W602)=1,IF(COUNT(X$1:X601)&gt;0,MAX(X$1:X601)+1,1),"")</f>
        <v/>
      </c>
      <c r="Z602" s="51" t="str">
        <f>IF($U602="","",IFERROR(SUMIF(Данные2!$A:$A,Техлист!$U602,Данные2!D:D),""))</f>
        <v/>
      </c>
      <c r="AA602" s="51" t="str">
        <f>IF($U602="","",IFERROR(SUMIF(Данные2!$A:$A,Техлист!$U602,Данные2!E:E),""))</f>
        <v/>
      </c>
      <c r="AB602" s="45" t="str">
        <f>IF($U602="","",IFERROR(ROUND(SUMIF(Данные2!$A:$A,Техлист!$U602,Данные2!F:F)*100,0)&amp;"%",""))</f>
        <v/>
      </c>
    </row>
    <row r="603" spans="1:28" x14ac:dyDescent="0.25">
      <c r="A603" s="45" t="str">
        <f>IF(Данные2!$A603&lt;&gt;"",Данные2!$A603,"")</f>
        <v/>
      </c>
      <c r="G603" s="45" t="str">
        <f t="shared" si="27"/>
        <v/>
      </c>
      <c r="H603" s="45" t="str">
        <f>IF(COUNTIF(G$1:G603,G603)=1,IF(COUNT(H$1:H602)&gt;0,MAX(H$1:H602)+1,1),"")</f>
        <v/>
      </c>
      <c r="J603" s="45" t="str">
        <f>IFERROR(IF(AND(Данные3!A603&lt;&gt;"",Данные3!A603=D$2),Данные3!B603,""),"")</f>
        <v/>
      </c>
      <c r="K603" s="45" t="str">
        <f>IF(COUNTIF(J$1:J603,J603)=1,IF(COUNT(K$1:K602)&gt;0,MAX(K$1:K602)+1,1),"")</f>
        <v/>
      </c>
      <c r="M603" s="51" t="str">
        <f>IF(G603="","",IFERROR(SUMIFS(Данные3!$E:$E,Данные3!$A:$A,D$2,Данные3!$B:$B,G603),""))</f>
        <v/>
      </c>
      <c r="N603" s="51" t="str">
        <f>IF(G603="","",IFERROR(SUMIFS(Данные3!$F:$F,Данные3!$A:$A,D$2,Данные3!$B:$B,G603),""))</f>
        <v/>
      </c>
      <c r="O603" s="51" t="str">
        <f>IF(G603="","",IFERROR(ROUND(SUMIFS(Данные3!$G:$G,Данные3!$A:$A,D$2,Данные3!$B:$B,G603)*100,0)&amp;"%",""))</f>
        <v/>
      </c>
      <c r="U603" s="51" t="str">
        <f t="shared" si="28"/>
        <v/>
      </c>
      <c r="V603" s="53" t="str">
        <f t="shared" si="29"/>
        <v/>
      </c>
      <c r="W603" s="51" t="str">
        <f>IFERROR(IF(Данные2!$A603&lt;&gt;"",Данные2!$A603,""),"")</f>
        <v/>
      </c>
      <c r="X603" s="53" t="str">
        <f>IF(COUNTIF(W$1:W603,W603)=1,IF(COUNT(X$1:X602)&gt;0,MAX(X$1:X602)+1,1),"")</f>
        <v/>
      </c>
      <c r="Z603" s="51" t="str">
        <f>IF($U603="","",IFERROR(SUMIF(Данные2!$A:$A,Техлист!$U603,Данные2!D:D),""))</f>
        <v/>
      </c>
      <c r="AA603" s="51" t="str">
        <f>IF($U603="","",IFERROR(SUMIF(Данные2!$A:$A,Техлист!$U603,Данные2!E:E),""))</f>
        <v/>
      </c>
      <c r="AB603" s="45" t="str">
        <f>IF($U603="","",IFERROR(ROUND(SUMIF(Данные2!$A:$A,Техлист!$U603,Данные2!F:F)*100,0)&amp;"%",""))</f>
        <v/>
      </c>
    </row>
    <row r="604" spans="1:28" x14ac:dyDescent="0.25">
      <c r="A604" s="45" t="str">
        <f>IF(Данные2!$A604&lt;&gt;"",Данные2!$A604,"")</f>
        <v/>
      </c>
      <c r="G604" s="45" t="str">
        <f t="shared" si="27"/>
        <v/>
      </c>
      <c r="H604" s="45" t="str">
        <f>IF(COUNTIF(G$1:G604,G604)=1,IF(COUNT(H$1:H603)&gt;0,MAX(H$1:H603)+1,1),"")</f>
        <v/>
      </c>
      <c r="J604" s="45" t="str">
        <f>IFERROR(IF(AND(Данные3!A604&lt;&gt;"",Данные3!A604=D$2),Данные3!B604,""),"")</f>
        <v/>
      </c>
      <c r="K604" s="45" t="str">
        <f>IF(COUNTIF(J$1:J604,J604)=1,IF(COUNT(K$1:K603)&gt;0,MAX(K$1:K603)+1,1),"")</f>
        <v/>
      </c>
      <c r="M604" s="51" t="str">
        <f>IF(G604="","",IFERROR(SUMIFS(Данные3!$E:$E,Данные3!$A:$A,D$2,Данные3!$B:$B,G604),""))</f>
        <v/>
      </c>
      <c r="N604" s="51" t="str">
        <f>IF(G604="","",IFERROR(SUMIFS(Данные3!$F:$F,Данные3!$A:$A,D$2,Данные3!$B:$B,G604),""))</f>
        <v/>
      </c>
      <c r="O604" s="51" t="str">
        <f>IF(G604="","",IFERROR(ROUND(SUMIFS(Данные3!$G:$G,Данные3!$A:$A,D$2,Данные3!$B:$B,G604)*100,0)&amp;"%",""))</f>
        <v/>
      </c>
      <c r="U604" s="51" t="str">
        <f t="shared" si="28"/>
        <v/>
      </c>
      <c r="V604" s="53" t="str">
        <f t="shared" si="29"/>
        <v/>
      </c>
      <c r="W604" s="51" t="str">
        <f>IFERROR(IF(Данные2!$A604&lt;&gt;"",Данные2!$A604,""),"")</f>
        <v/>
      </c>
      <c r="X604" s="53" t="str">
        <f>IF(COUNTIF(W$1:W604,W604)=1,IF(COUNT(X$1:X603)&gt;0,MAX(X$1:X603)+1,1),"")</f>
        <v/>
      </c>
      <c r="Z604" s="51" t="str">
        <f>IF($U604="","",IFERROR(SUMIF(Данные2!$A:$A,Техлист!$U604,Данные2!D:D),""))</f>
        <v/>
      </c>
      <c r="AA604" s="51" t="str">
        <f>IF($U604="","",IFERROR(SUMIF(Данные2!$A:$A,Техлист!$U604,Данные2!E:E),""))</f>
        <v/>
      </c>
      <c r="AB604" s="45" t="str">
        <f>IF($U604="","",IFERROR(ROUND(SUMIF(Данные2!$A:$A,Техлист!$U604,Данные2!F:F)*100,0)&amp;"%",""))</f>
        <v/>
      </c>
    </row>
    <row r="605" spans="1:28" x14ac:dyDescent="0.25">
      <c r="A605" s="45" t="str">
        <f>IF(Данные2!$A605&lt;&gt;"",Данные2!$A605,"")</f>
        <v/>
      </c>
      <c r="G605" s="45" t="str">
        <f t="shared" si="27"/>
        <v/>
      </c>
      <c r="H605" s="45" t="str">
        <f>IF(COUNTIF(G$1:G605,G605)=1,IF(COUNT(H$1:H604)&gt;0,MAX(H$1:H604)+1,1),"")</f>
        <v/>
      </c>
      <c r="J605" s="45" t="str">
        <f>IFERROR(IF(AND(Данные3!A605&lt;&gt;"",Данные3!A605=D$2),Данные3!B605,""),"")</f>
        <v/>
      </c>
      <c r="K605" s="45" t="str">
        <f>IF(COUNTIF(J$1:J605,J605)=1,IF(COUNT(K$1:K604)&gt;0,MAX(K$1:K604)+1,1),"")</f>
        <v/>
      </c>
      <c r="M605" s="51" t="str">
        <f>IF(G605="","",IFERROR(SUMIFS(Данные3!$E:$E,Данные3!$A:$A,D$2,Данные3!$B:$B,G605),""))</f>
        <v/>
      </c>
      <c r="N605" s="51" t="str">
        <f>IF(G605="","",IFERROR(SUMIFS(Данные3!$F:$F,Данные3!$A:$A,D$2,Данные3!$B:$B,G605),""))</f>
        <v/>
      </c>
      <c r="O605" s="51" t="str">
        <f>IF(G605="","",IFERROR(ROUND(SUMIFS(Данные3!$G:$G,Данные3!$A:$A,D$2,Данные3!$B:$B,G605)*100,0)&amp;"%",""))</f>
        <v/>
      </c>
      <c r="U605" s="51" t="str">
        <f t="shared" si="28"/>
        <v/>
      </c>
      <c r="V605" s="53" t="str">
        <f t="shared" si="29"/>
        <v/>
      </c>
      <c r="W605" s="51" t="str">
        <f>IFERROR(IF(Данные2!$A605&lt;&gt;"",Данные2!$A605,""),"")</f>
        <v/>
      </c>
      <c r="X605" s="53" t="str">
        <f>IF(COUNTIF(W$1:W605,W605)=1,IF(COUNT(X$1:X604)&gt;0,MAX(X$1:X604)+1,1),"")</f>
        <v/>
      </c>
      <c r="Z605" s="51" t="str">
        <f>IF($U605="","",IFERROR(SUMIF(Данные2!$A:$A,Техлист!$U605,Данные2!D:D),""))</f>
        <v/>
      </c>
      <c r="AA605" s="51" t="str">
        <f>IF($U605="","",IFERROR(SUMIF(Данные2!$A:$A,Техлист!$U605,Данные2!E:E),""))</f>
        <v/>
      </c>
      <c r="AB605" s="45" t="str">
        <f>IF($U605="","",IFERROR(ROUND(SUMIF(Данные2!$A:$A,Техлист!$U605,Данные2!F:F)*100,0)&amp;"%",""))</f>
        <v/>
      </c>
    </row>
    <row r="606" spans="1:28" x14ac:dyDescent="0.25">
      <c r="A606" s="45" t="str">
        <f>IF(Данные2!$A606&lt;&gt;"",Данные2!$A606,"")</f>
        <v/>
      </c>
      <c r="G606" s="45" t="str">
        <f t="shared" si="27"/>
        <v/>
      </c>
      <c r="H606" s="45" t="str">
        <f>IF(COUNTIF(G$1:G606,G606)=1,IF(COUNT(H$1:H605)&gt;0,MAX(H$1:H605)+1,1),"")</f>
        <v/>
      </c>
      <c r="J606" s="45" t="str">
        <f>IFERROR(IF(AND(Данные3!A606&lt;&gt;"",Данные3!A606=D$2),Данные3!B606,""),"")</f>
        <v/>
      </c>
      <c r="K606" s="45" t="str">
        <f>IF(COUNTIF(J$1:J606,J606)=1,IF(COUNT(K$1:K605)&gt;0,MAX(K$1:K605)+1,1),"")</f>
        <v/>
      </c>
      <c r="M606" s="51" t="str">
        <f>IF(G606="","",IFERROR(SUMIFS(Данные3!$E:$E,Данные3!$A:$A,D$2,Данные3!$B:$B,G606),""))</f>
        <v/>
      </c>
      <c r="N606" s="51" t="str">
        <f>IF(G606="","",IFERROR(SUMIFS(Данные3!$F:$F,Данные3!$A:$A,D$2,Данные3!$B:$B,G606),""))</f>
        <v/>
      </c>
      <c r="O606" s="51" t="str">
        <f>IF(G606="","",IFERROR(ROUND(SUMIFS(Данные3!$G:$G,Данные3!$A:$A,D$2,Данные3!$B:$B,G606)*100,0)&amp;"%",""))</f>
        <v/>
      </c>
      <c r="U606" s="51" t="str">
        <f t="shared" si="28"/>
        <v/>
      </c>
      <c r="V606" s="53" t="str">
        <f t="shared" si="29"/>
        <v/>
      </c>
      <c r="W606" s="51" t="str">
        <f>IFERROR(IF(Данные2!$A606&lt;&gt;"",Данные2!$A606,""),"")</f>
        <v/>
      </c>
      <c r="X606" s="53" t="str">
        <f>IF(COUNTIF(W$1:W606,W606)=1,IF(COUNT(X$1:X605)&gt;0,MAX(X$1:X605)+1,1),"")</f>
        <v/>
      </c>
      <c r="Z606" s="51" t="str">
        <f>IF($U606="","",IFERROR(SUMIF(Данные2!$A:$A,Техлист!$U606,Данные2!D:D),""))</f>
        <v/>
      </c>
      <c r="AA606" s="51" t="str">
        <f>IF($U606="","",IFERROR(SUMIF(Данные2!$A:$A,Техлист!$U606,Данные2!E:E),""))</f>
        <v/>
      </c>
      <c r="AB606" s="45" t="str">
        <f>IF($U606="","",IFERROR(ROUND(SUMIF(Данные2!$A:$A,Техлист!$U606,Данные2!F:F)*100,0)&amp;"%",""))</f>
        <v/>
      </c>
    </row>
    <row r="607" spans="1:28" x14ac:dyDescent="0.25">
      <c r="A607" s="45" t="str">
        <f>IF(Данные2!$A607&lt;&gt;"",Данные2!$A607,"")</f>
        <v/>
      </c>
      <c r="G607" s="45" t="str">
        <f t="shared" si="27"/>
        <v/>
      </c>
      <c r="H607" s="45" t="str">
        <f>IF(COUNTIF(G$1:G607,G607)=1,IF(COUNT(H$1:H606)&gt;0,MAX(H$1:H606)+1,1),"")</f>
        <v/>
      </c>
      <c r="J607" s="45" t="str">
        <f>IFERROR(IF(AND(Данные3!A607&lt;&gt;"",Данные3!A607=D$2),Данные3!B607,""),"")</f>
        <v/>
      </c>
      <c r="K607" s="45" t="str">
        <f>IF(COUNTIF(J$1:J607,J607)=1,IF(COUNT(K$1:K606)&gt;0,MAX(K$1:K606)+1,1),"")</f>
        <v/>
      </c>
      <c r="M607" s="51" t="str">
        <f>IF(G607="","",IFERROR(SUMIFS(Данные3!$E:$E,Данные3!$A:$A,D$2,Данные3!$B:$B,G607),""))</f>
        <v/>
      </c>
      <c r="N607" s="51" t="str">
        <f>IF(G607="","",IFERROR(SUMIFS(Данные3!$F:$F,Данные3!$A:$A,D$2,Данные3!$B:$B,G607),""))</f>
        <v/>
      </c>
      <c r="O607" s="51" t="str">
        <f>IF(G607="","",IFERROR(ROUND(SUMIFS(Данные3!$G:$G,Данные3!$A:$A,D$2,Данные3!$B:$B,G607)*100,0)&amp;"%",""))</f>
        <v/>
      </c>
      <c r="U607" s="51" t="str">
        <f t="shared" si="28"/>
        <v/>
      </c>
      <c r="V607" s="53" t="str">
        <f t="shared" si="29"/>
        <v/>
      </c>
      <c r="W607" s="51" t="str">
        <f>IFERROR(IF(Данные2!$A607&lt;&gt;"",Данные2!$A607,""),"")</f>
        <v/>
      </c>
      <c r="X607" s="53" t="str">
        <f>IF(COUNTIF(W$1:W607,W607)=1,IF(COUNT(X$1:X606)&gt;0,MAX(X$1:X606)+1,1),"")</f>
        <v/>
      </c>
      <c r="Z607" s="51" t="str">
        <f>IF($U607="","",IFERROR(SUMIF(Данные2!$A:$A,Техлист!$U607,Данные2!D:D),""))</f>
        <v/>
      </c>
      <c r="AA607" s="51" t="str">
        <f>IF($U607="","",IFERROR(SUMIF(Данные2!$A:$A,Техлист!$U607,Данные2!E:E),""))</f>
        <v/>
      </c>
      <c r="AB607" s="45" t="str">
        <f>IF($U607="","",IFERROR(ROUND(SUMIF(Данные2!$A:$A,Техлист!$U607,Данные2!F:F)*100,0)&amp;"%",""))</f>
        <v/>
      </c>
    </row>
    <row r="608" spans="1:28" x14ac:dyDescent="0.25">
      <c r="A608" s="45" t="str">
        <f>IF(Данные2!$A608&lt;&gt;"",Данные2!$A608,"")</f>
        <v/>
      </c>
      <c r="G608" s="45" t="str">
        <f t="shared" si="27"/>
        <v/>
      </c>
      <c r="H608" s="45" t="str">
        <f>IF(COUNTIF(G$1:G608,G608)=1,IF(COUNT(H$1:H607)&gt;0,MAX(H$1:H607)+1,1),"")</f>
        <v/>
      </c>
      <c r="J608" s="45" t="str">
        <f>IFERROR(IF(AND(Данные3!A608&lt;&gt;"",Данные3!A608=D$2),Данные3!B608,""),"")</f>
        <v/>
      </c>
      <c r="K608" s="45" t="str">
        <f>IF(COUNTIF(J$1:J608,J608)=1,IF(COUNT(K$1:K607)&gt;0,MAX(K$1:K607)+1,1),"")</f>
        <v/>
      </c>
      <c r="M608" s="51" t="str">
        <f>IF(G608="","",IFERROR(SUMIFS(Данные3!$E:$E,Данные3!$A:$A,D$2,Данные3!$B:$B,G608),""))</f>
        <v/>
      </c>
      <c r="N608" s="51" t="str">
        <f>IF(G608="","",IFERROR(SUMIFS(Данные3!$F:$F,Данные3!$A:$A,D$2,Данные3!$B:$B,G608),""))</f>
        <v/>
      </c>
      <c r="O608" s="51" t="str">
        <f>IF(G608="","",IFERROR(ROUND(SUMIFS(Данные3!$G:$G,Данные3!$A:$A,D$2,Данные3!$B:$B,G608)*100,0)&amp;"%",""))</f>
        <v/>
      </c>
      <c r="U608" s="51" t="str">
        <f t="shared" si="28"/>
        <v/>
      </c>
      <c r="V608" s="53" t="str">
        <f t="shared" si="29"/>
        <v/>
      </c>
      <c r="W608" s="51" t="str">
        <f>IFERROR(IF(Данные2!$A608&lt;&gt;"",Данные2!$A608,""),"")</f>
        <v/>
      </c>
      <c r="X608" s="53" t="str">
        <f>IF(COUNTIF(W$1:W608,W608)=1,IF(COUNT(X$1:X607)&gt;0,MAX(X$1:X607)+1,1),"")</f>
        <v/>
      </c>
      <c r="Z608" s="51" t="str">
        <f>IF($U608="","",IFERROR(SUMIF(Данные2!$A:$A,Техлист!$U608,Данные2!D:D),""))</f>
        <v/>
      </c>
      <c r="AA608" s="51" t="str">
        <f>IF($U608="","",IFERROR(SUMIF(Данные2!$A:$A,Техлист!$U608,Данные2!E:E),""))</f>
        <v/>
      </c>
      <c r="AB608" s="45" t="str">
        <f>IF($U608="","",IFERROR(ROUND(SUMIF(Данные2!$A:$A,Техлист!$U608,Данные2!F:F)*100,0)&amp;"%",""))</f>
        <v/>
      </c>
    </row>
    <row r="609" spans="1:28" x14ac:dyDescent="0.25">
      <c r="A609" s="45" t="str">
        <f>IF(Данные2!$A609&lt;&gt;"",Данные2!$A609,"")</f>
        <v/>
      </c>
      <c r="G609" s="45" t="str">
        <f t="shared" si="27"/>
        <v/>
      </c>
      <c r="H609" s="45" t="str">
        <f>IF(COUNTIF(G$1:G609,G609)=1,IF(COUNT(H$1:H608)&gt;0,MAX(H$1:H608)+1,1),"")</f>
        <v/>
      </c>
      <c r="J609" s="45" t="str">
        <f>IFERROR(IF(AND(Данные3!A609&lt;&gt;"",Данные3!A609=D$2),Данные3!B609,""),"")</f>
        <v/>
      </c>
      <c r="K609" s="45" t="str">
        <f>IF(COUNTIF(J$1:J609,J609)=1,IF(COUNT(K$1:K608)&gt;0,MAX(K$1:K608)+1,1),"")</f>
        <v/>
      </c>
      <c r="M609" s="51" t="str">
        <f>IF(G609="","",IFERROR(SUMIFS(Данные3!$E:$E,Данные3!$A:$A,D$2,Данные3!$B:$B,G609),""))</f>
        <v/>
      </c>
      <c r="N609" s="51" t="str">
        <f>IF(G609="","",IFERROR(SUMIFS(Данные3!$F:$F,Данные3!$A:$A,D$2,Данные3!$B:$B,G609),""))</f>
        <v/>
      </c>
      <c r="O609" s="51" t="str">
        <f>IF(G609="","",IFERROR(ROUND(SUMIFS(Данные3!$G:$G,Данные3!$A:$A,D$2,Данные3!$B:$B,G609)*100,0)&amp;"%",""))</f>
        <v/>
      </c>
      <c r="U609" s="51" t="str">
        <f t="shared" si="28"/>
        <v/>
      </c>
      <c r="V609" s="53" t="str">
        <f t="shared" si="29"/>
        <v/>
      </c>
      <c r="W609" s="51" t="str">
        <f>IFERROR(IF(Данные2!$A609&lt;&gt;"",Данные2!$A609,""),"")</f>
        <v/>
      </c>
      <c r="X609" s="53" t="str">
        <f>IF(COUNTIF(W$1:W609,W609)=1,IF(COUNT(X$1:X608)&gt;0,MAX(X$1:X608)+1,1),"")</f>
        <v/>
      </c>
      <c r="Z609" s="51" t="str">
        <f>IF($U609="","",IFERROR(SUMIF(Данные2!$A:$A,Техлист!$U609,Данные2!D:D),""))</f>
        <v/>
      </c>
      <c r="AA609" s="51" t="str">
        <f>IF($U609="","",IFERROR(SUMIF(Данные2!$A:$A,Техлист!$U609,Данные2!E:E),""))</f>
        <v/>
      </c>
      <c r="AB609" s="45" t="str">
        <f>IF($U609="","",IFERROR(ROUND(SUMIF(Данные2!$A:$A,Техлист!$U609,Данные2!F:F)*100,0)&amp;"%",""))</f>
        <v/>
      </c>
    </row>
    <row r="610" spans="1:28" x14ac:dyDescent="0.25">
      <c r="A610" s="45" t="str">
        <f>IF(Данные2!$A610&lt;&gt;"",Данные2!$A610,"")</f>
        <v/>
      </c>
      <c r="G610" s="45" t="str">
        <f t="shared" si="27"/>
        <v/>
      </c>
      <c r="H610" s="45" t="str">
        <f>IF(COUNTIF(G$1:G610,G610)=1,IF(COUNT(H$1:H609)&gt;0,MAX(H$1:H609)+1,1),"")</f>
        <v/>
      </c>
      <c r="J610" s="45" t="str">
        <f>IFERROR(IF(AND(Данные3!A610&lt;&gt;"",Данные3!A610=D$2),Данные3!B610,""),"")</f>
        <v/>
      </c>
      <c r="K610" s="45" t="str">
        <f>IF(COUNTIF(J$1:J610,J610)=1,IF(COUNT(K$1:K609)&gt;0,MAX(K$1:K609)+1,1),"")</f>
        <v/>
      </c>
      <c r="M610" s="51" t="str">
        <f>IF(G610="","",IFERROR(SUMIFS(Данные3!$E:$E,Данные3!$A:$A,D$2,Данные3!$B:$B,G610),""))</f>
        <v/>
      </c>
      <c r="N610" s="51" t="str">
        <f>IF(G610="","",IFERROR(SUMIFS(Данные3!$F:$F,Данные3!$A:$A,D$2,Данные3!$B:$B,G610),""))</f>
        <v/>
      </c>
      <c r="O610" s="51" t="str">
        <f>IF(G610="","",IFERROR(ROUND(SUMIFS(Данные3!$G:$G,Данные3!$A:$A,D$2,Данные3!$B:$B,G610)*100,0)&amp;"%",""))</f>
        <v/>
      </c>
      <c r="U610" s="51" t="str">
        <f t="shared" si="28"/>
        <v/>
      </c>
      <c r="V610" s="53" t="str">
        <f t="shared" si="29"/>
        <v/>
      </c>
      <c r="W610" s="51" t="str">
        <f>IFERROR(IF(Данные2!$A610&lt;&gt;"",Данные2!$A610,""),"")</f>
        <v/>
      </c>
      <c r="X610" s="53" t="str">
        <f>IF(COUNTIF(W$1:W610,W610)=1,IF(COUNT(X$1:X609)&gt;0,MAX(X$1:X609)+1,1),"")</f>
        <v/>
      </c>
      <c r="Z610" s="51" t="str">
        <f>IF($U610="","",IFERROR(SUMIF(Данные2!$A:$A,Техлист!$U610,Данные2!D:D),""))</f>
        <v/>
      </c>
      <c r="AA610" s="51" t="str">
        <f>IF($U610="","",IFERROR(SUMIF(Данные2!$A:$A,Техлист!$U610,Данные2!E:E),""))</f>
        <v/>
      </c>
      <c r="AB610" s="45" t="str">
        <f>IF($U610="","",IFERROR(ROUND(SUMIF(Данные2!$A:$A,Техлист!$U610,Данные2!F:F)*100,0)&amp;"%",""))</f>
        <v/>
      </c>
    </row>
    <row r="611" spans="1:28" x14ac:dyDescent="0.25">
      <c r="A611" s="45" t="str">
        <f>IF(Данные2!$A611&lt;&gt;"",Данные2!$A611,"")</f>
        <v/>
      </c>
      <c r="G611" s="45" t="str">
        <f t="shared" si="27"/>
        <v/>
      </c>
      <c r="H611" s="45" t="str">
        <f>IF(COUNTIF(G$1:G611,G611)=1,IF(COUNT(H$1:H610)&gt;0,MAX(H$1:H610)+1,1),"")</f>
        <v/>
      </c>
      <c r="J611" s="45" t="str">
        <f>IFERROR(IF(AND(Данные3!A611&lt;&gt;"",Данные3!A611=D$2),Данные3!B611,""),"")</f>
        <v/>
      </c>
      <c r="K611" s="45" t="str">
        <f>IF(COUNTIF(J$1:J611,J611)=1,IF(COUNT(K$1:K610)&gt;0,MAX(K$1:K610)+1,1),"")</f>
        <v/>
      </c>
      <c r="M611" s="51" t="str">
        <f>IF(G611="","",IFERROR(SUMIFS(Данные3!$E:$E,Данные3!$A:$A,D$2,Данные3!$B:$B,G611),""))</f>
        <v/>
      </c>
      <c r="N611" s="51" t="str">
        <f>IF(G611="","",IFERROR(SUMIFS(Данные3!$F:$F,Данные3!$A:$A,D$2,Данные3!$B:$B,G611),""))</f>
        <v/>
      </c>
      <c r="O611" s="51" t="str">
        <f>IF(G611="","",IFERROR(ROUND(SUMIFS(Данные3!$G:$G,Данные3!$A:$A,D$2,Данные3!$B:$B,G611)*100,0)&amp;"%",""))</f>
        <v/>
      </c>
      <c r="U611" s="51" t="str">
        <f t="shared" si="28"/>
        <v/>
      </c>
      <c r="V611" s="53" t="str">
        <f t="shared" si="29"/>
        <v/>
      </c>
      <c r="W611" s="51" t="str">
        <f>IFERROR(IF(Данные2!$A611&lt;&gt;"",Данные2!$A611,""),"")</f>
        <v/>
      </c>
      <c r="X611" s="53" t="str">
        <f>IF(COUNTIF(W$1:W611,W611)=1,IF(COUNT(X$1:X610)&gt;0,MAX(X$1:X610)+1,1),"")</f>
        <v/>
      </c>
      <c r="Z611" s="51" t="str">
        <f>IF($U611="","",IFERROR(SUMIF(Данные2!$A:$A,Техлист!$U611,Данные2!D:D),""))</f>
        <v/>
      </c>
      <c r="AA611" s="51" t="str">
        <f>IF($U611="","",IFERROR(SUMIF(Данные2!$A:$A,Техлист!$U611,Данные2!E:E),""))</f>
        <v/>
      </c>
      <c r="AB611" s="45" t="str">
        <f>IF($U611="","",IFERROR(ROUND(SUMIF(Данные2!$A:$A,Техлист!$U611,Данные2!F:F)*100,0)&amp;"%",""))</f>
        <v/>
      </c>
    </row>
    <row r="612" spans="1:28" x14ac:dyDescent="0.25">
      <c r="A612" s="45" t="str">
        <f>IF(Данные2!$A612&lt;&gt;"",Данные2!$A612,"")</f>
        <v/>
      </c>
      <c r="G612" s="45" t="str">
        <f t="shared" si="27"/>
        <v/>
      </c>
      <c r="H612" s="45" t="str">
        <f>IF(COUNTIF(G$1:G612,G612)=1,IF(COUNT(H$1:H611)&gt;0,MAX(H$1:H611)+1,1),"")</f>
        <v/>
      </c>
      <c r="J612" s="45" t="str">
        <f>IFERROR(IF(AND(Данные3!A612&lt;&gt;"",Данные3!A612=D$2),Данные3!B612,""),"")</f>
        <v/>
      </c>
      <c r="K612" s="45" t="str">
        <f>IF(COUNTIF(J$1:J612,J612)=1,IF(COUNT(K$1:K611)&gt;0,MAX(K$1:K611)+1,1),"")</f>
        <v/>
      </c>
      <c r="M612" s="51" t="str">
        <f>IF(G612="","",IFERROR(SUMIFS(Данные3!$E:$E,Данные3!$A:$A,D$2,Данные3!$B:$B,G612),""))</f>
        <v/>
      </c>
      <c r="N612" s="51" t="str">
        <f>IF(G612="","",IFERROR(SUMIFS(Данные3!$F:$F,Данные3!$A:$A,D$2,Данные3!$B:$B,G612),""))</f>
        <v/>
      </c>
      <c r="O612" s="51" t="str">
        <f>IF(G612="","",IFERROR(ROUND(SUMIFS(Данные3!$G:$G,Данные3!$A:$A,D$2,Данные3!$B:$B,G612)*100,0)&amp;"%",""))</f>
        <v/>
      </c>
      <c r="U612" s="51" t="str">
        <f t="shared" si="28"/>
        <v/>
      </c>
      <c r="V612" s="53" t="str">
        <f t="shared" si="29"/>
        <v/>
      </c>
      <c r="W612" s="51" t="str">
        <f>IFERROR(IF(Данные2!$A612&lt;&gt;"",Данные2!$A612,""),"")</f>
        <v/>
      </c>
      <c r="X612" s="53" t="str">
        <f>IF(COUNTIF(W$1:W612,W612)=1,IF(COUNT(X$1:X611)&gt;0,MAX(X$1:X611)+1,1),"")</f>
        <v/>
      </c>
      <c r="Z612" s="51" t="str">
        <f>IF($U612="","",IFERROR(SUMIF(Данные2!$A:$A,Техлист!$U612,Данные2!D:D),""))</f>
        <v/>
      </c>
      <c r="AA612" s="51" t="str">
        <f>IF($U612="","",IFERROR(SUMIF(Данные2!$A:$A,Техлист!$U612,Данные2!E:E),""))</f>
        <v/>
      </c>
      <c r="AB612" s="45" t="str">
        <f>IF($U612="","",IFERROR(ROUND(SUMIF(Данные2!$A:$A,Техлист!$U612,Данные2!F:F)*100,0)&amp;"%",""))</f>
        <v/>
      </c>
    </row>
    <row r="613" spans="1:28" x14ac:dyDescent="0.25">
      <c r="A613" s="45" t="str">
        <f>IF(Данные2!$A613&lt;&gt;"",Данные2!$A613,"")</f>
        <v/>
      </c>
      <c r="G613" s="45" t="str">
        <f t="shared" si="27"/>
        <v/>
      </c>
      <c r="H613" s="45" t="str">
        <f>IF(COUNTIF(G$1:G613,G613)=1,IF(COUNT(H$1:H612)&gt;0,MAX(H$1:H612)+1,1),"")</f>
        <v/>
      </c>
      <c r="J613" s="45" t="str">
        <f>IFERROR(IF(AND(Данные3!A613&lt;&gt;"",Данные3!A613=D$2),Данные3!B613,""),"")</f>
        <v/>
      </c>
      <c r="K613" s="45" t="str">
        <f>IF(COUNTIF(J$1:J613,J613)=1,IF(COUNT(K$1:K612)&gt;0,MAX(K$1:K612)+1,1),"")</f>
        <v/>
      </c>
      <c r="M613" s="51" t="str">
        <f>IF(G613="","",IFERROR(SUMIFS(Данные3!$E:$E,Данные3!$A:$A,D$2,Данные3!$B:$B,G613),""))</f>
        <v/>
      </c>
      <c r="N613" s="51" t="str">
        <f>IF(G613="","",IFERROR(SUMIFS(Данные3!$F:$F,Данные3!$A:$A,D$2,Данные3!$B:$B,G613),""))</f>
        <v/>
      </c>
      <c r="O613" s="51" t="str">
        <f>IF(G613="","",IFERROR(ROUND(SUMIFS(Данные3!$G:$G,Данные3!$A:$A,D$2,Данные3!$B:$B,G613)*100,0)&amp;"%",""))</f>
        <v/>
      </c>
      <c r="U613" s="51" t="str">
        <f t="shared" si="28"/>
        <v/>
      </c>
      <c r="V613" s="53" t="str">
        <f t="shared" si="29"/>
        <v/>
      </c>
      <c r="W613" s="51" t="str">
        <f>IFERROR(IF(Данные2!$A613&lt;&gt;"",Данные2!$A613,""),"")</f>
        <v/>
      </c>
      <c r="X613" s="53" t="str">
        <f>IF(COUNTIF(W$1:W613,W613)=1,IF(COUNT(X$1:X612)&gt;0,MAX(X$1:X612)+1,1),"")</f>
        <v/>
      </c>
      <c r="Z613" s="51" t="str">
        <f>IF($U613="","",IFERROR(SUMIF(Данные2!$A:$A,Техлист!$U613,Данные2!D:D),""))</f>
        <v/>
      </c>
      <c r="AA613" s="51" t="str">
        <f>IF($U613="","",IFERROR(SUMIF(Данные2!$A:$A,Техлист!$U613,Данные2!E:E),""))</f>
        <v/>
      </c>
      <c r="AB613" s="45" t="str">
        <f>IF($U613="","",IFERROR(ROUND(SUMIF(Данные2!$A:$A,Техлист!$U613,Данные2!F:F)*100,0)&amp;"%",""))</f>
        <v/>
      </c>
    </row>
    <row r="614" spans="1:28" x14ac:dyDescent="0.25">
      <c r="A614" s="45" t="str">
        <f>IF(Данные2!$A614&lt;&gt;"",Данные2!$A614,"")</f>
        <v/>
      </c>
      <c r="G614" s="45" t="str">
        <f t="shared" si="27"/>
        <v/>
      </c>
      <c r="H614" s="45" t="str">
        <f>IF(COUNTIF(G$1:G614,G614)=1,IF(COUNT(H$1:H613)&gt;0,MAX(H$1:H613)+1,1),"")</f>
        <v/>
      </c>
      <c r="J614" s="45" t="str">
        <f>IFERROR(IF(AND(Данные3!A614&lt;&gt;"",Данные3!A614=D$2),Данные3!B614,""),"")</f>
        <v/>
      </c>
      <c r="K614" s="45" t="str">
        <f>IF(COUNTIF(J$1:J614,J614)=1,IF(COUNT(K$1:K613)&gt;0,MAX(K$1:K613)+1,1),"")</f>
        <v/>
      </c>
      <c r="M614" s="51" t="str">
        <f>IF(G614="","",IFERROR(SUMIFS(Данные3!$E:$E,Данные3!$A:$A,D$2,Данные3!$B:$B,G614),""))</f>
        <v/>
      </c>
      <c r="N614" s="51" t="str">
        <f>IF(G614="","",IFERROR(SUMIFS(Данные3!$F:$F,Данные3!$A:$A,D$2,Данные3!$B:$B,G614),""))</f>
        <v/>
      </c>
      <c r="O614" s="51" t="str">
        <f>IF(G614="","",IFERROR(ROUND(SUMIFS(Данные3!$G:$G,Данные3!$A:$A,D$2,Данные3!$B:$B,G614)*100,0)&amp;"%",""))</f>
        <v/>
      </c>
      <c r="U614" s="51" t="str">
        <f t="shared" si="28"/>
        <v/>
      </c>
      <c r="V614" s="53" t="str">
        <f t="shared" si="29"/>
        <v/>
      </c>
      <c r="W614" s="51" t="str">
        <f>IFERROR(IF(Данные2!$A614&lt;&gt;"",Данные2!$A614,""),"")</f>
        <v/>
      </c>
      <c r="X614" s="53" t="str">
        <f>IF(COUNTIF(W$1:W614,W614)=1,IF(COUNT(X$1:X613)&gt;0,MAX(X$1:X613)+1,1),"")</f>
        <v/>
      </c>
      <c r="Z614" s="51" t="str">
        <f>IF($U614="","",IFERROR(SUMIF(Данные2!$A:$A,Техлист!$U614,Данные2!D:D),""))</f>
        <v/>
      </c>
      <c r="AA614" s="51" t="str">
        <f>IF($U614="","",IFERROR(SUMIF(Данные2!$A:$A,Техлист!$U614,Данные2!E:E),""))</f>
        <v/>
      </c>
      <c r="AB614" s="45" t="str">
        <f>IF($U614="","",IFERROR(ROUND(SUMIF(Данные2!$A:$A,Техлист!$U614,Данные2!F:F)*100,0)&amp;"%",""))</f>
        <v/>
      </c>
    </row>
    <row r="615" spans="1:28" x14ac:dyDescent="0.25">
      <c r="A615" s="45" t="str">
        <f>IF(Данные2!$A615&lt;&gt;"",Данные2!$A615,"")</f>
        <v/>
      </c>
      <c r="G615" s="45" t="str">
        <f t="shared" si="27"/>
        <v/>
      </c>
      <c r="H615" s="45" t="str">
        <f>IF(COUNTIF(G$1:G615,G615)=1,IF(COUNT(H$1:H614)&gt;0,MAX(H$1:H614)+1,1),"")</f>
        <v/>
      </c>
      <c r="J615" s="45" t="str">
        <f>IFERROR(IF(AND(Данные3!A615&lt;&gt;"",Данные3!A615=D$2),Данные3!B615,""),"")</f>
        <v/>
      </c>
      <c r="K615" s="45" t="str">
        <f>IF(COUNTIF(J$1:J615,J615)=1,IF(COUNT(K$1:K614)&gt;0,MAX(K$1:K614)+1,1),"")</f>
        <v/>
      </c>
      <c r="M615" s="51" t="str">
        <f>IF(G615="","",IFERROR(SUMIFS(Данные3!$E:$E,Данные3!$A:$A,D$2,Данные3!$B:$B,G615),""))</f>
        <v/>
      </c>
      <c r="N615" s="51" t="str">
        <f>IF(G615="","",IFERROR(SUMIFS(Данные3!$F:$F,Данные3!$A:$A,D$2,Данные3!$B:$B,G615),""))</f>
        <v/>
      </c>
      <c r="O615" s="51" t="str">
        <f>IF(G615="","",IFERROR(ROUND(SUMIFS(Данные3!$G:$G,Данные3!$A:$A,D$2,Данные3!$B:$B,G615)*100,0)&amp;"%",""))</f>
        <v/>
      </c>
      <c r="U615" s="51" t="str">
        <f t="shared" si="28"/>
        <v/>
      </c>
      <c r="V615" s="53" t="str">
        <f t="shared" si="29"/>
        <v/>
      </c>
      <c r="W615" s="51" t="str">
        <f>IFERROR(IF(Данные2!$A615&lt;&gt;"",Данные2!$A615,""),"")</f>
        <v/>
      </c>
      <c r="X615" s="53" t="str">
        <f>IF(COUNTIF(W$1:W615,W615)=1,IF(COUNT(X$1:X614)&gt;0,MAX(X$1:X614)+1,1),"")</f>
        <v/>
      </c>
      <c r="Z615" s="51" t="str">
        <f>IF($U615="","",IFERROR(SUMIF(Данные2!$A:$A,Техлист!$U615,Данные2!D:D),""))</f>
        <v/>
      </c>
      <c r="AA615" s="51" t="str">
        <f>IF($U615="","",IFERROR(SUMIF(Данные2!$A:$A,Техлист!$U615,Данные2!E:E),""))</f>
        <v/>
      </c>
      <c r="AB615" s="45" t="str">
        <f>IF($U615="","",IFERROR(ROUND(SUMIF(Данные2!$A:$A,Техлист!$U615,Данные2!F:F)*100,0)&amp;"%",""))</f>
        <v/>
      </c>
    </row>
    <row r="616" spans="1:28" x14ac:dyDescent="0.25">
      <c r="A616" s="45" t="str">
        <f>IF(Данные2!$A616&lt;&gt;"",Данные2!$A616,"")</f>
        <v/>
      </c>
      <c r="G616" s="45" t="str">
        <f t="shared" si="27"/>
        <v/>
      </c>
      <c r="H616" s="45" t="str">
        <f>IF(COUNTIF(G$1:G616,G616)=1,IF(COUNT(H$1:H615)&gt;0,MAX(H$1:H615)+1,1),"")</f>
        <v/>
      </c>
      <c r="J616" s="45" t="str">
        <f>IFERROR(IF(AND(Данные3!A616&lt;&gt;"",Данные3!A616=D$2),Данные3!B616,""),"")</f>
        <v/>
      </c>
      <c r="K616" s="45" t="str">
        <f>IF(COUNTIF(J$1:J616,J616)=1,IF(COUNT(K$1:K615)&gt;0,MAX(K$1:K615)+1,1),"")</f>
        <v/>
      </c>
      <c r="M616" s="51" t="str">
        <f>IF(G616="","",IFERROR(SUMIFS(Данные3!$E:$E,Данные3!$A:$A,D$2,Данные3!$B:$B,G616),""))</f>
        <v/>
      </c>
      <c r="N616" s="51" t="str">
        <f>IF(G616="","",IFERROR(SUMIFS(Данные3!$F:$F,Данные3!$A:$A,D$2,Данные3!$B:$B,G616),""))</f>
        <v/>
      </c>
      <c r="O616" s="51" t="str">
        <f>IF(G616="","",IFERROR(ROUND(SUMIFS(Данные3!$G:$G,Данные3!$A:$A,D$2,Данные3!$B:$B,G616)*100,0)&amp;"%",""))</f>
        <v/>
      </c>
      <c r="U616" s="51" t="str">
        <f t="shared" si="28"/>
        <v/>
      </c>
      <c r="V616" s="53" t="str">
        <f t="shared" si="29"/>
        <v/>
      </c>
      <c r="W616" s="51" t="str">
        <f>IFERROR(IF(Данные2!$A616&lt;&gt;"",Данные2!$A616,""),"")</f>
        <v/>
      </c>
      <c r="X616" s="53" t="str">
        <f>IF(COUNTIF(W$1:W616,W616)=1,IF(COUNT(X$1:X615)&gt;0,MAX(X$1:X615)+1,1),"")</f>
        <v/>
      </c>
      <c r="Z616" s="51" t="str">
        <f>IF($U616="","",IFERROR(SUMIF(Данные2!$A:$A,Техлист!$U616,Данные2!D:D),""))</f>
        <v/>
      </c>
      <c r="AA616" s="51" t="str">
        <f>IF($U616="","",IFERROR(SUMIF(Данные2!$A:$A,Техлист!$U616,Данные2!E:E),""))</f>
        <v/>
      </c>
      <c r="AB616" s="45" t="str">
        <f>IF($U616="","",IFERROR(ROUND(SUMIF(Данные2!$A:$A,Техлист!$U616,Данные2!F:F)*100,0)&amp;"%",""))</f>
        <v/>
      </c>
    </row>
    <row r="617" spans="1:28" x14ac:dyDescent="0.25">
      <c r="A617" s="45" t="str">
        <f>IF(Данные2!$A617&lt;&gt;"",Данные2!$A617,"")</f>
        <v/>
      </c>
      <c r="G617" s="45" t="str">
        <f t="shared" si="27"/>
        <v/>
      </c>
      <c r="H617" s="45" t="str">
        <f>IF(COUNTIF(G$1:G617,G617)=1,IF(COUNT(H$1:H616)&gt;0,MAX(H$1:H616)+1,1),"")</f>
        <v/>
      </c>
      <c r="J617" s="45" t="str">
        <f>IFERROR(IF(AND(Данные3!A617&lt;&gt;"",Данные3!A617=D$2),Данные3!B617,""),"")</f>
        <v/>
      </c>
      <c r="K617" s="45" t="str">
        <f>IF(COUNTIF(J$1:J617,J617)=1,IF(COUNT(K$1:K616)&gt;0,MAX(K$1:K616)+1,1),"")</f>
        <v/>
      </c>
      <c r="M617" s="51" t="str">
        <f>IF(G617="","",IFERROR(SUMIFS(Данные3!$E:$E,Данные3!$A:$A,D$2,Данные3!$B:$B,G617),""))</f>
        <v/>
      </c>
      <c r="N617" s="51" t="str">
        <f>IF(G617="","",IFERROR(SUMIFS(Данные3!$F:$F,Данные3!$A:$A,D$2,Данные3!$B:$B,G617),""))</f>
        <v/>
      </c>
      <c r="O617" s="51" t="str">
        <f>IF(G617="","",IFERROR(ROUND(SUMIFS(Данные3!$G:$G,Данные3!$A:$A,D$2,Данные3!$B:$B,G617)*100,0)&amp;"%",""))</f>
        <v/>
      </c>
      <c r="U617" s="51" t="str">
        <f t="shared" si="28"/>
        <v/>
      </c>
      <c r="V617" s="53" t="str">
        <f t="shared" si="29"/>
        <v/>
      </c>
      <c r="W617" s="51" t="str">
        <f>IFERROR(IF(Данные2!$A617&lt;&gt;"",Данные2!$A617,""),"")</f>
        <v/>
      </c>
      <c r="X617" s="53" t="str">
        <f>IF(COUNTIF(W$1:W617,W617)=1,IF(COUNT(X$1:X616)&gt;0,MAX(X$1:X616)+1,1),"")</f>
        <v/>
      </c>
      <c r="Z617" s="51" t="str">
        <f>IF($U617="","",IFERROR(SUMIF(Данные2!$A:$A,Техлист!$U617,Данные2!D:D),""))</f>
        <v/>
      </c>
      <c r="AA617" s="51" t="str">
        <f>IF($U617="","",IFERROR(SUMIF(Данные2!$A:$A,Техлист!$U617,Данные2!E:E),""))</f>
        <v/>
      </c>
      <c r="AB617" s="45" t="str">
        <f>IF($U617="","",IFERROR(ROUND(SUMIF(Данные2!$A:$A,Техлист!$U617,Данные2!F:F)*100,0)&amp;"%",""))</f>
        <v/>
      </c>
    </row>
    <row r="618" spans="1:28" x14ac:dyDescent="0.25">
      <c r="A618" s="45" t="str">
        <f>IF(Данные2!$A618&lt;&gt;"",Данные2!$A618,"")</f>
        <v/>
      </c>
      <c r="G618" s="45" t="str">
        <f t="shared" si="27"/>
        <v/>
      </c>
      <c r="H618" s="45" t="str">
        <f>IF(COUNTIF(G$1:G618,G618)=1,IF(COUNT(H$1:H617)&gt;0,MAX(H$1:H617)+1,1),"")</f>
        <v/>
      </c>
      <c r="J618" s="45" t="str">
        <f>IFERROR(IF(AND(Данные3!A618&lt;&gt;"",Данные3!A618=D$2),Данные3!B618,""),"")</f>
        <v/>
      </c>
      <c r="K618" s="45" t="str">
        <f>IF(COUNTIF(J$1:J618,J618)=1,IF(COUNT(K$1:K617)&gt;0,MAX(K$1:K617)+1,1),"")</f>
        <v/>
      </c>
      <c r="M618" s="51" t="str">
        <f>IF(G618="","",IFERROR(SUMIFS(Данные3!$E:$E,Данные3!$A:$A,D$2,Данные3!$B:$B,G618),""))</f>
        <v/>
      </c>
      <c r="N618" s="51" t="str">
        <f>IF(G618="","",IFERROR(SUMIFS(Данные3!$F:$F,Данные3!$A:$A,D$2,Данные3!$B:$B,G618),""))</f>
        <v/>
      </c>
      <c r="O618" s="51" t="str">
        <f>IF(G618="","",IFERROR(ROUND(SUMIFS(Данные3!$G:$G,Данные3!$A:$A,D$2,Данные3!$B:$B,G618)*100,0)&amp;"%",""))</f>
        <v/>
      </c>
      <c r="U618" s="51" t="str">
        <f t="shared" si="28"/>
        <v/>
      </c>
      <c r="V618" s="53" t="str">
        <f t="shared" si="29"/>
        <v/>
      </c>
      <c r="W618" s="51" t="str">
        <f>IFERROR(IF(Данные2!$A618&lt;&gt;"",Данные2!$A618,""),"")</f>
        <v/>
      </c>
      <c r="X618" s="53" t="str">
        <f>IF(COUNTIF(W$1:W618,W618)=1,IF(COUNT(X$1:X617)&gt;0,MAX(X$1:X617)+1,1),"")</f>
        <v/>
      </c>
      <c r="Z618" s="51" t="str">
        <f>IF($U618="","",IFERROR(SUMIF(Данные2!$A:$A,Техлист!$U618,Данные2!D:D),""))</f>
        <v/>
      </c>
      <c r="AA618" s="51" t="str">
        <f>IF($U618="","",IFERROR(SUMIF(Данные2!$A:$A,Техлист!$U618,Данные2!E:E),""))</f>
        <v/>
      </c>
      <c r="AB618" s="45" t="str">
        <f>IF($U618="","",IFERROR(ROUND(SUMIF(Данные2!$A:$A,Техлист!$U618,Данные2!F:F)*100,0)&amp;"%",""))</f>
        <v/>
      </c>
    </row>
    <row r="619" spans="1:28" x14ac:dyDescent="0.25">
      <c r="A619" s="45" t="str">
        <f>IF(Данные2!$A619&lt;&gt;"",Данные2!$A619,"")</f>
        <v/>
      </c>
      <c r="G619" s="45" t="str">
        <f t="shared" si="27"/>
        <v/>
      </c>
      <c r="H619" s="45" t="str">
        <f>IF(COUNTIF(G$1:G619,G619)=1,IF(COUNT(H$1:H618)&gt;0,MAX(H$1:H618)+1,1),"")</f>
        <v/>
      </c>
      <c r="J619" s="45" t="str">
        <f>IFERROR(IF(AND(Данные3!A619&lt;&gt;"",Данные3!A619=D$2),Данные3!B619,""),"")</f>
        <v/>
      </c>
      <c r="K619" s="45" t="str">
        <f>IF(COUNTIF(J$1:J619,J619)=1,IF(COUNT(K$1:K618)&gt;0,MAX(K$1:K618)+1,1),"")</f>
        <v/>
      </c>
      <c r="M619" s="51" t="str">
        <f>IF(G619="","",IFERROR(SUMIFS(Данные3!$E:$E,Данные3!$A:$A,D$2,Данные3!$B:$B,G619),""))</f>
        <v/>
      </c>
      <c r="N619" s="51" t="str">
        <f>IF(G619="","",IFERROR(SUMIFS(Данные3!$F:$F,Данные3!$A:$A,D$2,Данные3!$B:$B,G619),""))</f>
        <v/>
      </c>
      <c r="O619" s="51" t="str">
        <f>IF(G619="","",IFERROR(ROUND(SUMIFS(Данные3!$G:$G,Данные3!$A:$A,D$2,Данные3!$B:$B,G619)*100,0)&amp;"%",""))</f>
        <v/>
      </c>
      <c r="U619" s="51" t="str">
        <f t="shared" si="28"/>
        <v/>
      </c>
      <c r="V619" s="53" t="str">
        <f t="shared" si="29"/>
        <v/>
      </c>
      <c r="W619" s="51" t="str">
        <f>IFERROR(IF(Данные2!$A619&lt;&gt;"",Данные2!$A619,""),"")</f>
        <v/>
      </c>
      <c r="X619" s="53" t="str">
        <f>IF(COUNTIF(W$1:W619,W619)=1,IF(COUNT(X$1:X618)&gt;0,MAX(X$1:X618)+1,1),"")</f>
        <v/>
      </c>
      <c r="Z619" s="51" t="str">
        <f>IF($U619="","",IFERROR(SUMIF(Данные2!$A:$A,Техлист!$U619,Данные2!D:D),""))</f>
        <v/>
      </c>
      <c r="AA619" s="51" t="str">
        <f>IF($U619="","",IFERROR(SUMIF(Данные2!$A:$A,Техлист!$U619,Данные2!E:E),""))</f>
        <v/>
      </c>
      <c r="AB619" s="45" t="str">
        <f>IF($U619="","",IFERROR(ROUND(SUMIF(Данные2!$A:$A,Техлист!$U619,Данные2!F:F)*100,0)&amp;"%",""))</f>
        <v/>
      </c>
    </row>
    <row r="620" spans="1:28" x14ac:dyDescent="0.25">
      <c r="A620" s="45" t="str">
        <f>IF(Данные2!$A620&lt;&gt;"",Данные2!$A620,"")</f>
        <v/>
      </c>
      <c r="G620" s="45" t="str">
        <f t="shared" si="27"/>
        <v/>
      </c>
      <c r="H620" s="45" t="str">
        <f>IF(COUNTIF(G$1:G620,G620)=1,IF(COUNT(H$1:H619)&gt;0,MAX(H$1:H619)+1,1),"")</f>
        <v/>
      </c>
      <c r="J620" s="45" t="str">
        <f>IFERROR(IF(AND(Данные3!A620&lt;&gt;"",Данные3!A620=D$2),Данные3!B620,""),"")</f>
        <v/>
      </c>
      <c r="K620" s="45" t="str">
        <f>IF(COUNTIF(J$1:J620,J620)=1,IF(COUNT(K$1:K619)&gt;0,MAX(K$1:K619)+1,1),"")</f>
        <v/>
      </c>
      <c r="M620" s="51" t="str">
        <f>IF(G620="","",IFERROR(SUMIFS(Данные3!$E:$E,Данные3!$A:$A,D$2,Данные3!$B:$B,G620),""))</f>
        <v/>
      </c>
      <c r="N620" s="51" t="str">
        <f>IF(G620="","",IFERROR(SUMIFS(Данные3!$F:$F,Данные3!$A:$A,D$2,Данные3!$B:$B,G620),""))</f>
        <v/>
      </c>
      <c r="O620" s="51" t="str">
        <f>IF(G620="","",IFERROR(ROUND(SUMIFS(Данные3!$G:$G,Данные3!$A:$A,D$2,Данные3!$B:$B,G620)*100,0)&amp;"%",""))</f>
        <v/>
      </c>
      <c r="U620" s="51" t="str">
        <f t="shared" si="28"/>
        <v/>
      </c>
      <c r="V620" s="53" t="str">
        <f t="shared" si="29"/>
        <v/>
      </c>
      <c r="W620" s="51" t="str">
        <f>IFERROR(IF(Данные2!$A620&lt;&gt;"",Данные2!$A620,""),"")</f>
        <v/>
      </c>
      <c r="X620" s="53" t="str">
        <f>IF(COUNTIF(W$1:W620,W620)=1,IF(COUNT(X$1:X619)&gt;0,MAX(X$1:X619)+1,1),"")</f>
        <v/>
      </c>
      <c r="Z620" s="51" t="str">
        <f>IF($U620="","",IFERROR(SUMIF(Данные2!$A:$A,Техлист!$U620,Данные2!D:D),""))</f>
        <v/>
      </c>
      <c r="AA620" s="51" t="str">
        <f>IF($U620="","",IFERROR(SUMIF(Данные2!$A:$A,Техлист!$U620,Данные2!E:E),""))</f>
        <v/>
      </c>
      <c r="AB620" s="45" t="str">
        <f>IF($U620="","",IFERROR(ROUND(SUMIF(Данные2!$A:$A,Техлист!$U620,Данные2!F:F)*100,0)&amp;"%",""))</f>
        <v/>
      </c>
    </row>
    <row r="621" spans="1:28" x14ac:dyDescent="0.25">
      <c r="A621" s="45" t="str">
        <f>IF(Данные2!$A621&lt;&gt;"",Данные2!$A621,"")</f>
        <v/>
      </c>
      <c r="G621" s="45" t="str">
        <f t="shared" si="27"/>
        <v/>
      </c>
      <c r="H621" s="45" t="str">
        <f>IF(COUNTIF(G$1:G621,G621)=1,IF(COUNT(H$1:H620)&gt;0,MAX(H$1:H620)+1,1),"")</f>
        <v/>
      </c>
      <c r="J621" s="45" t="str">
        <f>IFERROR(IF(AND(Данные3!A621&lt;&gt;"",Данные3!A621=D$2),Данные3!B621,""),"")</f>
        <v/>
      </c>
      <c r="K621" s="45" t="str">
        <f>IF(COUNTIF(J$1:J621,J621)=1,IF(COUNT(K$1:K620)&gt;0,MAX(K$1:K620)+1,1),"")</f>
        <v/>
      </c>
      <c r="M621" s="51" t="str">
        <f>IF(G621="","",IFERROR(SUMIFS(Данные3!$E:$E,Данные3!$A:$A,D$2,Данные3!$B:$B,G621),""))</f>
        <v/>
      </c>
      <c r="N621" s="51" t="str">
        <f>IF(G621="","",IFERROR(SUMIFS(Данные3!$F:$F,Данные3!$A:$A,D$2,Данные3!$B:$B,G621),""))</f>
        <v/>
      </c>
      <c r="O621" s="51" t="str">
        <f>IF(G621="","",IFERROR(ROUND(SUMIFS(Данные3!$G:$G,Данные3!$A:$A,D$2,Данные3!$B:$B,G621)*100,0)&amp;"%",""))</f>
        <v/>
      </c>
      <c r="U621" s="51" t="str">
        <f t="shared" si="28"/>
        <v/>
      </c>
      <c r="V621" s="53" t="str">
        <f t="shared" si="29"/>
        <v/>
      </c>
      <c r="W621" s="51" t="str">
        <f>IFERROR(IF(Данные2!$A621&lt;&gt;"",Данные2!$A621,""),"")</f>
        <v/>
      </c>
      <c r="X621" s="53" t="str">
        <f>IF(COUNTIF(W$1:W621,W621)=1,IF(COUNT(X$1:X620)&gt;0,MAX(X$1:X620)+1,1),"")</f>
        <v/>
      </c>
      <c r="Z621" s="51" t="str">
        <f>IF($U621="","",IFERROR(SUMIF(Данные2!$A:$A,Техлист!$U621,Данные2!D:D),""))</f>
        <v/>
      </c>
      <c r="AA621" s="51" t="str">
        <f>IF($U621="","",IFERROR(SUMIF(Данные2!$A:$A,Техлист!$U621,Данные2!E:E),""))</f>
        <v/>
      </c>
      <c r="AB621" s="45" t="str">
        <f>IF($U621="","",IFERROR(ROUND(SUMIF(Данные2!$A:$A,Техлист!$U621,Данные2!F:F)*100,0)&amp;"%",""))</f>
        <v/>
      </c>
    </row>
    <row r="622" spans="1:28" x14ac:dyDescent="0.25">
      <c r="A622" s="45" t="str">
        <f>IF(Данные2!$A622&lt;&gt;"",Данные2!$A622,"")</f>
        <v/>
      </c>
      <c r="G622" s="45" t="str">
        <f t="shared" si="27"/>
        <v/>
      </c>
      <c r="H622" s="45" t="str">
        <f>IF(COUNTIF(G$1:G622,G622)=1,IF(COUNT(H$1:H621)&gt;0,MAX(H$1:H621)+1,1),"")</f>
        <v/>
      </c>
      <c r="J622" s="45" t="str">
        <f>IFERROR(IF(AND(Данные3!A622&lt;&gt;"",Данные3!A622=D$2),Данные3!B622,""),"")</f>
        <v/>
      </c>
      <c r="K622" s="45" t="str">
        <f>IF(COUNTIF(J$1:J622,J622)=1,IF(COUNT(K$1:K621)&gt;0,MAX(K$1:K621)+1,1),"")</f>
        <v/>
      </c>
      <c r="M622" s="51" t="str">
        <f>IF(G622="","",IFERROR(SUMIFS(Данные3!$E:$E,Данные3!$A:$A,D$2,Данные3!$B:$B,G622),""))</f>
        <v/>
      </c>
      <c r="N622" s="51" t="str">
        <f>IF(G622="","",IFERROR(SUMIFS(Данные3!$F:$F,Данные3!$A:$A,D$2,Данные3!$B:$B,G622),""))</f>
        <v/>
      </c>
      <c r="O622" s="51" t="str">
        <f>IF(G622="","",IFERROR(ROUND(SUMIFS(Данные3!$G:$G,Данные3!$A:$A,D$2,Данные3!$B:$B,G622)*100,0)&amp;"%",""))</f>
        <v/>
      </c>
      <c r="U622" s="51" t="str">
        <f t="shared" si="28"/>
        <v/>
      </c>
      <c r="V622" s="53" t="str">
        <f t="shared" si="29"/>
        <v/>
      </c>
      <c r="W622" s="51" t="str">
        <f>IFERROR(IF(Данные2!$A622&lt;&gt;"",Данные2!$A622,""),"")</f>
        <v/>
      </c>
      <c r="X622" s="53" t="str">
        <f>IF(COUNTIF(W$1:W622,W622)=1,IF(COUNT(X$1:X621)&gt;0,MAX(X$1:X621)+1,1),"")</f>
        <v/>
      </c>
      <c r="Z622" s="51" t="str">
        <f>IF($U622="","",IFERROR(SUMIF(Данные2!$A:$A,Техлист!$U622,Данные2!D:D),""))</f>
        <v/>
      </c>
      <c r="AA622" s="51" t="str">
        <f>IF($U622="","",IFERROR(SUMIF(Данные2!$A:$A,Техлист!$U622,Данные2!E:E),""))</f>
        <v/>
      </c>
      <c r="AB622" s="45" t="str">
        <f>IF($U622="","",IFERROR(ROUND(SUMIF(Данные2!$A:$A,Техлист!$U622,Данные2!F:F)*100,0)&amp;"%",""))</f>
        <v/>
      </c>
    </row>
    <row r="623" spans="1:28" x14ac:dyDescent="0.25">
      <c r="A623" s="45" t="str">
        <f>IF(Данные2!$A623&lt;&gt;"",Данные2!$A623,"")</f>
        <v/>
      </c>
      <c r="G623" s="45" t="str">
        <f t="shared" si="27"/>
        <v/>
      </c>
      <c r="H623" s="45" t="str">
        <f>IF(COUNTIF(G$1:G623,G623)=1,IF(COUNT(H$1:H622)&gt;0,MAX(H$1:H622)+1,1),"")</f>
        <v/>
      </c>
      <c r="J623" s="45" t="str">
        <f>IFERROR(IF(AND(Данные3!A623&lt;&gt;"",Данные3!A623=D$2),Данные3!B623,""),"")</f>
        <v/>
      </c>
      <c r="K623" s="45" t="str">
        <f>IF(COUNTIF(J$1:J623,J623)=1,IF(COUNT(K$1:K622)&gt;0,MAX(K$1:K622)+1,1),"")</f>
        <v/>
      </c>
      <c r="M623" s="51" t="str">
        <f>IF(G623="","",IFERROR(SUMIFS(Данные3!$E:$E,Данные3!$A:$A,D$2,Данные3!$B:$B,G623),""))</f>
        <v/>
      </c>
      <c r="N623" s="51" t="str">
        <f>IF(G623="","",IFERROR(SUMIFS(Данные3!$F:$F,Данные3!$A:$A,D$2,Данные3!$B:$B,G623),""))</f>
        <v/>
      </c>
      <c r="O623" s="51" t="str">
        <f>IF(G623="","",IFERROR(ROUND(SUMIFS(Данные3!$G:$G,Данные3!$A:$A,D$2,Данные3!$B:$B,G623)*100,0)&amp;"%",""))</f>
        <v/>
      </c>
      <c r="U623" s="51" t="str">
        <f t="shared" si="28"/>
        <v/>
      </c>
      <c r="V623" s="53" t="str">
        <f t="shared" si="29"/>
        <v/>
      </c>
      <c r="W623" s="51" t="str">
        <f>IFERROR(IF(Данные2!$A623&lt;&gt;"",Данные2!$A623,""),"")</f>
        <v/>
      </c>
      <c r="X623" s="53" t="str">
        <f>IF(COUNTIF(W$1:W623,W623)=1,IF(COUNT(X$1:X622)&gt;0,MAX(X$1:X622)+1,1),"")</f>
        <v/>
      </c>
      <c r="Z623" s="51" t="str">
        <f>IF($U623="","",IFERROR(SUMIF(Данные2!$A:$A,Техлист!$U623,Данные2!D:D),""))</f>
        <v/>
      </c>
      <c r="AA623" s="51" t="str">
        <f>IF($U623="","",IFERROR(SUMIF(Данные2!$A:$A,Техлист!$U623,Данные2!E:E),""))</f>
        <v/>
      </c>
      <c r="AB623" s="45" t="str">
        <f>IF($U623="","",IFERROR(ROUND(SUMIF(Данные2!$A:$A,Техлист!$U623,Данные2!F:F)*100,0)&amp;"%",""))</f>
        <v/>
      </c>
    </row>
    <row r="624" spans="1:28" x14ac:dyDescent="0.25">
      <c r="A624" s="45" t="str">
        <f>IF(Данные2!$A624&lt;&gt;"",Данные2!$A624,"")</f>
        <v/>
      </c>
      <c r="G624" s="45" t="str">
        <f t="shared" si="27"/>
        <v/>
      </c>
      <c r="H624" s="45" t="str">
        <f>IF(COUNTIF(G$1:G624,G624)=1,IF(COUNT(H$1:H623)&gt;0,MAX(H$1:H623)+1,1),"")</f>
        <v/>
      </c>
      <c r="J624" s="45" t="str">
        <f>IFERROR(IF(AND(Данные3!A624&lt;&gt;"",Данные3!A624=D$2),Данные3!B624,""),"")</f>
        <v/>
      </c>
      <c r="K624" s="45" t="str">
        <f>IF(COUNTIF(J$1:J624,J624)=1,IF(COUNT(K$1:K623)&gt;0,MAX(K$1:K623)+1,1),"")</f>
        <v/>
      </c>
      <c r="M624" s="51" t="str">
        <f>IF(G624="","",IFERROR(SUMIFS(Данные3!$E:$E,Данные3!$A:$A,D$2,Данные3!$B:$B,G624),""))</f>
        <v/>
      </c>
      <c r="N624" s="51" t="str">
        <f>IF(G624="","",IFERROR(SUMIFS(Данные3!$F:$F,Данные3!$A:$A,D$2,Данные3!$B:$B,G624),""))</f>
        <v/>
      </c>
      <c r="O624" s="51" t="str">
        <f>IF(G624="","",IFERROR(ROUND(SUMIFS(Данные3!$G:$G,Данные3!$A:$A,D$2,Данные3!$B:$B,G624)*100,0)&amp;"%",""))</f>
        <v/>
      </c>
      <c r="U624" s="51" t="str">
        <f t="shared" si="28"/>
        <v/>
      </c>
      <c r="V624" s="53" t="str">
        <f t="shared" si="29"/>
        <v/>
      </c>
      <c r="W624" s="51" t="str">
        <f>IFERROR(IF(Данные2!$A624&lt;&gt;"",Данные2!$A624,""),"")</f>
        <v/>
      </c>
      <c r="X624" s="53" t="str">
        <f>IF(COUNTIF(W$1:W624,W624)=1,IF(COUNT(X$1:X623)&gt;0,MAX(X$1:X623)+1,1),"")</f>
        <v/>
      </c>
      <c r="Z624" s="51" t="str">
        <f>IF($U624="","",IFERROR(SUMIF(Данные2!$A:$A,Техлист!$U624,Данные2!D:D),""))</f>
        <v/>
      </c>
      <c r="AA624" s="51" t="str">
        <f>IF($U624="","",IFERROR(SUMIF(Данные2!$A:$A,Техлист!$U624,Данные2!E:E),""))</f>
        <v/>
      </c>
      <c r="AB624" s="45" t="str">
        <f>IF($U624="","",IFERROR(ROUND(SUMIF(Данные2!$A:$A,Техлист!$U624,Данные2!F:F)*100,0)&amp;"%",""))</f>
        <v/>
      </c>
    </row>
    <row r="625" spans="1:28" x14ac:dyDescent="0.25">
      <c r="A625" s="45" t="str">
        <f>IF(Данные2!$A625&lt;&gt;"",Данные2!$A625,"")</f>
        <v/>
      </c>
      <c r="G625" s="45" t="str">
        <f t="shared" si="27"/>
        <v/>
      </c>
      <c r="H625" s="45" t="str">
        <f>IF(COUNTIF(G$1:G625,G625)=1,IF(COUNT(H$1:H624)&gt;0,MAX(H$1:H624)+1,1),"")</f>
        <v/>
      </c>
      <c r="J625" s="45" t="str">
        <f>IFERROR(IF(AND(Данные3!A625&lt;&gt;"",Данные3!A625=D$2),Данные3!B625,""),"")</f>
        <v/>
      </c>
      <c r="K625" s="45" t="str">
        <f>IF(COUNTIF(J$1:J625,J625)=1,IF(COUNT(K$1:K624)&gt;0,MAX(K$1:K624)+1,1),"")</f>
        <v/>
      </c>
      <c r="M625" s="51" t="str">
        <f>IF(G625="","",IFERROR(SUMIFS(Данные3!$E:$E,Данные3!$A:$A,D$2,Данные3!$B:$B,G625),""))</f>
        <v/>
      </c>
      <c r="N625" s="51" t="str">
        <f>IF(G625="","",IFERROR(SUMIFS(Данные3!$F:$F,Данные3!$A:$A,D$2,Данные3!$B:$B,G625),""))</f>
        <v/>
      </c>
      <c r="O625" s="51" t="str">
        <f>IF(G625="","",IFERROR(ROUND(SUMIFS(Данные3!$G:$G,Данные3!$A:$A,D$2,Данные3!$B:$B,G625)*100,0)&amp;"%",""))</f>
        <v/>
      </c>
      <c r="U625" s="51" t="str">
        <f t="shared" si="28"/>
        <v/>
      </c>
      <c r="V625" s="53" t="str">
        <f t="shared" si="29"/>
        <v/>
      </c>
      <c r="W625" s="51" t="str">
        <f>IFERROR(IF(Данные2!$A625&lt;&gt;"",Данные2!$A625,""),"")</f>
        <v/>
      </c>
      <c r="X625" s="53" t="str">
        <f>IF(COUNTIF(W$1:W625,W625)=1,IF(COUNT(X$1:X624)&gt;0,MAX(X$1:X624)+1,1),"")</f>
        <v/>
      </c>
      <c r="Z625" s="51" t="str">
        <f>IF($U625="","",IFERROR(SUMIF(Данные2!$A:$A,Техлист!$U625,Данные2!D:D),""))</f>
        <v/>
      </c>
      <c r="AA625" s="51" t="str">
        <f>IF($U625="","",IFERROR(SUMIF(Данные2!$A:$A,Техлист!$U625,Данные2!E:E),""))</f>
        <v/>
      </c>
      <c r="AB625" s="45" t="str">
        <f>IF($U625="","",IFERROR(ROUND(SUMIF(Данные2!$A:$A,Техлист!$U625,Данные2!F:F)*100,0)&amp;"%",""))</f>
        <v/>
      </c>
    </row>
    <row r="626" spans="1:28" x14ac:dyDescent="0.25">
      <c r="A626" s="45" t="str">
        <f>IF(Данные2!$A626&lt;&gt;"",Данные2!$A626,"")</f>
        <v/>
      </c>
      <c r="G626" s="45" t="str">
        <f t="shared" si="27"/>
        <v/>
      </c>
      <c r="H626" s="45" t="str">
        <f>IF(COUNTIF(G$1:G626,G626)=1,IF(COUNT(H$1:H625)&gt;0,MAX(H$1:H625)+1,1),"")</f>
        <v/>
      </c>
      <c r="J626" s="45" t="str">
        <f>IFERROR(IF(AND(Данные3!A626&lt;&gt;"",Данные3!A626=D$2),Данные3!B626,""),"")</f>
        <v/>
      </c>
      <c r="K626" s="45" t="str">
        <f>IF(COUNTIF(J$1:J626,J626)=1,IF(COUNT(K$1:K625)&gt;0,MAX(K$1:K625)+1,1),"")</f>
        <v/>
      </c>
      <c r="M626" s="51" t="str">
        <f>IF(G626="","",IFERROR(SUMIFS(Данные3!$E:$E,Данные3!$A:$A,D$2,Данные3!$B:$B,G626),""))</f>
        <v/>
      </c>
      <c r="N626" s="51" t="str">
        <f>IF(G626="","",IFERROR(SUMIFS(Данные3!$F:$F,Данные3!$A:$A,D$2,Данные3!$B:$B,G626),""))</f>
        <v/>
      </c>
      <c r="O626" s="51" t="str">
        <f>IF(G626="","",IFERROR(ROUND(SUMIFS(Данные3!$G:$G,Данные3!$A:$A,D$2,Данные3!$B:$B,G626)*100,0)&amp;"%",""))</f>
        <v/>
      </c>
      <c r="U626" s="51" t="str">
        <f t="shared" si="28"/>
        <v/>
      </c>
      <c r="V626" s="53" t="str">
        <f t="shared" si="29"/>
        <v/>
      </c>
      <c r="W626" s="51" t="str">
        <f>IFERROR(IF(Данные2!$A626&lt;&gt;"",Данные2!$A626,""),"")</f>
        <v/>
      </c>
      <c r="X626" s="53" t="str">
        <f>IF(COUNTIF(W$1:W626,W626)=1,IF(COUNT(X$1:X625)&gt;0,MAX(X$1:X625)+1,1),"")</f>
        <v/>
      </c>
      <c r="Z626" s="51" t="str">
        <f>IF($U626="","",IFERROR(SUMIF(Данные2!$A:$A,Техлист!$U626,Данные2!D:D),""))</f>
        <v/>
      </c>
      <c r="AA626" s="51" t="str">
        <f>IF($U626="","",IFERROR(SUMIF(Данные2!$A:$A,Техлист!$U626,Данные2!E:E),""))</f>
        <v/>
      </c>
      <c r="AB626" s="45" t="str">
        <f>IF($U626="","",IFERROR(ROUND(SUMIF(Данные2!$A:$A,Техлист!$U626,Данные2!F:F)*100,0)&amp;"%",""))</f>
        <v/>
      </c>
    </row>
    <row r="627" spans="1:28" x14ac:dyDescent="0.25">
      <c r="A627" s="45" t="str">
        <f>IF(Данные2!$A627&lt;&gt;"",Данные2!$A627,"")</f>
        <v/>
      </c>
      <c r="G627" s="45" t="str">
        <f t="shared" si="27"/>
        <v/>
      </c>
      <c r="H627" s="45" t="str">
        <f>IF(COUNTIF(G$1:G627,G627)=1,IF(COUNT(H$1:H626)&gt;0,MAX(H$1:H626)+1,1),"")</f>
        <v/>
      </c>
      <c r="J627" s="45" t="str">
        <f>IFERROR(IF(AND(Данные3!A627&lt;&gt;"",Данные3!A627=D$2),Данные3!B627,""),"")</f>
        <v/>
      </c>
      <c r="K627" s="45" t="str">
        <f>IF(COUNTIF(J$1:J627,J627)=1,IF(COUNT(K$1:K626)&gt;0,MAX(K$1:K626)+1,1),"")</f>
        <v/>
      </c>
      <c r="M627" s="51" t="str">
        <f>IF(G627="","",IFERROR(SUMIFS(Данные3!$E:$E,Данные3!$A:$A,D$2,Данные3!$B:$B,G627),""))</f>
        <v/>
      </c>
      <c r="N627" s="51" t="str">
        <f>IF(G627="","",IFERROR(SUMIFS(Данные3!$F:$F,Данные3!$A:$A,D$2,Данные3!$B:$B,G627),""))</f>
        <v/>
      </c>
      <c r="O627" s="51" t="str">
        <f>IF(G627="","",IFERROR(ROUND(SUMIFS(Данные3!$G:$G,Данные3!$A:$A,D$2,Данные3!$B:$B,G627)*100,0)&amp;"%",""))</f>
        <v/>
      </c>
      <c r="U627" s="51" t="str">
        <f t="shared" si="28"/>
        <v/>
      </c>
      <c r="V627" s="53" t="str">
        <f t="shared" si="29"/>
        <v/>
      </c>
      <c r="W627" s="51" t="str">
        <f>IFERROR(IF(Данные2!$A627&lt;&gt;"",Данные2!$A627,""),"")</f>
        <v/>
      </c>
      <c r="X627" s="53" t="str">
        <f>IF(COUNTIF(W$1:W627,W627)=1,IF(COUNT(X$1:X626)&gt;0,MAX(X$1:X626)+1,1),"")</f>
        <v/>
      </c>
      <c r="Z627" s="51" t="str">
        <f>IF($U627="","",IFERROR(SUMIF(Данные2!$A:$A,Техлист!$U627,Данные2!D:D),""))</f>
        <v/>
      </c>
      <c r="AA627" s="51" t="str">
        <f>IF($U627="","",IFERROR(SUMIF(Данные2!$A:$A,Техлист!$U627,Данные2!E:E),""))</f>
        <v/>
      </c>
      <c r="AB627" s="45" t="str">
        <f>IF($U627="","",IFERROR(ROUND(SUMIF(Данные2!$A:$A,Техлист!$U627,Данные2!F:F)*100,0)&amp;"%",""))</f>
        <v/>
      </c>
    </row>
    <row r="628" spans="1:28" x14ac:dyDescent="0.25">
      <c r="A628" s="45" t="str">
        <f>IF(Данные2!$A628&lt;&gt;"",Данные2!$A628,"")</f>
        <v/>
      </c>
      <c r="G628" s="45" t="str">
        <f t="shared" si="27"/>
        <v/>
      </c>
      <c r="H628" s="45" t="str">
        <f>IF(COUNTIF(G$1:G628,G628)=1,IF(COUNT(H$1:H627)&gt;0,MAX(H$1:H627)+1,1),"")</f>
        <v/>
      </c>
      <c r="J628" s="45" t="str">
        <f>IFERROR(IF(AND(Данные3!A628&lt;&gt;"",Данные3!A628=D$2),Данные3!B628,""),"")</f>
        <v/>
      </c>
      <c r="K628" s="45" t="str">
        <f>IF(COUNTIF(J$1:J628,J628)=1,IF(COUNT(K$1:K627)&gt;0,MAX(K$1:K627)+1,1),"")</f>
        <v/>
      </c>
      <c r="M628" s="51" t="str">
        <f>IF(G628="","",IFERROR(SUMIFS(Данные3!$E:$E,Данные3!$A:$A,D$2,Данные3!$B:$B,G628),""))</f>
        <v/>
      </c>
      <c r="N628" s="51" t="str">
        <f>IF(G628="","",IFERROR(SUMIFS(Данные3!$F:$F,Данные3!$A:$A,D$2,Данные3!$B:$B,G628),""))</f>
        <v/>
      </c>
      <c r="O628" s="51" t="str">
        <f>IF(G628="","",IFERROR(ROUND(SUMIFS(Данные3!$G:$G,Данные3!$A:$A,D$2,Данные3!$B:$B,G628)*100,0)&amp;"%",""))</f>
        <v/>
      </c>
      <c r="U628" s="51" t="str">
        <f t="shared" si="28"/>
        <v/>
      </c>
      <c r="V628" s="53" t="str">
        <f t="shared" si="29"/>
        <v/>
      </c>
      <c r="W628" s="51" t="str">
        <f>IFERROR(IF(Данные2!$A628&lt;&gt;"",Данные2!$A628,""),"")</f>
        <v/>
      </c>
      <c r="X628" s="53" t="str">
        <f>IF(COUNTIF(W$1:W628,W628)=1,IF(COUNT(X$1:X627)&gt;0,MAX(X$1:X627)+1,1),"")</f>
        <v/>
      </c>
      <c r="Z628" s="51" t="str">
        <f>IF($U628="","",IFERROR(SUMIF(Данные2!$A:$A,Техлист!$U628,Данные2!D:D),""))</f>
        <v/>
      </c>
      <c r="AA628" s="51" t="str">
        <f>IF($U628="","",IFERROR(SUMIF(Данные2!$A:$A,Техлист!$U628,Данные2!E:E),""))</f>
        <v/>
      </c>
      <c r="AB628" s="45" t="str">
        <f>IF($U628="","",IFERROR(ROUND(SUMIF(Данные2!$A:$A,Техлист!$U628,Данные2!F:F)*100,0)&amp;"%",""))</f>
        <v/>
      </c>
    </row>
    <row r="629" spans="1:28" x14ac:dyDescent="0.25">
      <c r="A629" s="45" t="str">
        <f>IF(Данные2!$A629&lt;&gt;"",Данные2!$A629,"")</f>
        <v/>
      </c>
      <c r="G629" s="45" t="str">
        <f t="shared" si="27"/>
        <v/>
      </c>
      <c r="H629" s="45" t="str">
        <f>IF(COUNTIF(G$1:G629,G629)=1,IF(COUNT(H$1:H628)&gt;0,MAX(H$1:H628)+1,1),"")</f>
        <v/>
      </c>
      <c r="J629" s="45" t="str">
        <f>IFERROR(IF(AND(Данные3!A629&lt;&gt;"",Данные3!A629=D$2),Данные3!B629,""),"")</f>
        <v/>
      </c>
      <c r="K629" s="45" t="str">
        <f>IF(COUNTIF(J$1:J629,J629)=1,IF(COUNT(K$1:K628)&gt;0,MAX(K$1:K628)+1,1),"")</f>
        <v/>
      </c>
      <c r="M629" s="51" t="str">
        <f>IF(G629="","",IFERROR(SUMIFS(Данные3!$E:$E,Данные3!$A:$A,D$2,Данные3!$B:$B,G629),""))</f>
        <v/>
      </c>
      <c r="N629" s="51" t="str">
        <f>IF(G629="","",IFERROR(SUMIFS(Данные3!$F:$F,Данные3!$A:$A,D$2,Данные3!$B:$B,G629),""))</f>
        <v/>
      </c>
      <c r="O629" s="51" t="str">
        <f>IF(G629="","",IFERROR(ROUND(SUMIFS(Данные3!$G:$G,Данные3!$A:$A,D$2,Данные3!$B:$B,G629)*100,0)&amp;"%",""))</f>
        <v/>
      </c>
      <c r="U629" s="51" t="str">
        <f t="shared" si="28"/>
        <v/>
      </c>
      <c r="V629" s="53" t="str">
        <f t="shared" si="29"/>
        <v/>
      </c>
      <c r="W629" s="51" t="str">
        <f>IFERROR(IF(Данные2!$A629&lt;&gt;"",Данные2!$A629,""),"")</f>
        <v/>
      </c>
      <c r="X629" s="53" t="str">
        <f>IF(COUNTIF(W$1:W629,W629)=1,IF(COUNT(X$1:X628)&gt;0,MAX(X$1:X628)+1,1),"")</f>
        <v/>
      </c>
      <c r="Z629" s="51" t="str">
        <f>IF($U629="","",IFERROR(SUMIF(Данные2!$A:$A,Техлист!$U629,Данные2!D:D),""))</f>
        <v/>
      </c>
      <c r="AA629" s="51" t="str">
        <f>IF($U629="","",IFERROR(SUMIF(Данные2!$A:$A,Техлист!$U629,Данные2!E:E),""))</f>
        <v/>
      </c>
      <c r="AB629" s="45" t="str">
        <f>IF($U629="","",IFERROR(ROUND(SUMIF(Данные2!$A:$A,Техлист!$U629,Данные2!F:F)*100,0)&amp;"%",""))</f>
        <v/>
      </c>
    </row>
    <row r="630" spans="1:28" x14ac:dyDescent="0.25">
      <c r="A630" s="45" t="str">
        <f>IF(Данные2!$A630&lt;&gt;"",Данные2!$A630,"")</f>
        <v/>
      </c>
      <c r="G630" s="45" t="str">
        <f t="shared" si="27"/>
        <v/>
      </c>
      <c r="H630" s="45" t="str">
        <f>IF(COUNTIF(G$1:G630,G630)=1,IF(COUNT(H$1:H629)&gt;0,MAX(H$1:H629)+1,1),"")</f>
        <v/>
      </c>
      <c r="J630" s="45" t="str">
        <f>IFERROR(IF(AND(Данные3!A630&lt;&gt;"",Данные3!A630=D$2),Данные3!B630,""),"")</f>
        <v/>
      </c>
      <c r="K630" s="45" t="str">
        <f>IF(COUNTIF(J$1:J630,J630)=1,IF(COUNT(K$1:K629)&gt;0,MAX(K$1:K629)+1,1),"")</f>
        <v/>
      </c>
      <c r="M630" s="51" t="str">
        <f>IF(G630="","",IFERROR(SUMIFS(Данные3!$E:$E,Данные3!$A:$A,D$2,Данные3!$B:$B,G630),""))</f>
        <v/>
      </c>
      <c r="N630" s="51" t="str">
        <f>IF(G630="","",IFERROR(SUMIFS(Данные3!$F:$F,Данные3!$A:$A,D$2,Данные3!$B:$B,G630),""))</f>
        <v/>
      </c>
      <c r="O630" s="51" t="str">
        <f>IF(G630="","",IFERROR(ROUND(SUMIFS(Данные3!$G:$G,Данные3!$A:$A,D$2,Данные3!$B:$B,G630)*100,0)&amp;"%",""))</f>
        <v/>
      </c>
      <c r="U630" s="51" t="str">
        <f t="shared" si="28"/>
        <v/>
      </c>
      <c r="V630" s="53" t="str">
        <f t="shared" si="29"/>
        <v/>
      </c>
      <c r="W630" s="51" t="str">
        <f>IFERROR(IF(Данные2!$A630&lt;&gt;"",Данные2!$A630,""),"")</f>
        <v/>
      </c>
      <c r="X630" s="53" t="str">
        <f>IF(COUNTIF(W$1:W630,W630)=1,IF(COUNT(X$1:X629)&gt;0,MAX(X$1:X629)+1,1),"")</f>
        <v/>
      </c>
      <c r="Z630" s="51" t="str">
        <f>IF($U630="","",IFERROR(SUMIF(Данные2!$A:$A,Техлист!$U630,Данные2!D:D),""))</f>
        <v/>
      </c>
      <c r="AA630" s="51" t="str">
        <f>IF($U630="","",IFERROR(SUMIF(Данные2!$A:$A,Техлист!$U630,Данные2!E:E),""))</f>
        <v/>
      </c>
      <c r="AB630" s="45" t="str">
        <f>IF($U630="","",IFERROR(ROUND(SUMIF(Данные2!$A:$A,Техлист!$U630,Данные2!F:F)*100,0)&amp;"%",""))</f>
        <v/>
      </c>
    </row>
    <row r="631" spans="1:28" x14ac:dyDescent="0.25">
      <c r="A631" s="45" t="str">
        <f>IF(Данные2!$A631&lt;&gt;"",Данные2!$A631,"")</f>
        <v/>
      </c>
      <c r="G631" s="45" t="str">
        <f t="shared" si="27"/>
        <v/>
      </c>
      <c r="H631" s="45" t="str">
        <f>IF(COUNTIF(G$1:G631,G631)=1,IF(COUNT(H$1:H630)&gt;0,MAX(H$1:H630)+1,1),"")</f>
        <v/>
      </c>
      <c r="J631" s="45" t="str">
        <f>IFERROR(IF(AND(Данные3!A631&lt;&gt;"",Данные3!A631=D$2),Данные3!B631,""),"")</f>
        <v/>
      </c>
      <c r="K631" s="45" t="str">
        <f>IF(COUNTIF(J$1:J631,J631)=1,IF(COUNT(K$1:K630)&gt;0,MAX(K$1:K630)+1,1),"")</f>
        <v/>
      </c>
      <c r="M631" s="51" t="str">
        <f>IF(G631="","",IFERROR(SUMIFS(Данные3!$E:$E,Данные3!$A:$A,D$2,Данные3!$B:$B,G631),""))</f>
        <v/>
      </c>
      <c r="N631" s="51" t="str">
        <f>IF(G631="","",IFERROR(SUMIFS(Данные3!$F:$F,Данные3!$A:$A,D$2,Данные3!$B:$B,G631),""))</f>
        <v/>
      </c>
      <c r="O631" s="51" t="str">
        <f>IF(G631="","",IFERROR(ROUND(SUMIFS(Данные3!$G:$G,Данные3!$A:$A,D$2,Данные3!$B:$B,G631)*100,0)&amp;"%",""))</f>
        <v/>
      </c>
      <c r="U631" s="51" t="str">
        <f t="shared" si="28"/>
        <v/>
      </c>
      <c r="V631" s="53" t="str">
        <f t="shared" si="29"/>
        <v/>
      </c>
      <c r="W631" s="51" t="str">
        <f>IFERROR(IF(Данные2!$A631&lt;&gt;"",Данные2!$A631,""),"")</f>
        <v/>
      </c>
      <c r="X631" s="53" t="str">
        <f>IF(COUNTIF(W$1:W631,W631)=1,IF(COUNT(X$1:X630)&gt;0,MAX(X$1:X630)+1,1),"")</f>
        <v/>
      </c>
      <c r="Z631" s="51" t="str">
        <f>IF($U631="","",IFERROR(SUMIF(Данные2!$A:$A,Техлист!$U631,Данные2!D:D),""))</f>
        <v/>
      </c>
      <c r="AA631" s="51" t="str">
        <f>IF($U631="","",IFERROR(SUMIF(Данные2!$A:$A,Техлист!$U631,Данные2!E:E),""))</f>
        <v/>
      </c>
      <c r="AB631" s="45" t="str">
        <f>IF($U631="","",IFERROR(ROUND(SUMIF(Данные2!$A:$A,Техлист!$U631,Данные2!F:F)*100,0)&amp;"%",""))</f>
        <v/>
      </c>
    </row>
    <row r="632" spans="1:28" x14ac:dyDescent="0.25">
      <c r="A632" s="45" t="str">
        <f>IF(Данные2!$A632&lt;&gt;"",Данные2!$A632,"")</f>
        <v/>
      </c>
      <c r="G632" s="45" t="str">
        <f t="shared" si="27"/>
        <v/>
      </c>
      <c r="H632" s="45" t="str">
        <f>IF(COUNTIF(G$1:G632,G632)=1,IF(COUNT(H$1:H631)&gt;0,MAX(H$1:H631)+1,1),"")</f>
        <v/>
      </c>
      <c r="J632" s="45" t="str">
        <f>IFERROR(IF(AND(Данные3!A632&lt;&gt;"",Данные3!A632=D$2),Данные3!B632,""),"")</f>
        <v/>
      </c>
      <c r="K632" s="45" t="str">
        <f>IF(COUNTIF(J$1:J632,J632)=1,IF(COUNT(K$1:K631)&gt;0,MAX(K$1:K631)+1,1),"")</f>
        <v/>
      </c>
      <c r="M632" s="51" t="str">
        <f>IF(G632="","",IFERROR(SUMIFS(Данные3!$E:$E,Данные3!$A:$A,D$2,Данные3!$B:$B,G632),""))</f>
        <v/>
      </c>
      <c r="N632" s="51" t="str">
        <f>IF(G632="","",IFERROR(SUMIFS(Данные3!$F:$F,Данные3!$A:$A,D$2,Данные3!$B:$B,G632),""))</f>
        <v/>
      </c>
      <c r="O632" s="51" t="str">
        <f>IF(G632="","",IFERROR(ROUND(SUMIFS(Данные3!$G:$G,Данные3!$A:$A,D$2,Данные3!$B:$B,G632)*100,0)&amp;"%",""))</f>
        <v/>
      </c>
      <c r="U632" s="51" t="str">
        <f t="shared" si="28"/>
        <v/>
      </c>
      <c r="V632" s="53" t="str">
        <f t="shared" si="29"/>
        <v/>
      </c>
      <c r="W632" s="51" t="str">
        <f>IFERROR(IF(Данные2!$A632&lt;&gt;"",Данные2!$A632,""),"")</f>
        <v/>
      </c>
      <c r="X632" s="53" t="str">
        <f>IF(COUNTIF(W$1:W632,W632)=1,IF(COUNT(X$1:X631)&gt;0,MAX(X$1:X631)+1,1),"")</f>
        <v/>
      </c>
      <c r="Z632" s="51" t="str">
        <f>IF($U632="","",IFERROR(SUMIF(Данные2!$A:$A,Техлист!$U632,Данные2!D:D),""))</f>
        <v/>
      </c>
      <c r="AA632" s="51" t="str">
        <f>IF($U632="","",IFERROR(SUMIF(Данные2!$A:$A,Техлист!$U632,Данные2!E:E),""))</f>
        <v/>
      </c>
      <c r="AB632" s="45" t="str">
        <f>IF($U632="","",IFERROR(ROUND(SUMIF(Данные2!$A:$A,Техлист!$U632,Данные2!F:F)*100,0)&amp;"%",""))</f>
        <v/>
      </c>
    </row>
    <row r="633" spans="1:28" x14ac:dyDescent="0.25">
      <c r="A633" s="45" t="str">
        <f>IF(Данные2!$A633&lt;&gt;"",Данные2!$A633,"")</f>
        <v/>
      </c>
      <c r="G633" s="45" t="str">
        <f t="shared" si="27"/>
        <v/>
      </c>
      <c r="H633" s="45" t="str">
        <f>IF(COUNTIF(G$1:G633,G633)=1,IF(COUNT(H$1:H632)&gt;0,MAX(H$1:H632)+1,1),"")</f>
        <v/>
      </c>
      <c r="J633" s="45" t="str">
        <f>IFERROR(IF(AND(Данные3!A633&lt;&gt;"",Данные3!A633=D$2),Данные3!B633,""),"")</f>
        <v/>
      </c>
      <c r="K633" s="45" t="str">
        <f>IF(COUNTIF(J$1:J633,J633)=1,IF(COUNT(K$1:K632)&gt;0,MAX(K$1:K632)+1,1),"")</f>
        <v/>
      </c>
      <c r="M633" s="51" t="str">
        <f>IF(G633="","",IFERROR(SUMIFS(Данные3!$E:$E,Данные3!$A:$A,D$2,Данные3!$B:$B,G633),""))</f>
        <v/>
      </c>
      <c r="N633" s="51" t="str">
        <f>IF(G633="","",IFERROR(SUMIFS(Данные3!$F:$F,Данные3!$A:$A,D$2,Данные3!$B:$B,G633),""))</f>
        <v/>
      </c>
      <c r="O633" s="51" t="str">
        <f>IF(G633="","",IFERROR(ROUND(SUMIFS(Данные3!$G:$G,Данные3!$A:$A,D$2,Данные3!$B:$B,G633)*100,0)&amp;"%",""))</f>
        <v/>
      </c>
      <c r="U633" s="51" t="str">
        <f t="shared" si="28"/>
        <v/>
      </c>
      <c r="V633" s="53" t="str">
        <f t="shared" si="29"/>
        <v/>
      </c>
      <c r="W633" s="51" t="str">
        <f>IFERROR(IF(Данные2!$A633&lt;&gt;"",Данные2!$A633,""),"")</f>
        <v/>
      </c>
      <c r="X633" s="53" t="str">
        <f>IF(COUNTIF(W$1:W633,W633)=1,IF(COUNT(X$1:X632)&gt;0,MAX(X$1:X632)+1,1),"")</f>
        <v/>
      </c>
      <c r="Z633" s="51" t="str">
        <f>IF($U633="","",IFERROR(SUMIF(Данные2!$A:$A,Техлист!$U633,Данные2!D:D),""))</f>
        <v/>
      </c>
      <c r="AA633" s="51" t="str">
        <f>IF($U633="","",IFERROR(SUMIF(Данные2!$A:$A,Техлист!$U633,Данные2!E:E),""))</f>
        <v/>
      </c>
      <c r="AB633" s="45" t="str">
        <f>IF($U633="","",IFERROR(ROUND(SUMIF(Данные2!$A:$A,Техлист!$U633,Данные2!F:F)*100,0)&amp;"%",""))</f>
        <v/>
      </c>
    </row>
    <row r="634" spans="1:28" x14ac:dyDescent="0.25">
      <c r="A634" s="45" t="str">
        <f>IF(Данные2!$A634&lt;&gt;"",Данные2!$A634,"")</f>
        <v/>
      </c>
      <c r="G634" s="45" t="str">
        <f t="shared" si="27"/>
        <v/>
      </c>
      <c r="H634" s="45" t="str">
        <f>IF(COUNTIF(G$1:G634,G634)=1,IF(COUNT(H$1:H633)&gt;0,MAX(H$1:H633)+1,1),"")</f>
        <v/>
      </c>
      <c r="J634" s="45" t="str">
        <f>IFERROR(IF(AND(Данные3!A634&lt;&gt;"",Данные3!A634=D$2),Данные3!B634,""),"")</f>
        <v/>
      </c>
      <c r="K634" s="45" t="str">
        <f>IF(COUNTIF(J$1:J634,J634)=1,IF(COUNT(K$1:K633)&gt;0,MAX(K$1:K633)+1,1),"")</f>
        <v/>
      </c>
      <c r="M634" s="51" t="str">
        <f>IF(G634="","",IFERROR(SUMIFS(Данные3!$E:$E,Данные3!$A:$A,D$2,Данные3!$B:$B,G634),""))</f>
        <v/>
      </c>
      <c r="N634" s="51" t="str">
        <f>IF(G634="","",IFERROR(SUMIFS(Данные3!$F:$F,Данные3!$A:$A,D$2,Данные3!$B:$B,G634),""))</f>
        <v/>
      </c>
      <c r="O634" s="51" t="str">
        <f>IF(G634="","",IFERROR(ROUND(SUMIFS(Данные3!$G:$G,Данные3!$A:$A,D$2,Данные3!$B:$B,G634)*100,0)&amp;"%",""))</f>
        <v/>
      </c>
      <c r="U634" s="51" t="str">
        <f t="shared" si="28"/>
        <v/>
      </c>
      <c r="V634" s="53" t="str">
        <f t="shared" si="29"/>
        <v/>
      </c>
      <c r="W634" s="51" t="str">
        <f>IFERROR(IF(Данные2!$A634&lt;&gt;"",Данные2!$A634,""),"")</f>
        <v/>
      </c>
      <c r="X634" s="53" t="str">
        <f>IF(COUNTIF(W$1:W634,W634)=1,IF(COUNT(X$1:X633)&gt;0,MAX(X$1:X633)+1,1),"")</f>
        <v/>
      </c>
      <c r="Z634" s="51" t="str">
        <f>IF($U634="","",IFERROR(SUMIF(Данные2!$A:$A,Техлист!$U634,Данные2!D:D),""))</f>
        <v/>
      </c>
      <c r="AA634" s="51" t="str">
        <f>IF($U634="","",IFERROR(SUMIF(Данные2!$A:$A,Техлист!$U634,Данные2!E:E),""))</f>
        <v/>
      </c>
      <c r="AB634" s="45" t="str">
        <f>IF($U634="","",IFERROR(ROUND(SUMIF(Данные2!$A:$A,Техлист!$U634,Данные2!F:F)*100,0)&amp;"%",""))</f>
        <v/>
      </c>
    </row>
    <row r="635" spans="1:28" x14ac:dyDescent="0.25">
      <c r="A635" s="45" t="str">
        <f>IF(Данные2!$A635&lt;&gt;"",Данные2!$A635,"")</f>
        <v/>
      </c>
      <c r="G635" s="45" t="str">
        <f t="shared" si="27"/>
        <v/>
      </c>
      <c r="H635" s="45" t="str">
        <f>IF(COUNTIF(G$1:G635,G635)=1,IF(COUNT(H$1:H634)&gt;0,MAX(H$1:H634)+1,1),"")</f>
        <v/>
      </c>
      <c r="J635" s="45" t="str">
        <f>IFERROR(IF(AND(Данные3!A635&lt;&gt;"",Данные3!A635=D$2),Данные3!B635,""),"")</f>
        <v/>
      </c>
      <c r="K635" s="45" t="str">
        <f>IF(COUNTIF(J$1:J635,J635)=1,IF(COUNT(K$1:K634)&gt;0,MAX(K$1:K634)+1,1),"")</f>
        <v/>
      </c>
      <c r="M635" s="51" t="str">
        <f>IF(G635="","",IFERROR(SUMIFS(Данные3!$E:$E,Данные3!$A:$A,D$2,Данные3!$B:$B,G635),""))</f>
        <v/>
      </c>
      <c r="N635" s="51" t="str">
        <f>IF(G635="","",IFERROR(SUMIFS(Данные3!$F:$F,Данные3!$A:$A,D$2,Данные3!$B:$B,G635),""))</f>
        <v/>
      </c>
      <c r="O635" s="51" t="str">
        <f>IF(G635="","",IFERROR(ROUND(SUMIFS(Данные3!$G:$G,Данные3!$A:$A,D$2,Данные3!$B:$B,G635)*100,0)&amp;"%",""))</f>
        <v/>
      </c>
      <c r="U635" s="51" t="str">
        <f t="shared" si="28"/>
        <v/>
      </c>
      <c r="V635" s="53" t="str">
        <f t="shared" si="29"/>
        <v/>
      </c>
      <c r="W635" s="51" t="str">
        <f>IFERROR(IF(Данные2!$A635&lt;&gt;"",Данные2!$A635,""),"")</f>
        <v/>
      </c>
      <c r="X635" s="53" t="str">
        <f>IF(COUNTIF(W$1:W635,W635)=1,IF(COUNT(X$1:X634)&gt;0,MAX(X$1:X634)+1,1),"")</f>
        <v/>
      </c>
      <c r="Z635" s="51" t="str">
        <f>IF($U635="","",IFERROR(SUMIF(Данные2!$A:$A,Техлист!$U635,Данные2!D:D),""))</f>
        <v/>
      </c>
      <c r="AA635" s="51" t="str">
        <f>IF($U635="","",IFERROR(SUMIF(Данные2!$A:$A,Техлист!$U635,Данные2!E:E),""))</f>
        <v/>
      </c>
      <c r="AB635" s="45" t="str">
        <f>IF($U635="","",IFERROR(ROUND(SUMIF(Данные2!$A:$A,Техлист!$U635,Данные2!F:F)*100,0)&amp;"%",""))</f>
        <v/>
      </c>
    </row>
    <row r="636" spans="1:28" x14ac:dyDescent="0.25">
      <c r="A636" s="45" t="str">
        <f>IF(Данные2!$A636&lt;&gt;"",Данные2!$A636,"")</f>
        <v/>
      </c>
      <c r="G636" s="45" t="str">
        <f t="shared" si="27"/>
        <v/>
      </c>
      <c r="H636" s="45" t="str">
        <f>IF(COUNTIF(G$1:G636,G636)=1,IF(COUNT(H$1:H635)&gt;0,MAX(H$1:H635)+1,1),"")</f>
        <v/>
      </c>
      <c r="J636" s="45" t="str">
        <f>IFERROR(IF(AND(Данные3!A636&lt;&gt;"",Данные3!A636=D$2),Данные3!B636,""),"")</f>
        <v/>
      </c>
      <c r="K636" s="45" t="str">
        <f>IF(COUNTIF(J$1:J636,J636)=1,IF(COUNT(K$1:K635)&gt;0,MAX(K$1:K635)+1,1),"")</f>
        <v/>
      </c>
      <c r="M636" s="51" t="str">
        <f>IF(G636="","",IFERROR(SUMIFS(Данные3!$E:$E,Данные3!$A:$A,D$2,Данные3!$B:$B,G636),""))</f>
        <v/>
      </c>
      <c r="N636" s="51" t="str">
        <f>IF(G636="","",IFERROR(SUMIFS(Данные3!$F:$F,Данные3!$A:$A,D$2,Данные3!$B:$B,G636),""))</f>
        <v/>
      </c>
      <c r="O636" s="51" t="str">
        <f>IF(G636="","",IFERROR(ROUND(SUMIFS(Данные3!$G:$G,Данные3!$A:$A,D$2,Данные3!$B:$B,G636)*100,0)&amp;"%",""))</f>
        <v/>
      </c>
      <c r="U636" s="51" t="str">
        <f t="shared" si="28"/>
        <v/>
      </c>
      <c r="V636" s="53" t="str">
        <f t="shared" si="29"/>
        <v/>
      </c>
      <c r="W636" s="51" t="str">
        <f>IFERROR(IF(Данные2!$A636&lt;&gt;"",Данные2!$A636,""),"")</f>
        <v/>
      </c>
      <c r="X636" s="53" t="str">
        <f>IF(COUNTIF(W$1:W636,W636)=1,IF(COUNT(X$1:X635)&gt;0,MAX(X$1:X635)+1,1),"")</f>
        <v/>
      </c>
      <c r="Z636" s="51" t="str">
        <f>IF($U636="","",IFERROR(SUMIF(Данные2!$A:$A,Техлист!$U636,Данные2!D:D),""))</f>
        <v/>
      </c>
      <c r="AA636" s="51" t="str">
        <f>IF($U636="","",IFERROR(SUMIF(Данные2!$A:$A,Техлист!$U636,Данные2!E:E),""))</f>
        <v/>
      </c>
      <c r="AB636" s="45" t="str">
        <f>IF($U636="","",IFERROR(ROUND(SUMIF(Данные2!$A:$A,Техлист!$U636,Данные2!F:F)*100,0)&amp;"%",""))</f>
        <v/>
      </c>
    </row>
    <row r="637" spans="1:28" x14ac:dyDescent="0.25">
      <c r="A637" s="45" t="str">
        <f>IF(Данные2!$A637&lt;&gt;"",Данные2!$A637,"")</f>
        <v/>
      </c>
      <c r="G637" s="45" t="str">
        <f t="shared" si="27"/>
        <v/>
      </c>
      <c r="H637" s="45" t="str">
        <f>IF(COUNTIF(G$1:G637,G637)=1,IF(COUNT(H$1:H636)&gt;0,MAX(H$1:H636)+1,1),"")</f>
        <v/>
      </c>
      <c r="J637" s="45" t="str">
        <f>IFERROR(IF(AND(Данные3!A637&lt;&gt;"",Данные3!A637=D$2),Данные3!B637,""),"")</f>
        <v/>
      </c>
      <c r="K637" s="45" t="str">
        <f>IF(COUNTIF(J$1:J637,J637)=1,IF(COUNT(K$1:K636)&gt;0,MAX(K$1:K636)+1,1),"")</f>
        <v/>
      </c>
      <c r="M637" s="51" t="str">
        <f>IF(G637="","",IFERROR(SUMIFS(Данные3!$E:$E,Данные3!$A:$A,D$2,Данные3!$B:$B,G637),""))</f>
        <v/>
      </c>
      <c r="N637" s="51" t="str">
        <f>IF(G637="","",IFERROR(SUMIFS(Данные3!$F:$F,Данные3!$A:$A,D$2,Данные3!$B:$B,G637),""))</f>
        <v/>
      </c>
      <c r="O637" s="51" t="str">
        <f>IF(G637="","",IFERROR(ROUND(SUMIFS(Данные3!$G:$G,Данные3!$A:$A,D$2,Данные3!$B:$B,G637)*100,0)&amp;"%",""))</f>
        <v/>
      </c>
      <c r="U637" s="51" t="str">
        <f t="shared" si="28"/>
        <v/>
      </c>
      <c r="V637" s="53" t="str">
        <f t="shared" si="29"/>
        <v/>
      </c>
      <c r="W637" s="51" t="str">
        <f>IFERROR(IF(Данные2!$A637&lt;&gt;"",Данные2!$A637,""),"")</f>
        <v/>
      </c>
      <c r="X637" s="53" t="str">
        <f>IF(COUNTIF(W$1:W637,W637)=1,IF(COUNT(X$1:X636)&gt;0,MAX(X$1:X636)+1,1),"")</f>
        <v/>
      </c>
      <c r="Z637" s="51" t="str">
        <f>IF($U637="","",IFERROR(SUMIF(Данные2!$A:$A,Техлист!$U637,Данные2!D:D),""))</f>
        <v/>
      </c>
      <c r="AA637" s="51" t="str">
        <f>IF($U637="","",IFERROR(SUMIF(Данные2!$A:$A,Техлист!$U637,Данные2!E:E),""))</f>
        <v/>
      </c>
      <c r="AB637" s="45" t="str">
        <f>IF($U637="","",IFERROR(ROUND(SUMIF(Данные2!$A:$A,Техлист!$U637,Данные2!F:F)*100,0)&amp;"%",""))</f>
        <v/>
      </c>
    </row>
    <row r="638" spans="1:28" x14ac:dyDescent="0.25">
      <c r="A638" s="45" t="str">
        <f>IF(Данные2!$A638&lt;&gt;"",Данные2!$A638,"")</f>
        <v/>
      </c>
      <c r="G638" s="45" t="str">
        <f t="shared" si="27"/>
        <v/>
      </c>
      <c r="H638" s="45" t="str">
        <f>IF(COUNTIF(G$1:G638,G638)=1,IF(COUNT(H$1:H637)&gt;0,MAX(H$1:H637)+1,1),"")</f>
        <v/>
      </c>
      <c r="J638" s="45" t="str">
        <f>IFERROR(IF(AND(Данные3!A638&lt;&gt;"",Данные3!A638=D$2),Данные3!B638,""),"")</f>
        <v/>
      </c>
      <c r="K638" s="45" t="str">
        <f>IF(COUNTIF(J$1:J638,J638)=1,IF(COUNT(K$1:K637)&gt;0,MAX(K$1:K637)+1,1),"")</f>
        <v/>
      </c>
      <c r="M638" s="51" t="str">
        <f>IF(G638="","",IFERROR(SUMIFS(Данные3!$E:$E,Данные3!$A:$A,D$2,Данные3!$B:$B,G638),""))</f>
        <v/>
      </c>
      <c r="N638" s="51" t="str">
        <f>IF(G638="","",IFERROR(SUMIFS(Данные3!$F:$F,Данные3!$A:$A,D$2,Данные3!$B:$B,G638),""))</f>
        <v/>
      </c>
      <c r="O638" s="51" t="str">
        <f>IF(G638="","",IFERROR(ROUND(SUMIFS(Данные3!$G:$G,Данные3!$A:$A,D$2,Данные3!$B:$B,G638)*100,0)&amp;"%",""))</f>
        <v/>
      </c>
      <c r="U638" s="51" t="str">
        <f t="shared" si="28"/>
        <v/>
      </c>
      <c r="V638" s="53" t="str">
        <f t="shared" si="29"/>
        <v/>
      </c>
      <c r="W638" s="51" t="str">
        <f>IFERROR(IF(Данные2!$A638&lt;&gt;"",Данные2!$A638,""),"")</f>
        <v/>
      </c>
      <c r="X638" s="53" t="str">
        <f>IF(COUNTIF(W$1:W638,W638)=1,IF(COUNT(X$1:X637)&gt;0,MAX(X$1:X637)+1,1),"")</f>
        <v/>
      </c>
      <c r="Z638" s="51" t="str">
        <f>IF($U638="","",IFERROR(SUMIF(Данные2!$A:$A,Техлист!$U638,Данные2!D:D),""))</f>
        <v/>
      </c>
      <c r="AA638" s="51" t="str">
        <f>IF($U638="","",IFERROR(SUMIF(Данные2!$A:$A,Техлист!$U638,Данные2!E:E),""))</f>
        <v/>
      </c>
      <c r="AB638" s="45" t="str">
        <f>IF($U638="","",IFERROR(ROUND(SUMIF(Данные2!$A:$A,Техлист!$U638,Данные2!F:F)*100,0)&amp;"%",""))</f>
        <v/>
      </c>
    </row>
    <row r="639" spans="1:28" x14ac:dyDescent="0.25">
      <c r="A639" s="45" t="str">
        <f>IF(Данные2!$A639&lt;&gt;"",Данные2!$A639,"")</f>
        <v/>
      </c>
      <c r="G639" s="45" t="str">
        <f t="shared" si="27"/>
        <v/>
      </c>
      <c r="H639" s="45" t="str">
        <f>IF(COUNTIF(G$1:G639,G639)=1,IF(COUNT(H$1:H638)&gt;0,MAX(H$1:H638)+1,1),"")</f>
        <v/>
      </c>
      <c r="J639" s="45" t="str">
        <f>IFERROR(IF(AND(Данные3!A639&lt;&gt;"",Данные3!A639=D$2),Данные3!B639,""),"")</f>
        <v/>
      </c>
      <c r="K639" s="45" t="str">
        <f>IF(COUNTIF(J$1:J639,J639)=1,IF(COUNT(K$1:K638)&gt;0,MAX(K$1:K638)+1,1),"")</f>
        <v/>
      </c>
      <c r="M639" s="51" t="str">
        <f>IF(G639="","",IFERROR(SUMIFS(Данные3!$E:$E,Данные3!$A:$A,D$2,Данные3!$B:$B,G639),""))</f>
        <v/>
      </c>
      <c r="N639" s="51" t="str">
        <f>IF(G639="","",IFERROR(SUMIFS(Данные3!$F:$F,Данные3!$A:$A,D$2,Данные3!$B:$B,G639),""))</f>
        <v/>
      </c>
      <c r="O639" s="51" t="str">
        <f>IF(G639="","",IFERROR(ROUND(SUMIFS(Данные3!$G:$G,Данные3!$A:$A,D$2,Данные3!$B:$B,G639)*100,0)&amp;"%",""))</f>
        <v/>
      </c>
      <c r="U639" s="51" t="str">
        <f t="shared" si="28"/>
        <v/>
      </c>
      <c r="V639" s="53" t="str">
        <f t="shared" si="29"/>
        <v/>
      </c>
      <c r="W639" s="51" t="str">
        <f>IFERROR(IF(Данные2!$A639&lt;&gt;"",Данные2!$A639,""),"")</f>
        <v/>
      </c>
      <c r="X639" s="53" t="str">
        <f>IF(COUNTIF(W$1:W639,W639)=1,IF(COUNT(X$1:X638)&gt;0,MAX(X$1:X638)+1,1),"")</f>
        <v/>
      </c>
      <c r="Z639" s="51" t="str">
        <f>IF($U639="","",IFERROR(SUMIF(Данные2!$A:$A,Техлист!$U639,Данные2!D:D),""))</f>
        <v/>
      </c>
      <c r="AA639" s="51" t="str">
        <f>IF($U639="","",IFERROR(SUMIF(Данные2!$A:$A,Техлист!$U639,Данные2!E:E),""))</f>
        <v/>
      </c>
      <c r="AB639" s="45" t="str">
        <f>IF($U639="","",IFERROR(ROUND(SUMIF(Данные2!$A:$A,Техлист!$U639,Данные2!F:F)*100,0)&amp;"%",""))</f>
        <v/>
      </c>
    </row>
    <row r="640" spans="1:28" x14ac:dyDescent="0.25">
      <c r="A640" s="45" t="str">
        <f>IF(Данные2!$A640&lt;&gt;"",Данные2!$A640,"")</f>
        <v/>
      </c>
      <c r="G640" s="45" t="str">
        <f t="shared" si="27"/>
        <v/>
      </c>
      <c r="H640" s="45" t="str">
        <f>IF(COUNTIF(G$1:G640,G640)=1,IF(COUNT(H$1:H639)&gt;0,MAX(H$1:H639)+1,1),"")</f>
        <v/>
      </c>
      <c r="J640" s="45" t="str">
        <f>IFERROR(IF(AND(Данные3!A640&lt;&gt;"",Данные3!A640=D$2),Данные3!B640,""),"")</f>
        <v/>
      </c>
      <c r="K640" s="45" t="str">
        <f>IF(COUNTIF(J$1:J640,J640)=1,IF(COUNT(K$1:K639)&gt;0,MAX(K$1:K639)+1,1),"")</f>
        <v/>
      </c>
      <c r="M640" s="51" t="str">
        <f>IF(G640="","",IFERROR(SUMIFS(Данные3!$E:$E,Данные3!$A:$A,D$2,Данные3!$B:$B,G640),""))</f>
        <v/>
      </c>
      <c r="N640" s="51" t="str">
        <f>IF(G640="","",IFERROR(SUMIFS(Данные3!$F:$F,Данные3!$A:$A,D$2,Данные3!$B:$B,G640),""))</f>
        <v/>
      </c>
      <c r="O640" s="51" t="str">
        <f>IF(G640="","",IFERROR(ROUND(SUMIFS(Данные3!$G:$G,Данные3!$A:$A,D$2,Данные3!$B:$B,G640)*100,0)&amp;"%",""))</f>
        <v/>
      </c>
      <c r="U640" s="51" t="str">
        <f t="shared" si="28"/>
        <v/>
      </c>
      <c r="V640" s="53" t="str">
        <f t="shared" si="29"/>
        <v/>
      </c>
      <c r="W640" s="51" t="str">
        <f>IFERROR(IF(Данные2!$A640&lt;&gt;"",Данные2!$A640,""),"")</f>
        <v/>
      </c>
      <c r="X640" s="53" t="str">
        <f>IF(COUNTIF(W$1:W640,W640)=1,IF(COUNT(X$1:X639)&gt;0,MAX(X$1:X639)+1,1),"")</f>
        <v/>
      </c>
      <c r="Z640" s="51" t="str">
        <f>IF($U640="","",IFERROR(SUMIF(Данные2!$A:$A,Техлист!$U640,Данные2!D:D),""))</f>
        <v/>
      </c>
      <c r="AA640" s="51" t="str">
        <f>IF($U640="","",IFERROR(SUMIF(Данные2!$A:$A,Техлист!$U640,Данные2!E:E),""))</f>
        <v/>
      </c>
      <c r="AB640" s="45" t="str">
        <f>IF($U640="","",IFERROR(ROUND(SUMIF(Данные2!$A:$A,Техлист!$U640,Данные2!F:F)*100,0)&amp;"%",""))</f>
        <v/>
      </c>
    </row>
    <row r="641" spans="1:28" x14ac:dyDescent="0.25">
      <c r="A641" s="45" t="str">
        <f>IF(Данные2!$A641&lt;&gt;"",Данные2!$A641,"")</f>
        <v/>
      </c>
      <c r="G641" s="45" t="str">
        <f t="shared" si="27"/>
        <v/>
      </c>
      <c r="H641" s="45" t="str">
        <f>IF(COUNTIF(G$1:G641,G641)=1,IF(COUNT(H$1:H640)&gt;0,MAX(H$1:H640)+1,1),"")</f>
        <v/>
      </c>
      <c r="J641" s="45" t="str">
        <f>IFERROR(IF(AND(Данные3!A641&lt;&gt;"",Данные3!A641=D$2),Данные3!B641,""),"")</f>
        <v/>
      </c>
      <c r="K641" s="45" t="str">
        <f>IF(COUNTIF(J$1:J641,J641)=1,IF(COUNT(K$1:K640)&gt;0,MAX(K$1:K640)+1,1),"")</f>
        <v/>
      </c>
      <c r="M641" s="51" t="str">
        <f>IF(G641="","",IFERROR(SUMIFS(Данные3!$E:$E,Данные3!$A:$A,D$2,Данные3!$B:$B,G641),""))</f>
        <v/>
      </c>
      <c r="N641" s="51" t="str">
        <f>IF(G641="","",IFERROR(SUMIFS(Данные3!$F:$F,Данные3!$A:$A,D$2,Данные3!$B:$B,G641),""))</f>
        <v/>
      </c>
      <c r="O641" s="51" t="str">
        <f>IF(G641="","",IFERROR(ROUND(SUMIFS(Данные3!$G:$G,Данные3!$A:$A,D$2,Данные3!$B:$B,G641)*100,0)&amp;"%",""))</f>
        <v/>
      </c>
      <c r="U641" s="51" t="str">
        <f t="shared" si="28"/>
        <v/>
      </c>
      <c r="V641" s="53" t="str">
        <f t="shared" si="29"/>
        <v/>
      </c>
      <c r="W641" s="51" t="str">
        <f>IFERROR(IF(Данные2!$A641&lt;&gt;"",Данные2!$A641,""),"")</f>
        <v/>
      </c>
      <c r="X641" s="53" t="str">
        <f>IF(COUNTIF(W$1:W641,W641)=1,IF(COUNT(X$1:X640)&gt;0,MAX(X$1:X640)+1,1),"")</f>
        <v/>
      </c>
      <c r="Z641" s="51" t="str">
        <f>IF($U641="","",IFERROR(SUMIF(Данные2!$A:$A,Техлист!$U641,Данные2!D:D),""))</f>
        <v/>
      </c>
      <c r="AA641" s="51" t="str">
        <f>IF($U641="","",IFERROR(SUMIF(Данные2!$A:$A,Техлист!$U641,Данные2!E:E),""))</f>
        <v/>
      </c>
      <c r="AB641" s="45" t="str">
        <f>IF($U641="","",IFERROR(ROUND(SUMIF(Данные2!$A:$A,Техлист!$U641,Данные2!F:F)*100,0)&amp;"%",""))</f>
        <v/>
      </c>
    </row>
    <row r="642" spans="1:28" x14ac:dyDescent="0.25">
      <c r="A642" s="45" t="str">
        <f>IF(Данные2!$A642&lt;&gt;"",Данные2!$A642,"")</f>
        <v/>
      </c>
      <c r="G642" s="45" t="str">
        <f t="shared" ref="G642:G705" si="30">IFERROR(INDEX(J$2:J$2000,MATCH(ROW()-1,K$2:K$2000,0)),"")</f>
        <v/>
      </c>
      <c r="H642" s="45" t="str">
        <f>IF(COUNTIF(G$1:G642,G642)=1,IF(COUNT(H$1:H641)&gt;0,MAX(H$1:H641)+1,1),"")</f>
        <v/>
      </c>
      <c r="J642" s="45" t="str">
        <f>IFERROR(IF(AND(Данные3!A642&lt;&gt;"",Данные3!A642=D$2),Данные3!B642,""),"")</f>
        <v/>
      </c>
      <c r="K642" s="45" t="str">
        <f>IF(COUNTIF(J$1:J642,J642)=1,IF(COUNT(K$1:K641)&gt;0,MAX(K$1:K641)+1,1),"")</f>
        <v/>
      </c>
      <c r="M642" s="51" t="str">
        <f>IF(G642="","",IFERROR(SUMIFS(Данные3!$E:$E,Данные3!$A:$A,D$2,Данные3!$B:$B,G642),""))</f>
        <v/>
      </c>
      <c r="N642" s="51" t="str">
        <f>IF(G642="","",IFERROR(SUMIFS(Данные3!$F:$F,Данные3!$A:$A,D$2,Данные3!$B:$B,G642),""))</f>
        <v/>
      </c>
      <c r="O642" s="51" t="str">
        <f>IF(G642="","",IFERROR(ROUND(SUMIFS(Данные3!$G:$G,Данные3!$A:$A,D$2,Данные3!$B:$B,G642)*100,0)&amp;"%",""))</f>
        <v/>
      </c>
      <c r="U642" s="51" t="str">
        <f t="shared" ref="U642:U705" si="31">IFERROR(INDEX(W$2:W$2000,MATCH(ROW()-1,X$2:X$2000,0)),"")</f>
        <v/>
      </c>
      <c r="V642" s="53" t="str">
        <f t="shared" ref="V642:V705" si="32">IFERROR(INDEX(X$2:X$2000,MATCH(ROW()-1,X$2:X$2000,0)),"")</f>
        <v/>
      </c>
      <c r="W642" s="51" t="str">
        <f>IFERROR(IF(Данные2!$A642&lt;&gt;"",Данные2!$A642,""),"")</f>
        <v/>
      </c>
      <c r="X642" s="53" t="str">
        <f>IF(COUNTIF(W$1:W642,W642)=1,IF(COUNT(X$1:X641)&gt;0,MAX(X$1:X641)+1,1),"")</f>
        <v/>
      </c>
      <c r="Z642" s="51" t="str">
        <f>IF($U642="","",IFERROR(SUMIF(Данные2!$A:$A,Техлист!$U642,Данные2!D:D),""))</f>
        <v/>
      </c>
      <c r="AA642" s="51" t="str">
        <f>IF($U642="","",IFERROR(SUMIF(Данные2!$A:$A,Техлист!$U642,Данные2!E:E),""))</f>
        <v/>
      </c>
      <c r="AB642" s="45" t="str">
        <f>IF($U642="","",IFERROR(ROUND(SUMIF(Данные2!$A:$A,Техлист!$U642,Данные2!F:F)*100,0)&amp;"%",""))</f>
        <v/>
      </c>
    </row>
    <row r="643" spans="1:28" x14ac:dyDescent="0.25">
      <c r="A643" s="45" t="str">
        <f>IF(Данные2!$A643&lt;&gt;"",Данные2!$A643,"")</f>
        <v/>
      </c>
      <c r="G643" s="45" t="str">
        <f t="shared" si="30"/>
        <v/>
      </c>
      <c r="H643" s="45" t="str">
        <f>IF(COUNTIF(G$1:G643,G643)=1,IF(COUNT(H$1:H642)&gt;0,MAX(H$1:H642)+1,1),"")</f>
        <v/>
      </c>
      <c r="J643" s="45" t="str">
        <f>IFERROR(IF(AND(Данные3!A643&lt;&gt;"",Данные3!A643=D$2),Данные3!B643,""),"")</f>
        <v/>
      </c>
      <c r="K643" s="45" t="str">
        <f>IF(COUNTIF(J$1:J643,J643)=1,IF(COUNT(K$1:K642)&gt;0,MAX(K$1:K642)+1,1),"")</f>
        <v/>
      </c>
      <c r="M643" s="51" t="str">
        <f>IF(G643="","",IFERROR(SUMIFS(Данные3!$E:$E,Данные3!$A:$A,D$2,Данные3!$B:$B,G643),""))</f>
        <v/>
      </c>
      <c r="N643" s="51" t="str">
        <f>IF(G643="","",IFERROR(SUMIFS(Данные3!$F:$F,Данные3!$A:$A,D$2,Данные3!$B:$B,G643),""))</f>
        <v/>
      </c>
      <c r="O643" s="51" t="str">
        <f>IF(G643="","",IFERROR(ROUND(SUMIFS(Данные3!$G:$G,Данные3!$A:$A,D$2,Данные3!$B:$B,G643)*100,0)&amp;"%",""))</f>
        <v/>
      </c>
      <c r="U643" s="51" t="str">
        <f t="shared" si="31"/>
        <v/>
      </c>
      <c r="V643" s="53" t="str">
        <f t="shared" si="32"/>
        <v/>
      </c>
      <c r="W643" s="51" t="str">
        <f>IFERROR(IF(Данные2!$A643&lt;&gt;"",Данные2!$A643,""),"")</f>
        <v/>
      </c>
      <c r="X643" s="53" t="str">
        <f>IF(COUNTIF(W$1:W643,W643)=1,IF(COUNT(X$1:X642)&gt;0,MAX(X$1:X642)+1,1),"")</f>
        <v/>
      </c>
      <c r="Z643" s="51" t="str">
        <f>IF($U643="","",IFERROR(SUMIF(Данные2!$A:$A,Техлист!$U643,Данные2!D:D),""))</f>
        <v/>
      </c>
      <c r="AA643" s="51" t="str">
        <f>IF($U643="","",IFERROR(SUMIF(Данные2!$A:$A,Техлист!$U643,Данные2!E:E),""))</f>
        <v/>
      </c>
      <c r="AB643" s="45" t="str">
        <f>IF($U643="","",IFERROR(ROUND(SUMIF(Данные2!$A:$A,Техлист!$U643,Данные2!F:F)*100,0)&amp;"%",""))</f>
        <v/>
      </c>
    </row>
    <row r="644" spans="1:28" x14ac:dyDescent="0.25">
      <c r="A644" s="45" t="str">
        <f>IF(Данные2!$A644&lt;&gt;"",Данные2!$A644,"")</f>
        <v/>
      </c>
      <c r="G644" s="45" t="str">
        <f t="shared" si="30"/>
        <v/>
      </c>
      <c r="H644" s="45" t="str">
        <f>IF(COUNTIF(G$1:G644,G644)=1,IF(COUNT(H$1:H643)&gt;0,MAX(H$1:H643)+1,1),"")</f>
        <v/>
      </c>
      <c r="J644" s="45" t="str">
        <f>IFERROR(IF(AND(Данные3!A644&lt;&gt;"",Данные3!A644=D$2),Данные3!B644,""),"")</f>
        <v/>
      </c>
      <c r="K644" s="45" t="str">
        <f>IF(COUNTIF(J$1:J644,J644)=1,IF(COUNT(K$1:K643)&gt;0,MAX(K$1:K643)+1,1),"")</f>
        <v/>
      </c>
      <c r="M644" s="51" t="str">
        <f>IF(G644="","",IFERROR(SUMIFS(Данные3!$E:$E,Данные3!$A:$A,D$2,Данные3!$B:$B,G644),""))</f>
        <v/>
      </c>
      <c r="N644" s="51" t="str">
        <f>IF(G644="","",IFERROR(SUMIFS(Данные3!$F:$F,Данные3!$A:$A,D$2,Данные3!$B:$B,G644),""))</f>
        <v/>
      </c>
      <c r="O644" s="51" t="str">
        <f>IF(G644="","",IFERROR(ROUND(SUMIFS(Данные3!$G:$G,Данные3!$A:$A,D$2,Данные3!$B:$B,G644)*100,0)&amp;"%",""))</f>
        <v/>
      </c>
      <c r="U644" s="51" t="str">
        <f t="shared" si="31"/>
        <v/>
      </c>
      <c r="V644" s="53" t="str">
        <f t="shared" si="32"/>
        <v/>
      </c>
      <c r="W644" s="51" t="str">
        <f>IFERROR(IF(Данные2!$A644&lt;&gt;"",Данные2!$A644,""),"")</f>
        <v/>
      </c>
      <c r="X644" s="53" t="str">
        <f>IF(COUNTIF(W$1:W644,W644)=1,IF(COUNT(X$1:X643)&gt;0,MAX(X$1:X643)+1,1),"")</f>
        <v/>
      </c>
      <c r="Z644" s="51" t="str">
        <f>IF($U644="","",IFERROR(SUMIF(Данные2!$A:$A,Техлист!$U644,Данные2!D:D),""))</f>
        <v/>
      </c>
      <c r="AA644" s="51" t="str">
        <f>IF($U644="","",IFERROR(SUMIF(Данные2!$A:$A,Техлист!$U644,Данные2!E:E),""))</f>
        <v/>
      </c>
      <c r="AB644" s="45" t="str">
        <f>IF($U644="","",IFERROR(ROUND(SUMIF(Данные2!$A:$A,Техлист!$U644,Данные2!F:F)*100,0)&amp;"%",""))</f>
        <v/>
      </c>
    </row>
    <row r="645" spans="1:28" x14ac:dyDescent="0.25">
      <c r="A645" s="45" t="str">
        <f>IF(Данные2!$A645&lt;&gt;"",Данные2!$A645,"")</f>
        <v/>
      </c>
      <c r="G645" s="45" t="str">
        <f t="shared" si="30"/>
        <v/>
      </c>
      <c r="H645" s="45" t="str">
        <f>IF(COUNTIF(G$1:G645,G645)=1,IF(COUNT(H$1:H644)&gt;0,MAX(H$1:H644)+1,1),"")</f>
        <v/>
      </c>
      <c r="J645" s="45" t="str">
        <f>IFERROR(IF(AND(Данные3!A645&lt;&gt;"",Данные3!A645=D$2),Данные3!B645,""),"")</f>
        <v/>
      </c>
      <c r="K645" s="45" t="str">
        <f>IF(COUNTIF(J$1:J645,J645)=1,IF(COUNT(K$1:K644)&gt;0,MAX(K$1:K644)+1,1),"")</f>
        <v/>
      </c>
      <c r="M645" s="51" t="str">
        <f>IF(G645="","",IFERROR(SUMIFS(Данные3!$E:$E,Данные3!$A:$A,D$2,Данные3!$B:$B,G645),""))</f>
        <v/>
      </c>
      <c r="N645" s="51" t="str">
        <f>IF(G645="","",IFERROR(SUMIFS(Данные3!$F:$F,Данные3!$A:$A,D$2,Данные3!$B:$B,G645),""))</f>
        <v/>
      </c>
      <c r="O645" s="51" t="str">
        <f>IF(G645="","",IFERROR(ROUND(SUMIFS(Данные3!$G:$G,Данные3!$A:$A,D$2,Данные3!$B:$B,G645)*100,0)&amp;"%",""))</f>
        <v/>
      </c>
      <c r="U645" s="51" t="str">
        <f t="shared" si="31"/>
        <v/>
      </c>
      <c r="V645" s="53" t="str">
        <f t="shared" si="32"/>
        <v/>
      </c>
      <c r="W645" s="51" t="str">
        <f>IFERROR(IF(Данные2!$A645&lt;&gt;"",Данные2!$A645,""),"")</f>
        <v/>
      </c>
      <c r="X645" s="53" t="str">
        <f>IF(COUNTIF(W$1:W645,W645)=1,IF(COUNT(X$1:X644)&gt;0,MAX(X$1:X644)+1,1),"")</f>
        <v/>
      </c>
      <c r="Z645" s="51" t="str">
        <f>IF($U645="","",IFERROR(SUMIF(Данные2!$A:$A,Техлист!$U645,Данные2!D:D),""))</f>
        <v/>
      </c>
      <c r="AA645" s="51" t="str">
        <f>IF($U645="","",IFERROR(SUMIF(Данные2!$A:$A,Техлист!$U645,Данные2!E:E),""))</f>
        <v/>
      </c>
      <c r="AB645" s="45" t="str">
        <f>IF($U645="","",IFERROR(ROUND(SUMIF(Данные2!$A:$A,Техлист!$U645,Данные2!F:F)*100,0)&amp;"%",""))</f>
        <v/>
      </c>
    </row>
    <row r="646" spans="1:28" x14ac:dyDescent="0.25">
      <c r="A646" s="45" t="str">
        <f>IF(Данные2!$A646&lt;&gt;"",Данные2!$A646,"")</f>
        <v/>
      </c>
      <c r="G646" s="45" t="str">
        <f t="shared" si="30"/>
        <v/>
      </c>
      <c r="H646" s="45" t="str">
        <f>IF(COUNTIF(G$1:G646,G646)=1,IF(COUNT(H$1:H645)&gt;0,MAX(H$1:H645)+1,1),"")</f>
        <v/>
      </c>
      <c r="J646" s="45" t="str">
        <f>IFERROR(IF(AND(Данные3!A646&lt;&gt;"",Данные3!A646=D$2),Данные3!B646,""),"")</f>
        <v/>
      </c>
      <c r="K646" s="45" t="str">
        <f>IF(COUNTIF(J$1:J646,J646)=1,IF(COUNT(K$1:K645)&gt;0,MAX(K$1:K645)+1,1),"")</f>
        <v/>
      </c>
      <c r="M646" s="51" t="str">
        <f>IF(G646="","",IFERROR(SUMIFS(Данные3!$E:$E,Данные3!$A:$A,D$2,Данные3!$B:$B,G646),""))</f>
        <v/>
      </c>
      <c r="N646" s="51" t="str">
        <f>IF(G646="","",IFERROR(SUMIFS(Данные3!$F:$F,Данные3!$A:$A,D$2,Данные3!$B:$B,G646),""))</f>
        <v/>
      </c>
      <c r="O646" s="51" t="str">
        <f>IF(G646="","",IFERROR(ROUND(SUMIFS(Данные3!$G:$G,Данные3!$A:$A,D$2,Данные3!$B:$B,G646)*100,0)&amp;"%",""))</f>
        <v/>
      </c>
      <c r="U646" s="51" t="str">
        <f t="shared" si="31"/>
        <v/>
      </c>
      <c r="V646" s="53" t="str">
        <f t="shared" si="32"/>
        <v/>
      </c>
      <c r="W646" s="51" t="str">
        <f>IFERROR(IF(Данные2!$A646&lt;&gt;"",Данные2!$A646,""),"")</f>
        <v/>
      </c>
      <c r="X646" s="53" t="str">
        <f>IF(COUNTIF(W$1:W646,W646)=1,IF(COUNT(X$1:X645)&gt;0,MAX(X$1:X645)+1,1),"")</f>
        <v/>
      </c>
      <c r="Z646" s="51" t="str">
        <f>IF($U646="","",IFERROR(SUMIF(Данные2!$A:$A,Техлист!$U646,Данные2!D:D),""))</f>
        <v/>
      </c>
      <c r="AA646" s="51" t="str">
        <f>IF($U646="","",IFERROR(SUMIF(Данные2!$A:$A,Техлист!$U646,Данные2!E:E),""))</f>
        <v/>
      </c>
      <c r="AB646" s="45" t="str">
        <f>IF($U646="","",IFERROR(ROUND(SUMIF(Данные2!$A:$A,Техлист!$U646,Данные2!F:F)*100,0)&amp;"%",""))</f>
        <v/>
      </c>
    </row>
    <row r="647" spans="1:28" x14ac:dyDescent="0.25">
      <c r="A647" s="45" t="str">
        <f>IF(Данные2!$A647&lt;&gt;"",Данные2!$A647,"")</f>
        <v/>
      </c>
      <c r="G647" s="45" t="str">
        <f t="shared" si="30"/>
        <v/>
      </c>
      <c r="H647" s="45" t="str">
        <f>IF(COUNTIF(G$1:G647,G647)=1,IF(COUNT(H$1:H646)&gt;0,MAX(H$1:H646)+1,1),"")</f>
        <v/>
      </c>
      <c r="J647" s="45" t="str">
        <f>IFERROR(IF(AND(Данные3!A647&lt;&gt;"",Данные3!A647=D$2),Данные3!B647,""),"")</f>
        <v/>
      </c>
      <c r="K647" s="45" t="str">
        <f>IF(COUNTIF(J$1:J647,J647)=1,IF(COUNT(K$1:K646)&gt;0,MAX(K$1:K646)+1,1),"")</f>
        <v/>
      </c>
      <c r="M647" s="51" t="str">
        <f>IF(G647="","",IFERROR(SUMIFS(Данные3!$E:$E,Данные3!$A:$A,D$2,Данные3!$B:$B,G647),""))</f>
        <v/>
      </c>
      <c r="N647" s="51" t="str">
        <f>IF(G647="","",IFERROR(SUMIFS(Данные3!$F:$F,Данные3!$A:$A,D$2,Данные3!$B:$B,G647),""))</f>
        <v/>
      </c>
      <c r="O647" s="51" t="str">
        <f>IF(G647="","",IFERROR(ROUND(SUMIFS(Данные3!$G:$G,Данные3!$A:$A,D$2,Данные3!$B:$B,G647)*100,0)&amp;"%",""))</f>
        <v/>
      </c>
      <c r="U647" s="51" t="str">
        <f t="shared" si="31"/>
        <v/>
      </c>
      <c r="V647" s="53" t="str">
        <f t="shared" si="32"/>
        <v/>
      </c>
      <c r="W647" s="51" t="str">
        <f>IFERROR(IF(Данные2!$A647&lt;&gt;"",Данные2!$A647,""),"")</f>
        <v/>
      </c>
      <c r="X647" s="53" t="str">
        <f>IF(COUNTIF(W$1:W647,W647)=1,IF(COUNT(X$1:X646)&gt;0,MAX(X$1:X646)+1,1),"")</f>
        <v/>
      </c>
      <c r="Z647" s="51" t="str">
        <f>IF($U647="","",IFERROR(SUMIF(Данные2!$A:$A,Техлист!$U647,Данные2!D:D),""))</f>
        <v/>
      </c>
      <c r="AA647" s="51" t="str">
        <f>IF($U647="","",IFERROR(SUMIF(Данные2!$A:$A,Техлист!$U647,Данные2!E:E),""))</f>
        <v/>
      </c>
      <c r="AB647" s="45" t="str">
        <f>IF($U647="","",IFERROR(ROUND(SUMIF(Данные2!$A:$A,Техлист!$U647,Данные2!F:F)*100,0)&amp;"%",""))</f>
        <v/>
      </c>
    </row>
    <row r="648" spans="1:28" x14ac:dyDescent="0.25">
      <c r="A648" s="45" t="str">
        <f>IF(Данные2!$A648&lt;&gt;"",Данные2!$A648,"")</f>
        <v/>
      </c>
      <c r="G648" s="45" t="str">
        <f t="shared" si="30"/>
        <v/>
      </c>
      <c r="H648" s="45" t="str">
        <f>IF(COUNTIF(G$1:G648,G648)=1,IF(COUNT(H$1:H647)&gt;0,MAX(H$1:H647)+1,1),"")</f>
        <v/>
      </c>
      <c r="J648" s="45" t="str">
        <f>IFERROR(IF(AND(Данные3!A648&lt;&gt;"",Данные3!A648=D$2),Данные3!B648,""),"")</f>
        <v/>
      </c>
      <c r="K648" s="45" t="str">
        <f>IF(COUNTIF(J$1:J648,J648)=1,IF(COUNT(K$1:K647)&gt;0,MAX(K$1:K647)+1,1),"")</f>
        <v/>
      </c>
      <c r="M648" s="51" t="str">
        <f>IF(G648="","",IFERROR(SUMIFS(Данные3!$E:$E,Данные3!$A:$A,D$2,Данные3!$B:$B,G648),""))</f>
        <v/>
      </c>
      <c r="N648" s="51" t="str">
        <f>IF(G648="","",IFERROR(SUMIFS(Данные3!$F:$F,Данные3!$A:$A,D$2,Данные3!$B:$B,G648),""))</f>
        <v/>
      </c>
      <c r="O648" s="51" t="str">
        <f>IF(G648="","",IFERROR(ROUND(SUMIFS(Данные3!$G:$G,Данные3!$A:$A,D$2,Данные3!$B:$B,G648)*100,0)&amp;"%",""))</f>
        <v/>
      </c>
      <c r="U648" s="51" t="str">
        <f t="shared" si="31"/>
        <v/>
      </c>
      <c r="V648" s="53" t="str">
        <f t="shared" si="32"/>
        <v/>
      </c>
      <c r="W648" s="51" t="str">
        <f>IFERROR(IF(Данные2!$A648&lt;&gt;"",Данные2!$A648,""),"")</f>
        <v/>
      </c>
      <c r="X648" s="53" t="str">
        <f>IF(COUNTIF(W$1:W648,W648)=1,IF(COUNT(X$1:X647)&gt;0,MAX(X$1:X647)+1,1),"")</f>
        <v/>
      </c>
      <c r="Z648" s="51" t="str">
        <f>IF($U648="","",IFERROR(SUMIF(Данные2!$A:$A,Техлист!$U648,Данные2!D:D),""))</f>
        <v/>
      </c>
      <c r="AA648" s="51" t="str">
        <f>IF($U648="","",IFERROR(SUMIF(Данные2!$A:$A,Техлист!$U648,Данные2!E:E),""))</f>
        <v/>
      </c>
      <c r="AB648" s="45" t="str">
        <f>IF($U648="","",IFERROR(ROUND(SUMIF(Данные2!$A:$A,Техлист!$U648,Данные2!F:F)*100,0)&amp;"%",""))</f>
        <v/>
      </c>
    </row>
    <row r="649" spans="1:28" x14ac:dyDescent="0.25">
      <c r="A649" s="45" t="str">
        <f>IF(Данные2!$A649&lt;&gt;"",Данные2!$A649,"")</f>
        <v/>
      </c>
      <c r="G649" s="45" t="str">
        <f t="shared" si="30"/>
        <v/>
      </c>
      <c r="H649" s="45" t="str">
        <f>IF(COUNTIF(G$1:G649,G649)=1,IF(COUNT(H$1:H648)&gt;0,MAX(H$1:H648)+1,1),"")</f>
        <v/>
      </c>
      <c r="J649" s="45" t="str">
        <f>IFERROR(IF(AND(Данные3!A649&lt;&gt;"",Данные3!A649=D$2),Данные3!B649,""),"")</f>
        <v/>
      </c>
      <c r="K649" s="45" t="str">
        <f>IF(COUNTIF(J$1:J649,J649)=1,IF(COUNT(K$1:K648)&gt;0,MAX(K$1:K648)+1,1),"")</f>
        <v/>
      </c>
      <c r="M649" s="51" t="str">
        <f>IF(G649="","",IFERROR(SUMIFS(Данные3!$E:$E,Данные3!$A:$A,D$2,Данные3!$B:$B,G649),""))</f>
        <v/>
      </c>
      <c r="N649" s="51" t="str">
        <f>IF(G649="","",IFERROR(SUMIFS(Данные3!$F:$F,Данные3!$A:$A,D$2,Данные3!$B:$B,G649),""))</f>
        <v/>
      </c>
      <c r="O649" s="51" t="str">
        <f>IF(G649="","",IFERROR(ROUND(SUMIFS(Данные3!$G:$G,Данные3!$A:$A,D$2,Данные3!$B:$B,G649)*100,0)&amp;"%",""))</f>
        <v/>
      </c>
      <c r="U649" s="51" t="str">
        <f t="shared" si="31"/>
        <v/>
      </c>
      <c r="V649" s="53" t="str">
        <f t="shared" si="32"/>
        <v/>
      </c>
      <c r="W649" s="51" t="str">
        <f>IFERROR(IF(Данные2!$A649&lt;&gt;"",Данные2!$A649,""),"")</f>
        <v/>
      </c>
      <c r="X649" s="53" t="str">
        <f>IF(COUNTIF(W$1:W649,W649)=1,IF(COUNT(X$1:X648)&gt;0,MAX(X$1:X648)+1,1),"")</f>
        <v/>
      </c>
      <c r="Z649" s="51" t="str">
        <f>IF($U649="","",IFERROR(SUMIF(Данные2!$A:$A,Техлист!$U649,Данные2!D:D),""))</f>
        <v/>
      </c>
      <c r="AA649" s="51" t="str">
        <f>IF($U649="","",IFERROR(SUMIF(Данные2!$A:$A,Техлист!$U649,Данные2!E:E),""))</f>
        <v/>
      </c>
      <c r="AB649" s="45" t="str">
        <f>IF($U649="","",IFERROR(ROUND(SUMIF(Данные2!$A:$A,Техлист!$U649,Данные2!F:F)*100,0)&amp;"%",""))</f>
        <v/>
      </c>
    </row>
    <row r="650" spans="1:28" x14ac:dyDescent="0.25">
      <c r="A650" s="45" t="str">
        <f>IF(Данные2!$A650&lt;&gt;"",Данные2!$A650,"")</f>
        <v/>
      </c>
      <c r="G650" s="45" t="str">
        <f t="shared" si="30"/>
        <v/>
      </c>
      <c r="H650" s="45" t="str">
        <f>IF(COUNTIF(G$1:G650,G650)=1,IF(COUNT(H$1:H649)&gt;0,MAX(H$1:H649)+1,1),"")</f>
        <v/>
      </c>
      <c r="J650" s="45" t="str">
        <f>IFERROR(IF(AND(Данные3!A650&lt;&gt;"",Данные3!A650=D$2),Данные3!B650,""),"")</f>
        <v/>
      </c>
      <c r="K650" s="45" t="str">
        <f>IF(COUNTIF(J$1:J650,J650)=1,IF(COUNT(K$1:K649)&gt;0,MAX(K$1:K649)+1,1),"")</f>
        <v/>
      </c>
      <c r="M650" s="51" t="str">
        <f>IF(G650="","",IFERROR(SUMIFS(Данные3!$E:$E,Данные3!$A:$A,D$2,Данные3!$B:$B,G650),""))</f>
        <v/>
      </c>
      <c r="N650" s="51" t="str">
        <f>IF(G650="","",IFERROR(SUMIFS(Данные3!$F:$F,Данные3!$A:$A,D$2,Данные3!$B:$B,G650),""))</f>
        <v/>
      </c>
      <c r="O650" s="51" t="str">
        <f>IF(G650="","",IFERROR(ROUND(SUMIFS(Данные3!$G:$G,Данные3!$A:$A,D$2,Данные3!$B:$B,G650)*100,0)&amp;"%",""))</f>
        <v/>
      </c>
      <c r="U650" s="51" t="str">
        <f t="shared" si="31"/>
        <v/>
      </c>
      <c r="V650" s="53" t="str">
        <f t="shared" si="32"/>
        <v/>
      </c>
      <c r="W650" s="51" t="str">
        <f>IFERROR(IF(Данные2!$A650&lt;&gt;"",Данные2!$A650,""),"")</f>
        <v/>
      </c>
      <c r="X650" s="53" t="str">
        <f>IF(COUNTIF(W$1:W650,W650)=1,IF(COUNT(X$1:X649)&gt;0,MAX(X$1:X649)+1,1),"")</f>
        <v/>
      </c>
      <c r="Z650" s="51" t="str">
        <f>IF($U650="","",IFERROR(SUMIF(Данные2!$A:$A,Техлист!$U650,Данные2!D:D),""))</f>
        <v/>
      </c>
      <c r="AA650" s="51" t="str">
        <f>IF($U650="","",IFERROR(SUMIF(Данные2!$A:$A,Техлист!$U650,Данные2!E:E),""))</f>
        <v/>
      </c>
      <c r="AB650" s="45" t="str">
        <f>IF($U650="","",IFERROR(ROUND(SUMIF(Данные2!$A:$A,Техлист!$U650,Данные2!F:F)*100,0)&amp;"%",""))</f>
        <v/>
      </c>
    </row>
    <row r="651" spans="1:28" x14ac:dyDescent="0.25">
      <c r="A651" s="45" t="str">
        <f>IF(Данные2!$A651&lt;&gt;"",Данные2!$A651,"")</f>
        <v/>
      </c>
      <c r="G651" s="45" t="str">
        <f t="shared" si="30"/>
        <v/>
      </c>
      <c r="H651" s="45" t="str">
        <f>IF(COUNTIF(G$1:G651,G651)=1,IF(COUNT(H$1:H650)&gt;0,MAX(H$1:H650)+1,1),"")</f>
        <v/>
      </c>
      <c r="J651" s="45" t="str">
        <f>IFERROR(IF(AND(Данные3!A651&lt;&gt;"",Данные3!A651=D$2),Данные3!B651,""),"")</f>
        <v/>
      </c>
      <c r="K651" s="45" t="str">
        <f>IF(COUNTIF(J$1:J651,J651)=1,IF(COUNT(K$1:K650)&gt;0,MAX(K$1:K650)+1,1),"")</f>
        <v/>
      </c>
      <c r="M651" s="51" t="str">
        <f>IF(G651="","",IFERROR(SUMIFS(Данные3!$E:$E,Данные3!$A:$A,D$2,Данные3!$B:$B,G651),""))</f>
        <v/>
      </c>
      <c r="N651" s="51" t="str">
        <f>IF(G651="","",IFERROR(SUMIFS(Данные3!$F:$F,Данные3!$A:$A,D$2,Данные3!$B:$B,G651),""))</f>
        <v/>
      </c>
      <c r="O651" s="51" t="str">
        <f>IF(G651="","",IFERROR(ROUND(SUMIFS(Данные3!$G:$G,Данные3!$A:$A,D$2,Данные3!$B:$B,G651)*100,0)&amp;"%",""))</f>
        <v/>
      </c>
      <c r="U651" s="51" t="str">
        <f t="shared" si="31"/>
        <v/>
      </c>
      <c r="V651" s="53" t="str">
        <f t="shared" si="32"/>
        <v/>
      </c>
      <c r="W651" s="51" t="str">
        <f>IFERROR(IF(Данные2!$A651&lt;&gt;"",Данные2!$A651,""),"")</f>
        <v/>
      </c>
      <c r="X651" s="53" t="str">
        <f>IF(COUNTIF(W$1:W651,W651)=1,IF(COUNT(X$1:X650)&gt;0,MAX(X$1:X650)+1,1),"")</f>
        <v/>
      </c>
      <c r="Z651" s="51" t="str">
        <f>IF($U651="","",IFERROR(SUMIF(Данные2!$A:$A,Техлист!$U651,Данные2!D:D),""))</f>
        <v/>
      </c>
      <c r="AA651" s="51" t="str">
        <f>IF($U651="","",IFERROR(SUMIF(Данные2!$A:$A,Техлист!$U651,Данные2!E:E),""))</f>
        <v/>
      </c>
      <c r="AB651" s="45" t="str">
        <f>IF($U651="","",IFERROR(ROUND(SUMIF(Данные2!$A:$A,Техлист!$U651,Данные2!F:F)*100,0)&amp;"%",""))</f>
        <v/>
      </c>
    </row>
    <row r="652" spans="1:28" x14ac:dyDescent="0.25">
      <c r="A652" s="45" t="str">
        <f>IF(Данные2!$A652&lt;&gt;"",Данные2!$A652,"")</f>
        <v/>
      </c>
      <c r="G652" s="45" t="str">
        <f t="shared" si="30"/>
        <v/>
      </c>
      <c r="H652" s="45" t="str">
        <f>IF(COUNTIF(G$1:G652,G652)=1,IF(COUNT(H$1:H651)&gt;0,MAX(H$1:H651)+1,1),"")</f>
        <v/>
      </c>
      <c r="J652" s="45" t="str">
        <f>IFERROR(IF(AND(Данные3!A652&lt;&gt;"",Данные3!A652=D$2),Данные3!B652,""),"")</f>
        <v/>
      </c>
      <c r="K652" s="45" t="str">
        <f>IF(COUNTIF(J$1:J652,J652)=1,IF(COUNT(K$1:K651)&gt;0,MAX(K$1:K651)+1,1),"")</f>
        <v/>
      </c>
      <c r="M652" s="51" t="str">
        <f>IF(G652="","",IFERROR(SUMIFS(Данные3!$E:$E,Данные3!$A:$A,D$2,Данные3!$B:$B,G652),""))</f>
        <v/>
      </c>
      <c r="N652" s="51" t="str">
        <f>IF(G652="","",IFERROR(SUMIFS(Данные3!$F:$F,Данные3!$A:$A,D$2,Данные3!$B:$B,G652),""))</f>
        <v/>
      </c>
      <c r="O652" s="51" t="str">
        <f>IF(G652="","",IFERROR(ROUND(SUMIFS(Данные3!$G:$G,Данные3!$A:$A,D$2,Данные3!$B:$B,G652)*100,0)&amp;"%",""))</f>
        <v/>
      </c>
      <c r="U652" s="51" t="str">
        <f t="shared" si="31"/>
        <v/>
      </c>
      <c r="V652" s="53" t="str">
        <f t="shared" si="32"/>
        <v/>
      </c>
      <c r="W652" s="51" t="str">
        <f>IFERROR(IF(Данные2!$A652&lt;&gt;"",Данные2!$A652,""),"")</f>
        <v/>
      </c>
      <c r="X652" s="53" t="str">
        <f>IF(COUNTIF(W$1:W652,W652)=1,IF(COUNT(X$1:X651)&gt;0,MAX(X$1:X651)+1,1),"")</f>
        <v/>
      </c>
      <c r="Z652" s="51" t="str">
        <f>IF($U652="","",IFERROR(SUMIF(Данные2!$A:$A,Техлист!$U652,Данные2!D:D),""))</f>
        <v/>
      </c>
      <c r="AA652" s="51" t="str">
        <f>IF($U652="","",IFERROR(SUMIF(Данные2!$A:$A,Техлист!$U652,Данные2!E:E),""))</f>
        <v/>
      </c>
      <c r="AB652" s="45" t="str">
        <f>IF($U652="","",IFERROR(ROUND(SUMIF(Данные2!$A:$A,Техлист!$U652,Данные2!F:F)*100,0)&amp;"%",""))</f>
        <v/>
      </c>
    </row>
    <row r="653" spans="1:28" x14ac:dyDescent="0.25">
      <c r="A653" s="45" t="str">
        <f>IF(Данные2!$A653&lt;&gt;"",Данные2!$A653,"")</f>
        <v/>
      </c>
      <c r="G653" s="45" t="str">
        <f t="shared" si="30"/>
        <v/>
      </c>
      <c r="H653" s="45" t="str">
        <f>IF(COUNTIF(G$1:G653,G653)=1,IF(COUNT(H$1:H652)&gt;0,MAX(H$1:H652)+1,1),"")</f>
        <v/>
      </c>
      <c r="J653" s="45" t="str">
        <f>IFERROR(IF(AND(Данные3!A653&lt;&gt;"",Данные3!A653=D$2),Данные3!B653,""),"")</f>
        <v/>
      </c>
      <c r="K653" s="45" t="str">
        <f>IF(COUNTIF(J$1:J653,J653)=1,IF(COUNT(K$1:K652)&gt;0,MAX(K$1:K652)+1,1),"")</f>
        <v/>
      </c>
      <c r="M653" s="51" t="str">
        <f>IF(G653="","",IFERROR(SUMIFS(Данные3!$E:$E,Данные3!$A:$A,D$2,Данные3!$B:$B,G653),""))</f>
        <v/>
      </c>
      <c r="N653" s="51" t="str">
        <f>IF(G653="","",IFERROR(SUMIFS(Данные3!$F:$F,Данные3!$A:$A,D$2,Данные3!$B:$B,G653),""))</f>
        <v/>
      </c>
      <c r="O653" s="51" t="str">
        <f>IF(G653="","",IFERROR(ROUND(SUMIFS(Данные3!$G:$G,Данные3!$A:$A,D$2,Данные3!$B:$B,G653)*100,0)&amp;"%",""))</f>
        <v/>
      </c>
      <c r="U653" s="51" t="str">
        <f t="shared" si="31"/>
        <v/>
      </c>
      <c r="V653" s="53" t="str">
        <f t="shared" si="32"/>
        <v/>
      </c>
      <c r="W653" s="51" t="str">
        <f>IFERROR(IF(Данные2!$A653&lt;&gt;"",Данные2!$A653,""),"")</f>
        <v/>
      </c>
      <c r="X653" s="53" t="str">
        <f>IF(COUNTIF(W$1:W653,W653)=1,IF(COUNT(X$1:X652)&gt;0,MAX(X$1:X652)+1,1),"")</f>
        <v/>
      </c>
      <c r="Z653" s="51" t="str">
        <f>IF($U653="","",IFERROR(SUMIF(Данные2!$A:$A,Техлист!$U653,Данные2!D:D),""))</f>
        <v/>
      </c>
      <c r="AA653" s="51" t="str">
        <f>IF($U653="","",IFERROR(SUMIF(Данные2!$A:$A,Техлист!$U653,Данные2!E:E),""))</f>
        <v/>
      </c>
      <c r="AB653" s="45" t="str">
        <f>IF($U653="","",IFERROR(ROUND(SUMIF(Данные2!$A:$A,Техлист!$U653,Данные2!F:F)*100,0)&amp;"%",""))</f>
        <v/>
      </c>
    </row>
    <row r="654" spans="1:28" x14ac:dyDescent="0.25">
      <c r="A654" s="45" t="str">
        <f>IF(Данные2!$A654&lt;&gt;"",Данные2!$A654,"")</f>
        <v/>
      </c>
      <c r="G654" s="45" t="str">
        <f t="shared" si="30"/>
        <v/>
      </c>
      <c r="H654" s="45" t="str">
        <f>IF(COUNTIF(G$1:G654,G654)=1,IF(COUNT(H$1:H653)&gt;0,MAX(H$1:H653)+1,1),"")</f>
        <v/>
      </c>
      <c r="J654" s="45" t="str">
        <f>IFERROR(IF(AND(Данные3!A654&lt;&gt;"",Данные3!A654=D$2),Данные3!B654,""),"")</f>
        <v/>
      </c>
      <c r="K654" s="45" t="str">
        <f>IF(COUNTIF(J$1:J654,J654)=1,IF(COUNT(K$1:K653)&gt;0,MAX(K$1:K653)+1,1),"")</f>
        <v/>
      </c>
      <c r="M654" s="51" t="str">
        <f>IF(G654="","",IFERROR(SUMIFS(Данные3!$E:$E,Данные3!$A:$A,D$2,Данные3!$B:$B,G654),""))</f>
        <v/>
      </c>
      <c r="N654" s="51" t="str">
        <f>IF(G654="","",IFERROR(SUMIFS(Данные3!$F:$F,Данные3!$A:$A,D$2,Данные3!$B:$B,G654),""))</f>
        <v/>
      </c>
      <c r="O654" s="51" t="str">
        <f>IF(G654="","",IFERROR(ROUND(SUMIFS(Данные3!$G:$G,Данные3!$A:$A,D$2,Данные3!$B:$B,G654)*100,0)&amp;"%",""))</f>
        <v/>
      </c>
      <c r="U654" s="51" t="str">
        <f t="shared" si="31"/>
        <v/>
      </c>
      <c r="V654" s="53" t="str">
        <f t="shared" si="32"/>
        <v/>
      </c>
      <c r="W654" s="51" t="str">
        <f>IFERROR(IF(Данные2!$A654&lt;&gt;"",Данные2!$A654,""),"")</f>
        <v/>
      </c>
      <c r="X654" s="53" t="str">
        <f>IF(COUNTIF(W$1:W654,W654)=1,IF(COUNT(X$1:X653)&gt;0,MAX(X$1:X653)+1,1),"")</f>
        <v/>
      </c>
      <c r="Z654" s="51" t="str">
        <f>IF($U654="","",IFERROR(SUMIF(Данные2!$A:$A,Техлист!$U654,Данные2!D:D),""))</f>
        <v/>
      </c>
      <c r="AA654" s="51" t="str">
        <f>IF($U654="","",IFERROR(SUMIF(Данные2!$A:$A,Техлист!$U654,Данные2!E:E),""))</f>
        <v/>
      </c>
      <c r="AB654" s="45" t="str">
        <f>IF($U654="","",IFERROR(ROUND(SUMIF(Данные2!$A:$A,Техлист!$U654,Данные2!F:F)*100,0)&amp;"%",""))</f>
        <v/>
      </c>
    </row>
    <row r="655" spans="1:28" x14ac:dyDescent="0.25">
      <c r="A655" s="45" t="str">
        <f>IF(Данные2!$A655&lt;&gt;"",Данные2!$A655,"")</f>
        <v/>
      </c>
      <c r="G655" s="45" t="str">
        <f t="shared" si="30"/>
        <v/>
      </c>
      <c r="H655" s="45" t="str">
        <f>IF(COUNTIF(G$1:G655,G655)=1,IF(COUNT(H$1:H654)&gt;0,MAX(H$1:H654)+1,1),"")</f>
        <v/>
      </c>
      <c r="J655" s="45" t="str">
        <f>IFERROR(IF(AND(Данные3!A655&lt;&gt;"",Данные3!A655=D$2),Данные3!B655,""),"")</f>
        <v/>
      </c>
      <c r="K655" s="45" t="str">
        <f>IF(COUNTIF(J$1:J655,J655)=1,IF(COUNT(K$1:K654)&gt;0,MAX(K$1:K654)+1,1),"")</f>
        <v/>
      </c>
      <c r="M655" s="51" t="str">
        <f>IF(G655="","",IFERROR(SUMIFS(Данные3!$E:$E,Данные3!$A:$A,D$2,Данные3!$B:$B,G655),""))</f>
        <v/>
      </c>
      <c r="N655" s="51" t="str">
        <f>IF(G655="","",IFERROR(SUMIFS(Данные3!$F:$F,Данные3!$A:$A,D$2,Данные3!$B:$B,G655),""))</f>
        <v/>
      </c>
      <c r="O655" s="51" t="str">
        <f>IF(G655="","",IFERROR(ROUND(SUMIFS(Данные3!$G:$G,Данные3!$A:$A,D$2,Данные3!$B:$B,G655)*100,0)&amp;"%",""))</f>
        <v/>
      </c>
      <c r="U655" s="51" t="str">
        <f t="shared" si="31"/>
        <v/>
      </c>
      <c r="V655" s="53" t="str">
        <f t="shared" si="32"/>
        <v/>
      </c>
      <c r="W655" s="51" t="str">
        <f>IFERROR(IF(Данные2!$A655&lt;&gt;"",Данные2!$A655,""),"")</f>
        <v/>
      </c>
      <c r="X655" s="53" t="str">
        <f>IF(COUNTIF(W$1:W655,W655)=1,IF(COUNT(X$1:X654)&gt;0,MAX(X$1:X654)+1,1),"")</f>
        <v/>
      </c>
      <c r="Z655" s="51" t="str">
        <f>IF($U655="","",IFERROR(SUMIF(Данные2!$A:$A,Техлист!$U655,Данные2!D:D),""))</f>
        <v/>
      </c>
      <c r="AA655" s="51" t="str">
        <f>IF($U655="","",IFERROR(SUMIF(Данные2!$A:$A,Техлист!$U655,Данные2!E:E),""))</f>
        <v/>
      </c>
      <c r="AB655" s="45" t="str">
        <f>IF($U655="","",IFERROR(ROUND(SUMIF(Данные2!$A:$A,Техлист!$U655,Данные2!F:F)*100,0)&amp;"%",""))</f>
        <v/>
      </c>
    </row>
    <row r="656" spans="1:28" x14ac:dyDescent="0.25">
      <c r="A656" s="45" t="str">
        <f>IF(Данные2!$A656&lt;&gt;"",Данные2!$A656,"")</f>
        <v/>
      </c>
      <c r="G656" s="45" t="str">
        <f t="shared" si="30"/>
        <v/>
      </c>
      <c r="H656" s="45" t="str">
        <f>IF(COUNTIF(G$1:G656,G656)=1,IF(COUNT(H$1:H655)&gt;0,MAX(H$1:H655)+1,1),"")</f>
        <v/>
      </c>
      <c r="J656" s="45" t="str">
        <f>IFERROR(IF(AND(Данные3!A656&lt;&gt;"",Данные3!A656=D$2),Данные3!B656,""),"")</f>
        <v/>
      </c>
      <c r="K656" s="45" t="str">
        <f>IF(COUNTIF(J$1:J656,J656)=1,IF(COUNT(K$1:K655)&gt;0,MAX(K$1:K655)+1,1),"")</f>
        <v/>
      </c>
      <c r="M656" s="51" t="str">
        <f>IF(G656="","",IFERROR(SUMIFS(Данные3!$E:$E,Данные3!$A:$A,D$2,Данные3!$B:$B,G656),""))</f>
        <v/>
      </c>
      <c r="N656" s="51" t="str">
        <f>IF(G656="","",IFERROR(SUMIFS(Данные3!$F:$F,Данные3!$A:$A,D$2,Данные3!$B:$B,G656),""))</f>
        <v/>
      </c>
      <c r="O656" s="51" t="str">
        <f>IF(G656="","",IFERROR(ROUND(SUMIFS(Данные3!$G:$G,Данные3!$A:$A,D$2,Данные3!$B:$B,G656)*100,0)&amp;"%",""))</f>
        <v/>
      </c>
      <c r="U656" s="51" t="str">
        <f t="shared" si="31"/>
        <v/>
      </c>
      <c r="V656" s="53" t="str">
        <f t="shared" si="32"/>
        <v/>
      </c>
      <c r="W656" s="51" t="str">
        <f>IFERROR(IF(Данные2!$A656&lt;&gt;"",Данные2!$A656,""),"")</f>
        <v/>
      </c>
      <c r="X656" s="53" t="str">
        <f>IF(COUNTIF(W$1:W656,W656)=1,IF(COUNT(X$1:X655)&gt;0,MAX(X$1:X655)+1,1),"")</f>
        <v/>
      </c>
      <c r="Z656" s="51" t="str">
        <f>IF($U656="","",IFERROR(SUMIF(Данные2!$A:$A,Техлист!$U656,Данные2!D:D),""))</f>
        <v/>
      </c>
      <c r="AA656" s="51" t="str">
        <f>IF($U656="","",IFERROR(SUMIF(Данные2!$A:$A,Техлист!$U656,Данные2!E:E),""))</f>
        <v/>
      </c>
      <c r="AB656" s="45" t="str">
        <f>IF($U656="","",IFERROR(ROUND(SUMIF(Данные2!$A:$A,Техлист!$U656,Данные2!F:F)*100,0)&amp;"%",""))</f>
        <v/>
      </c>
    </row>
    <row r="657" spans="1:28" x14ac:dyDescent="0.25">
      <c r="A657" s="45" t="str">
        <f>IF(Данные2!$A657&lt;&gt;"",Данные2!$A657,"")</f>
        <v/>
      </c>
      <c r="G657" s="45" t="str">
        <f t="shared" si="30"/>
        <v/>
      </c>
      <c r="H657" s="45" t="str">
        <f>IF(COUNTIF(G$1:G657,G657)=1,IF(COUNT(H$1:H656)&gt;0,MAX(H$1:H656)+1,1),"")</f>
        <v/>
      </c>
      <c r="J657" s="45" t="str">
        <f>IFERROR(IF(AND(Данные3!A657&lt;&gt;"",Данные3!A657=D$2),Данные3!B657,""),"")</f>
        <v/>
      </c>
      <c r="K657" s="45" t="str">
        <f>IF(COUNTIF(J$1:J657,J657)=1,IF(COUNT(K$1:K656)&gt;0,MAX(K$1:K656)+1,1),"")</f>
        <v/>
      </c>
      <c r="M657" s="51" t="str">
        <f>IF(G657="","",IFERROR(SUMIFS(Данные3!$E:$E,Данные3!$A:$A,D$2,Данные3!$B:$B,G657),""))</f>
        <v/>
      </c>
      <c r="N657" s="51" t="str">
        <f>IF(G657="","",IFERROR(SUMIFS(Данные3!$F:$F,Данные3!$A:$A,D$2,Данные3!$B:$B,G657),""))</f>
        <v/>
      </c>
      <c r="O657" s="51" t="str">
        <f>IF(G657="","",IFERROR(ROUND(SUMIFS(Данные3!$G:$G,Данные3!$A:$A,D$2,Данные3!$B:$B,G657)*100,0)&amp;"%",""))</f>
        <v/>
      </c>
      <c r="U657" s="51" t="str">
        <f t="shared" si="31"/>
        <v/>
      </c>
      <c r="V657" s="53" t="str">
        <f t="shared" si="32"/>
        <v/>
      </c>
      <c r="W657" s="51" t="str">
        <f>IFERROR(IF(Данные2!$A657&lt;&gt;"",Данные2!$A657,""),"")</f>
        <v/>
      </c>
      <c r="X657" s="53" t="str">
        <f>IF(COUNTIF(W$1:W657,W657)=1,IF(COUNT(X$1:X656)&gt;0,MAX(X$1:X656)+1,1),"")</f>
        <v/>
      </c>
      <c r="Z657" s="51" t="str">
        <f>IF($U657="","",IFERROR(SUMIF(Данные2!$A:$A,Техлист!$U657,Данные2!D:D),""))</f>
        <v/>
      </c>
      <c r="AA657" s="51" t="str">
        <f>IF($U657="","",IFERROR(SUMIF(Данные2!$A:$A,Техлист!$U657,Данные2!E:E),""))</f>
        <v/>
      </c>
      <c r="AB657" s="45" t="str">
        <f>IF($U657="","",IFERROR(ROUND(SUMIF(Данные2!$A:$A,Техлист!$U657,Данные2!F:F)*100,0)&amp;"%",""))</f>
        <v/>
      </c>
    </row>
    <row r="658" spans="1:28" x14ac:dyDescent="0.25">
      <c r="A658" s="45" t="str">
        <f>IF(Данные2!$A658&lt;&gt;"",Данные2!$A658,"")</f>
        <v/>
      </c>
      <c r="G658" s="45" t="str">
        <f t="shared" si="30"/>
        <v/>
      </c>
      <c r="H658" s="45" t="str">
        <f>IF(COUNTIF(G$1:G658,G658)=1,IF(COUNT(H$1:H657)&gt;0,MAX(H$1:H657)+1,1),"")</f>
        <v/>
      </c>
      <c r="J658" s="45" t="str">
        <f>IFERROR(IF(AND(Данные3!A658&lt;&gt;"",Данные3!A658=D$2),Данные3!B658,""),"")</f>
        <v/>
      </c>
      <c r="K658" s="45" t="str">
        <f>IF(COUNTIF(J$1:J658,J658)=1,IF(COUNT(K$1:K657)&gt;0,MAX(K$1:K657)+1,1),"")</f>
        <v/>
      </c>
      <c r="M658" s="51" t="str">
        <f>IF(G658="","",IFERROR(SUMIFS(Данные3!$E:$E,Данные3!$A:$A,D$2,Данные3!$B:$B,G658),""))</f>
        <v/>
      </c>
      <c r="N658" s="51" t="str">
        <f>IF(G658="","",IFERROR(SUMIFS(Данные3!$F:$F,Данные3!$A:$A,D$2,Данные3!$B:$B,G658),""))</f>
        <v/>
      </c>
      <c r="O658" s="51" t="str">
        <f>IF(G658="","",IFERROR(ROUND(SUMIFS(Данные3!$G:$G,Данные3!$A:$A,D$2,Данные3!$B:$B,G658)*100,0)&amp;"%",""))</f>
        <v/>
      </c>
      <c r="U658" s="51" t="str">
        <f t="shared" si="31"/>
        <v/>
      </c>
      <c r="V658" s="53" t="str">
        <f t="shared" si="32"/>
        <v/>
      </c>
      <c r="W658" s="51" t="str">
        <f>IFERROR(IF(Данные2!$A658&lt;&gt;"",Данные2!$A658,""),"")</f>
        <v/>
      </c>
      <c r="X658" s="53" t="str">
        <f>IF(COUNTIF(W$1:W658,W658)=1,IF(COUNT(X$1:X657)&gt;0,MAX(X$1:X657)+1,1),"")</f>
        <v/>
      </c>
      <c r="Z658" s="51" t="str">
        <f>IF($U658="","",IFERROR(SUMIF(Данные2!$A:$A,Техлист!$U658,Данные2!D:D),""))</f>
        <v/>
      </c>
      <c r="AA658" s="51" t="str">
        <f>IF($U658="","",IFERROR(SUMIF(Данные2!$A:$A,Техлист!$U658,Данные2!E:E),""))</f>
        <v/>
      </c>
      <c r="AB658" s="45" t="str">
        <f>IF($U658="","",IFERROR(ROUND(SUMIF(Данные2!$A:$A,Техлист!$U658,Данные2!F:F)*100,0)&amp;"%",""))</f>
        <v/>
      </c>
    </row>
    <row r="659" spans="1:28" x14ac:dyDescent="0.25">
      <c r="A659" s="45" t="str">
        <f>IF(Данные2!$A659&lt;&gt;"",Данные2!$A659,"")</f>
        <v/>
      </c>
      <c r="G659" s="45" t="str">
        <f t="shared" si="30"/>
        <v/>
      </c>
      <c r="H659" s="45" t="str">
        <f>IF(COUNTIF(G$1:G659,G659)=1,IF(COUNT(H$1:H658)&gt;0,MAX(H$1:H658)+1,1),"")</f>
        <v/>
      </c>
      <c r="J659" s="45" t="str">
        <f>IFERROR(IF(AND(Данные3!A659&lt;&gt;"",Данные3!A659=D$2),Данные3!B659,""),"")</f>
        <v/>
      </c>
      <c r="K659" s="45" t="str">
        <f>IF(COUNTIF(J$1:J659,J659)=1,IF(COUNT(K$1:K658)&gt;0,MAX(K$1:K658)+1,1),"")</f>
        <v/>
      </c>
      <c r="M659" s="51" t="str">
        <f>IF(G659="","",IFERROR(SUMIFS(Данные3!$E:$E,Данные3!$A:$A,D$2,Данные3!$B:$B,G659),""))</f>
        <v/>
      </c>
      <c r="N659" s="51" t="str">
        <f>IF(G659="","",IFERROR(SUMIFS(Данные3!$F:$F,Данные3!$A:$A,D$2,Данные3!$B:$B,G659),""))</f>
        <v/>
      </c>
      <c r="O659" s="51" t="str">
        <f>IF(G659="","",IFERROR(ROUND(SUMIFS(Данные3!$G:$G,Данные3!$A:$A,D$2,Данные3!$B:$B,G659)*100,0)&amp;"%",""))</f>
        <v/>
      </c>
      <c r="U659" s="51" t="str">
        <f t="shared" si="31"/>
        <v/>
      </c>
      <c r="V659" s="53" t="str">
        <f t="shared" si="32"/>
        <v/>
      </c>
      <c r="W659" s="51" t="str">
        <f>IFERROR(IF(Данные2!$A659&lt;&gt;"",Данные2!$A659,""),"")</f>
        <v/>
      </c>
      <c r="X659" s="53" t="str">
        <f>IF(COUNTIF(W$1:W659,W659)=1,IF(COUNT(X$1:X658)&gt;0,MAX(X$1:X658)+1,1),"")</f>
        <v/>
      </c>
      <c r="Z659" s="51" t="str">
        <f>IF($U659="","",IFERROR(SUMIF(Данные2!$A:$A,Техлист!$U659,Данные2!D:D),""))</f>
        <v/>
      </c>
      <c r="AA659" s="51" t="str">
        <f>IF($U659="","",IFERROR(SUMIF(Данные2!$A:$A,Техлист!$U659,Данные2!E:E),""))</f>
        <v/>
      </c>
      <c r="AB659" s="45" t="str">
        <f>IF($U659="","",IFERROR(ROUND(SUMIF(Данные2!$A:$A,Техлист!$U659,Данные2!F:F)*100,0)&amp;"%",""))</f>
        <v/>
      </c>
    </row>
    <row r="660" spans="1:28" x14ac:dyDescent="0.25">
      <c r="A660" s="45" t="str">
        <f>IF(Данные2!$A660&lt;&gt;"",Данные2!$A660,"")</f>
        <v/>
      </c>
      <c r="G660" s="45" t="str">
        <f t="shared" si="30"/>
        <v/>
      </c>
      <c r="H660" s="45" t="str">
        <f>IF(COUNTIF(G$1:G660,G660)=1,IF(COUNT(H$1:H659)&gt;0,MAX(H$1:H659)+1,1),"")</f>
        <v/>
      </c>
      <c r="J660" s="45" t="str">
        <f>IFERROR(IF(AND(Данные3!A660&lt;&gt;"",Данные3!A660=D$2),Данные3!B660,""),"")</f>
        <v/>
      </c>
      <c r="K660" s="45" t="str">
        <f>IF(COUNTIF(J$1:J660,J660)=1,IF(COUNT(K$1:K659)&gt;0,MAX(K$1:K659)+1,1),"")</f>
        <v/>
      </c>
      <c r="M660" s="51" t="str">
        <f>IF(G660="","",IFERROR(SUMIFS(Данные3!$E:$E,Данные3!$A:$A,D$2,Данные3!$B:$B,G660),""))</f>
        <v/>
      </c>
      <c r="N660" s="51" t="str">
        <f>IF(G660="","",IFERROR(SUMIFS(Данные3!$F:$F,Данные3!$A:$A,D$2,Данные3!$B:$B,G660),""))</f>
        <v/>
      </c>
      <c r="O660" s="51" t="str">
        <f>IF(G660="","",IFERROR(ROUND(SUMIFS(Данные3!$G:$G,Данные3!$A:$A,D$2,Данные3!$B:$B,G660)*100,0)&amp;"%",""))</f>
        <v/>
      </c>
      <c r="U660" s="51" t="str">
        <f t="shared" si="31"/>
        <v/>
      </c>
      <c r="V660" s="53" t="str">
        <f t="shared" si="32"/>
        <v/>
      </c>
      <c r="W660" s="51" t="str">
        <f>IFERROR(IF(Данные2!$A660&lt;&gt;"",Данные2!$A660,""),"")</f>
        <v/>
      </c>
      <c r="X660" s="53" t="str">
        <f>IF(COUNTIF(W$1:W660,W660)=1,IF(COUNT(X$1:X659)&gt;0,MAX(X$1:X659)+1,1),"")</f>
        <v/>
      </c>
      <c r="Z660" s="51" t="str">
        <f>IF($U660="","",IFERROR(SUMIF(Данные2!$A:$A,Техлист!$U660,Данные2!D:D),""))</f>
        <v/>
      </c>
      <c r="AA660" s="51" t="str">
        <f>IF($U660="","",IFERROR(SUMIF(Данные2!$A:$A,Техлист!$U660,Данные2!E:E),""))</f>
        <v/>
      </c>
      <c r="AB660" s="45" t="str">
        <f>IF($U660="","",IFERROR(ROUND(SUMIF(Данные2!$A:$A,Техлист!$U660,Данные2!F:F)*100,0)&amp;"%",""))</f>
        <v/>
      </c>
    </row>
    <row r="661" spans="1:28" x14ac:dyDescent="0.25">
      <c r="A661" s="45" t="str">
        <f>IF(Данные2!$A661&lt;&gt;"",Данные2!$A661,"")</f>
        <v/>
      </c>
      <c r="G661" s="45" t="str">
        <f t="shared" si="30"/>
        <v/>
      </c>
      <c r="H661" s="45" t="str">
        <f>IF(COUNTIF(G$1:G661,G661)=1,IF(COUNT(H$1:H660)&gt;0,MAX(H$1:H660)+1,1),"")</f>
        <v/>
      </c>
      <c r="J661" s="45" t="str">
        <f>IFERROR(IF(AND(Данные3!A661&lt;&gt;"",Данные3!A661=D$2),Данные3!B661,""),"")</f>
        <v/>
      </c>
      <c r="K661" s="45" t="str">
        <f>IF(COUNTIF(J$1:J661,J661)=1,IF(COUNT(K$1:K660)&gt;0,MAX(K$1:K660)+1,1),"")</f>
        <v/>
      </c>
      <c r="M661" s="51" t="str">
        <f>IF(G661="","",IFERROR(SUMIFS(Данные3!$E:$E,Данные3!$A:$A,D$2,Данные3!$B:$B,G661),""))</f>
        <v/>
      </c>
      <c r="N661" s="51" t="str">
        <f>IF(G661="","",IFERROR(SUMIFS(Данные3!$F:$F,Данные3!$A:$A,D$2,Данные3!$B:$B,G661),""))</f>
        <v/>
      </c>
      <c r="O661" s="51" t="str">
        <f>IF(G661="","",IFERROR(ROUND(SUMIFS(Данные3!$G:$G,Данные3!$A:$A,D$2,Данные3!$B:$B,G661)*100,0)&amp;"%",""))</f>
        <v/>
      </c>
      <c r="U661" s="51" t="str">
        <f t="shared" si="31"/>
        <v/>
      </c>
      <c r="V661" s="53" t="str">
        <f t="shared" si="32"/>
        <v/>
      </c>
      <c r="W661" s="51" t="str">
        <f>IFERROR(IF(Данные2!$A661&lt;&gt;"",Данные2!$A661,""),"")</f>
        <v/>
      </c>
      <c r="X661" s="53" t="str">
        <f>IF(COUNTIF(W$1:W661,W661)=1,IF(COUNT(X$1:X660)&gt;0,MAX(X$1:X660)+1,1),"")</f>
        <v/>
      </c>
      <c r="Z661" s="51" t="str">
        <f>IF($U661="","",IFERROR(SUMIF(Данные2!$A:$A,Техлист!$U661,Данные2!D:D),""))</f>
        <v/>
      </c>
      <c r="AA661" s="51" t="str">
        <f>IF($U661="","",IFERROR(SUMIF(Данные2!$A:$A,Техлист!$U661,Данные2!E:E),""))</f>
        <v/>
      </c>
      <c r="AB661" s="45" t="str">
        <f>IF($U661="","",IFERROR(ROUND(SUMIF(Данные2!$A:$A,Техлист!$U661,Данные2!F:F)*100,0)&amp;"%",""))</f>
        <v/>
      </c>
    </row>
    <row r="662" spans="1:28" x14ac:dyDescent="0.25">
      <c r="A662" s="45" t="str">
        <f>IF(Данные2!$A662&lt;&gt;"",Данные2!$A662,"")</f>
        <v/>
      </c>
      <c r="G662" s="45" t="str">
        <f t="shared" si="30"/>
        <v/>
      </c>
      <c r="H662" s="45" t="str">
        <f>IF(COUNTIF(G$1:G662,G662)=1,IF(COUNT(H$1:H661)&gt;0,MAX(H$1:H661)+1,1),"")</f>
        <v/>
      </c>
      <c r="J662" s="45" t="str">
        <f>IFERROR(IF(AND(Данные3!A662&lt;&gt;"",Данные3!A662=D$2),Данные3!B662,""),"")</f>
        <v/>
      </c>
      <c r="K662" s="45" t="str">
        <f>IF(COUNTIF(J$1:J662,J662)=1,IF(COUNT(K$1:K661)&gt;0,MAX(K$1:K661)+1,1),"")</f>
        <v/>
      </c>
      <c r="M662" s="51" t="str">
        <f>IF(G662="","",IFERROR(SUMIFS(Данные3!$E:$E,Данные3!$A:$A,D$2,Данные3!$B:$B,G662),""))</f>
        <v/>
      </c>
      <c r="N662" s="51" t="str">
        <f>IF(G662="","",IFERROR(SUMIFS(Данные3!$F:$F,Данные3!$A:$A,D$2,Данные3!$B:$B,G662),""))</f>
        <v/>
      </c>
      <c r="O662" s="51" t="str">
        <f>IF(G662="","",IFERROR(ROUND(SUMIFS(Данные3!$G:$G,Данные3!$A:$A,D$2,Данные3!$B:$B,G662)*100,0)&amp;"%",""))</f>
        <v/>
      </c>
      <c r="U662" s="51" t="str">
        <f t="shared" si="31"/>
        <v/>
      </c>
      <c r="V662" s="53" t="str">
        <f t="shared" si="32"/>
        <v/>
      </c>
      <c r="W662" s="51" t="str">
        <f>IFERROR(IF(Данные2!$A662&lt;&gt;"",Данные2!$A662,""),"")</f>
        <v/>
      </c>
      <c r="X662" s="53" t="str">
        <f>IF(COUNTIF(W$1:W662,W662)=1,IF(COUNT(X$1:X661)&gt;0,MAX(X$1:X661)+1,1),"")</f>
        <v/>
      </c>
      <c r="Z662" s="51" t="str">
        <f>IF($U662="","",IFERROR(SUMIF(Данные2!$A:$A,Техлист!$U662,Данные2!D:D),""))</f>
        <v/>
      </c>
      <c r="AA662" s="51" t="str">
        <f>IF($U662="","",IFERROR(SUMIF(Данные2!$A:$A,Техлист!$U662,Данные2!E:E),""))</f>
        <v/>
      </c>
      <c r="AB662" s="45" t="str">
        <f>IF($U662="","",IFERROR(ROUND(SUMIF(Данные2!$A:$A,Техлист!$U662,Данные2!F:F)*100,0)&amp;"%",""))</f>
        <v/>
      </c>
    </row>
    <row r="663" spans="1:28" x14ac:dyDescent="0.25">
      <c r="A663" s="45" t="str">
        <f>IF(Данные2!$A663&lt;&gt;"",Данные2!$A663,"")</f>
        <v/>
      </c>
      <c r="G663" s="45" t="str">
        <f t="shared" si="30"/>
        <v/>
      </c>
      <c r="H663" s="45" t="str">
        <f>IF(COUNTIF(G$1:G663,G663)=1,IF(COUNT(H$1:H662)&gt;0,MAX(H$1:H662)+1,1),"")</f>
        <v/>
      </c>
      <c r="J663" s="45" t="str">
        <f>IFERROR(IF(AND(Данные3!A663&lt;&gt;"",Данные3!A663=D$2),Данные3!B663,""),"")</f>
        <v/>
      </c>
      <c r="K663" s="45" t="str">
        <f>IF(COUNTIF(J$1:J663,J663)=1,IF(COUNT(K$1:K662)&gt;0,MAX(K$1:K662)+1,1),"")</f>
        <v/>
      </c>
      <c r="M663" s="51" t="str">
        <f>IF(G663="","",IFERROR(SUMIFS(Данные3!$E:$E,Данные3!$A:$A,D$2,Данные3!$B:$B,G663),""))</f>
        <v/>
      </c>
      <c r="N663" s="51" t="str">
        <f>IF(G663="","",IFERROR(SUMIFS(Данные3!$F:$F,Данные3!$A:$A,D$2,Данные3!$B:$B,G663),""))</f>
        <v/>
      </c>
      <c r="O663" s="51" t="str">
        <f>IF(G663="","",IFERROR(ROUND(SUMIFS(Данные3!$G:$G,Данные3!$A:$A,D$2,Данные3!$B:$B,G663)*100,0)&amp;"%",""))</f>
        <v/>
      </c>
      <c r="U663" s="51" t="str">
        <f t="shared" si="31"/>
        <v/>
      </c>
      <c r="V663" s="53" t="str">
        <f t="shared" si="32"/>
        <v/>
      </c>
      <c r="W663" s="51" t="str">
        <f>IFERROR(IF(Данные2!$A663&lt;&gt;"",Данные2!$A663,""),"")</f>
        <v/>
      </c>
      <c r="X663" s="53" t="str">
        <f>IF(COUNTIF(W$1:W663,W663)=1,IF(COUNT(X$1:X662)&gt;0,MAX(X$1:X662)+1,1),"")</f>
        <v/>
      </c>
      <c r="Z663" s="51" t="str">
        <f>IF($U663="","",IFERROR(SUMIF(Данные2!$A:$A,Техлист!$U663,Данные2!D:D),""))</f>
        <v/>
      </c>
      <c r="AA663" s="51" t="str">
        <f>IF($U663="","",IFERROR(SUMIF(Данные2!$A:$A,Техлист!$U663,Данные2!E:E),""))</f>
        <v/>
      </c>
      <c r="AB663" s="45" t="str">
        <f>IF($U663="","",IFERROR(ROUND(SUMIF(Данные2!$A:$A,Техлист!$U663,Данные2!F:F)*100,0)&amp;"%",""))</f>
        <v/>
      </c>
    </row>
    <row r="664" spans="1:28" x14ac:dyDescent="0.25">
      <c r="A664" s="45" t="str">
        <f>IF(Данные2!$A664&lt;&gt;"",Данные2!$A664,"")</f>
        <v/>
      </c>
      <c r="G664" s="45" t="str">
        <f t="shared" si="30"/>
        <v/>
      </c>
      <c r="H664" s="45" t="str">
        <f>IF(COUNTIF(G$1:G664,G664)=1,IF(COUNT(H$1:H663)&gt;0,MAX(H$1:H663)+1,1),"")</f>
        <v/>
      </c>
      <c r="J664" s="45" t="str">
        <f>IFERROR(IF(AND(Данные3!A664&lt;&gt;"",Данные3!A664=D$2),Данные3!B664,""),"")</f>
        <v/>
      </c>
      <c r="K664" s="45" t="str">
        <f>IF(COUNTIF(J$1:J664,J664)=1,IF(COUNT(K$1:K663)&gt;0,MAX(K$1:K663)+1,1),"")</f>
        <v/>
      </c>
      <c r="M664" s="51" t="str">
        <f>IF(G664="","",IFERROR(SUMIFS(Данные3!$E:$E,Данные3!$A:$A,D$2,Данные3!$B:$B,G664),""))</f>
        <v/>
      </c>
      <c r="N664" s="51" t="str">
        <f>IF(G664="","",IFERROR(SUMIFS(Данные3!$F:$F,Данные3!$A:$A,D$2,Данные3!$B:$B,G664),""))</f>
        <v/>
      </c>
      <c r="O664" s="51" t="str">
        <f>IF(G664="","",IFERROR(ROUND(SUMIFS(Данные3!$G:$G,Данные3!$A:$A,D$2,Данные3!$B:$B,G664)*100,0)&amp;"%",""))</f>
        <v/>
      </c>
      <c r="U664" s="51" t="str">
        <f t="shared" si="31"/>
        <v/>
      </c>
      <c r="V664" s="53" t="str">
        <f t="shared" si="32"/>
        <v/>
      </c>
      <c r="W664" s="51" t="str">
        <f>IFERROR(IF(Данные2!$A664&lt;&gt;"",Данные2!$A664,""),"")</f>
        <v/>
      </c>
      <c r="X664" s="53" t="str">
        <f>IF(COUNTIF(W$1:W664,W664)=1,IF(COUNT(X$1:X663)&gt;0,MAX(X$1:X663)+1,1),"")</f>
        <v/>
      </c>
      <c r="Z664" s="51" t="str">
        <f>IF($U664="","",IFERROR(SUMIF(Данные2!$A:$A,Техлист!$U664,Данные2!D:D),""))</f>
        <v/>
      </c>
      <c r="AA664" s="51" t="str">
        <f>IF($U664="","",IFERROR(SUMIF(Данные2!$A:$A,Техлист!$U664,Данные2!E:E),""))</f>
        <v/>
      </c>
      <c r="AB664" s="45" t="str">
        <f>IF($U664="","",IFERROR(ROUND(SUMIF(Данные2!$A:$A,Техлист!$U664,Данные2!F:F)*100,0)&amp;"%",""))</f>
        <v/>
      </c>
    </row>
    <row r="665" spans="1:28" x14ac:dyDescent="0.25">
      <c r="A665" s="45" t="str">
        <f>IF(Данные2!$A665&lt;&gt;"",Данные2!$A665,"")</f>
        <v/>
      </c>
      <c r="G665" s="45" t="str">
        <f t="shared" si="30"/>
        <v/>
      </c>
      <c r="H665" s="45" t="str">
        <f>IF(COUNTIF(G$1:G665,G665)=1,IF(COUNT(H$1:H664)&gt;0,MAX(H$1:H664)+1,1),"")</f>
        <v/>
      </c>
      <c r="J665" s="45" t="str">
        <f>IFERROR(IF(AND(Данные3!A665&lt;&gt;"",Данные3!A665=D$2),Данные3!B665,""),"")</f>
        <v/>
      </c>
      <c r="K665" s="45" t="str">
        <f>IF(COUNTIF(J$1:J665,J665)=1,IF(COUNT(K$1:K664)&gt;0,MAX(K$1:K664)+1,1),"")</f>
        <v/>
      </c>
      <c r="M665" s="51" t="str">
        <f>IF(G665="","",IFERROR(SUMIFS(Данные3!$E:$E,Данные3!$A:$A,D$2,Данные3!$B:$B,G665),""))</f>
        <v/>
      </c>
      <c r="N665" s="51" t="str">
        <f>IF(G665="","",IFERROR(SUMIFS(Данные3!$F:$F,Данные3!$A:$A,D$2,Данные3!$B:$B,G665),""))</f>
        <v/>
      </c>
      <c r="O665" s="51" t="str">
        <f>IF(G665="","",IFERROR(ROUND(SUMIFS(Данные3!$G:$G,Данные3!$A:$A,D$2,Данные3!$B:$B,G665)*100,0)&amp;"%",""))</f>
        <v/>
      </c>
      <c r="U665" s="51" t="str">
        <f t="shared" si="31"/>
        <v/>
      </c>
      <c r="V665" s="53" t="str">
        <f t="shared" si="32"/>
        <v/>
      </c>
      <c r="W665" s="51" t="str">
        <f>IFERROR(IF(Данные2!$A665&lt;&gt;"",Данные2!$A665,""),"")</f>
        <v/>
      </c>
      <c r="X665" s="53" t="str">
        <f>IF(COUNTIF(W$1:W665,W665)=1,IF(COUNT(X$1:X664)&gt;0,MAX(X$1:X664)+1,1),"")</f>
        <v/>
      </c>
      <c r="Z665" s="51" t="str">
        <f>IF($U665="","",IFERROR(SUMIF(Данные2!$A:$A,Техлист!$U665,Данные2!D:D),""))</f>
        <v/>
      </c>
      <c r="AA665" s="51" t="str">
        <f>IF($U665="","",IFERROR(SUMIF(Данные2!$A:$A,Техлист!$U665,Данные2!E:E),""))</f>
        <v/>
      </c>
      <c r="AB665" s="45" t="str">
        <f>IF($U665="","",IFERROR(ROUND(SUMIF(Данные2!$A:$A,Техлист!$U665,Данные2!F:F)*100,0)&amp;"%",""))</f>
        <v/>
      </c>
    </row>
    <row r="666" spans="1:28" x14ac:dyDescent="0.25">
      <c r="A666" s="45" t="str">
        <f>IF(Данные2!$A666&lt;&gt;"",Данные2!$A666,"")</f>
        <v/>
      </c>
      <c r="G666" s="45" t="str">
        <f t="shared" si="30"/>
        <v/>
      </c>
      <c r="H666" s="45" t="str">
        <f>IF(COUNTIF(G$1:G666,G666)=1,IF(COUNT(H$1:H665)&gt;0,MAX(H$1:H665)+1,1),"")</f>
        <v/>
      </c>
      <c r="J666" s="45" t="str">
        <f>IFERROR(IF(AND(Данные3!A666&lt;&gt;"",Данные3!A666=D$2),Данные3!B666,""),"")</f>
        <v/>
      </c>
      <c r="K666" s="45" t="str">
        <f>IF(COUNTIF(J$1:J666,J666)=1,IF(COUNT(K$1:K665)&gt;0,MAX(K$1:K665)+1,1),"")</f>
        <v/>
      </c>
      <c r="M666" s="51" t="str">
        <f>IF(G666="","",IFERROR(SUMIFS(Данные3!$E:$E,Данные3!$A:$A,D$2,Данные3!$B:$B,G666),""))</f>
        <v/>
      </c>
      <c r="N666" s="51" t="str">
        <f>IF(G666="","",IFERROR(SUMIFS(Данные3!$F:$F,Данные3!$A:$A,D$2,Данные3!$B:$B,G666),""))</f>
        <v/>
      </c>
      <c r="O666" s="51" t="str">
        <f>IF(G666="","",IFERROR(ROUND(SUMIFS(Данные3!$G:$G,Данные3!$A:$A,D$2,Данные3!$B:$B,G666)*100,0)&amp;"%",""))</f>
        <v/>
      </c>
      <c r="U666" s="51" t="str">
        <f t="shared" si="31"/>
        <v/>
      </c>
      <c r="V666" s="53" t="str">
        <f t="shared" si="32"/>
        <v/>
      </c>
      <c r="W666" s="51" t="str">
        <f>IFERROR(IF(Данные2!$A666&lt;&gt;"",Данные2!$A666,""),"")</f>
        <v/>
      </c>
      <c r="X666" s="53" t="str">
        <f>IF(COUNTIF(W$1:W666,W666)=1,IF(COUNT(X$1:X665)&gt;0,MAX(X$1:X665)+1,1),"")</f>
        <v/>
      </c>
      <c r="Z666" s="51" t="str">
        <f>IF($U666="","",IFERROR(SUMIF(Данные2!$A:$A,Техлист!$U666,Данные2!D:D),""))</f>
        <v/>
      </c>
      <c r="AA666" s="51" t="str">
        <f>IF($U666="","",IFERROR(SUMIF(Данные2!$A:$A,Техлист!$U666,Данные2!E:E),""))</f>
        <v/>
      </c>
      <c r="AB666" s="45" t="str">
        <f>IF($U666="","",IFERROR(ROUND(SUMIF(Данные2!$A:$A,Техлист!$U666,Данные2!F:F)*100,0)&amp;"%",""))</f>
        <v/>
      </c>
    </row>
    <row r="667" spans="1:28" x14ac:dyDescent="0.25">
      <c r="A667" s="45" t="str">
        <f>IF(Данные2!$A667&lt;&gt;"",Данные2!$A667,"")</f>
        <v/>
      </c>
      <c r="G667" s="45" t="str">
        <f t="shared" si="30"/>
        <v/>
      </c>
      <c r="H667" s="45" t="str">
        <f>IF(COUNTIF(G$1:G667,G667)=1,IF(COUNT(H$1:H666)&gt;0,MAX(H$1:H666)+1,1),"")</f>
        <v/>
      </c>
      <c r="J667" s="45" t="str">
        <f>IFERROR(IF(AND(Данные3!A667&lt;&gt;"",Данные3!A667=D$2),Данные3!B667,""),"")</f>
        <v/>
      </c>
      <c r="K667" s="45" t="str">
        <f>IF(COUNTIF(J$1:J667,J667)=1,IF(COUNT(K$1:K666)&gt;0,MAX(K$1:K666)+1,1),"")</f>
        <v/>
      </c>
      <c r="M667" s="51" t="str">
        <f>IF(G667="","",IFERROR(SUMIFS(Данные3!$E:$E,Данные3!$A:$A,D$2,Данные3!$B:$B,G667),""))</f>
        <v/>
      </c>
      <c r="N667" s="51" t="str">
        <f>IF(G667="","",IFERROR(SUMIFS(Данные3!$F:$F,Данные3!$A:$A,D$2,Данные3!$B:$B,G667),""))</f>
        <v/>
      </c>
      <c r="O667" s="51" t="str">
        <f>IF(G667="","",IFERROR(ROUND(SUMIFS(Данные3!$G:$G,Данные3!$A:$A,D$2,Данные3!$B:$B,G667)*100,0)&amp;"%",""))</f>
        <v/>
      </c>
      <c r="U667" s="51" t="str">
        <f t="shared" si="31"/>
        <v/>
      </c>
      <c r="V667" s="53" t="str">
        <f t="shared" si="32"/>
        <v/>
      </c>
      <c r="W667" s="51" t="str">
        <f>IFERROR(IF(Данные2!$A667&lt;&gt;"",Данные2!$A667,""),"")</f>
        <v/>
      </c>
      <c r="X667" s="53" t="str">
        <f>IF(COUNTIF(W$1:W667,W667)=1,IF(COUNT(X$1:X666)&gt;0,MAX(X$1:X666)+1,1),"")</f>
        <v/>
      </c>
      <c r="Z667" s="51" t="str">
        <f>IF($U667="","",IFERROR(SUMIF(Данные2!$A:$A,Техлист!$U667,Данные2!D:D),""))</f>
        <v/>
      </c>
      <c r="AA667" s="51" t="str">
        <f>IF($U667="","",IFERROR(SUMIF(Данные2!$A:$A,Техлист!$U667,Данные2!E:E),""))</f>
        <v/>
      </c>
      <c r="AB667" s="45" t="str">
        <f>IF($U667="","",IFERROR(ROUND(SUMIF(Данные2!$A:$A,Техлист!$U667,Данные2!F:F)*100,0)&amp;"%",""))</f>
        <v/>
      </c>
    </row>
    <row r="668" spans="1:28" x14ac:dyDescent="0.25">
      <c r="A668" s="45" t="str">
        <f>IF(Данные2!$A668&lt;&gt;"",Данные2!$A668,"")</f>
        <v/>
      </c>
      <c r="G668" s="45" t="str">
        <f t="shared" si="30"/>
        <v/>
      </c>
      <c r="H668" s="45" t="str">
        <f>IF(COUNTIF(G$1:G668,G668)=1,IF(COUNT(H$1:H667)&gt;0,MAX(H$1:H667)+1,1),"")</f>
        <v/>
      </c>
      <c r="J668" s="45" t="str">
        <f>IFERROR(IF(AND(Данные3!A668&lt;&gt;"",Данные3!A668=D$2),Данные3!B668,""),"")</f>
        <v/>
      </c>
      <c r="K668" s="45" t="str">
        <f>IF(COUNTIF(J$1:J668,J668)=1,IF(COUNT(K$1:K667)&gt;0,MAX(K$1:K667)+1,1),"")</f>
        <v/>
      </c>
      <c r="M668" s="51" t="str">
        <f>IF(G668="","",IFERROR(SUMIFS(Данные3!$E:$E,Данные3!$A:$A,D$2,Данные3!$B:$B,G668),""))</f>
        <v/>
      </c>
      <c r="N668" s="51" t="str">
        <f>IF(G668="","",IFERROR(SUMIFS(Данные3!$F:$F,Данные3!$A:$A,D$2,Данные3!$B:$B,G668),""))</f>
        <v/>
      </c>
      <c r="O668" s="51" t="str">
        <f>IF(G668="","",IFERROR(ROUND(SUMIFS(Данные3!$G:$G,Данные3!$A:$A,D$2,Данные3!$B:$B,G668)*100,0)&amp;"%",""))</f>
        <v/>
      </c>
      <c r="U668" s="51" t="str">
        <f t="shared" si="31"/>
        <v/>
      </c>
      <c r="V668" s="53" t="str">
        <f t="shared" si="32"/>
        <v/>
      </c>
      <c r="W668" s="51" t="str">
        <f>IFERROR(IF(Данные2!$A668&lt;&gt;"",Данные2!$A668,""),"")</f>
        <v/>
      </c>
      <c r="X668" s="53" t="str">
        <f>IF(COUNTIF(W$1:W668,W668)=1,IF(COUNT(X$1:X667)&gt;0,MAX(X$1:X667)+1,1),"")</f>
        <v/>
      </c>
      <c r="Z668" s="51" t="str">
        <f>IF($U668="","",IFERROR(SUMIF(Данные2!$A:$A,Техлист!$U668,Данные2!D:D),""))</f>
        <v/>
      </c>
      <c r="AA668" s="51" t="str">
        <f>IF($U668="","",IFERROR(SUMIF(Данные2!$A:$A,Техлист!$U668,Данные2!E:E),""))</f>
        <v/>
      </c>
      <c r="AB668" s="45" t="str">
        <f>IF($U668="","",IFERROR(ROUND(SUMIF(Данные2!$A:$A,Техлист!$U668,Данные2!F:F)*100,0)&amp;"%",""))</f>
        <v/>
      </c>
    </row>
    <row r="669" spans="1:28" x14ac:dyDescent="0.25">
      <c r="A669" s="45" t="str">
        <f>IF(Данные2!$A669&lt;&gt;"",Данные2!$A669,"")</f>
        <v/>
      </c>
      <c r="G669" s="45" t="str">
        <f t="shared" si="30"/>
        <v/>
      </c>
      <c r="H669" s="45" t="str">
        <f>IF(COUNTIF(G$1:G669,G669)=1,IF(COUNT(H$1:H668)&gt;0,MAX(H$1:H668)+1,1),"")</f>
        <v/>
      </c>
      <c r="J669" s="45" t="str">
        <f>IFERROR(IF(AND(Данные3!A669&lt;&gt;"",Данные3!A669=D$2),Данные3!B669,""),"")</f>
        <v/>
      </c>
      <c r="K669" s="45" t="str">
        <f>IF(COUNTIF(J$1:J669,J669)=1,IF(COUNT(K$1:K668)&gt;0,MAX(K$1:K668)+1,1),"")</f>
        <v/>
      </c>
      <c r="M669" s="51" t="str">
        <f>IF(G669="","",IFERROR(SUMIFS(Данные3!$E:$E,Данные3!$A:$A,D$2,Данные3!$B:$B,G669),""))</f>
        <v/>
      </c>
      <c r="N669" s="51" t="str">
        <f>IF(G669="","",IFERROR(SUMIFS(Данные3!$F:$F,Данные3!$A:$A,D$2,Данные3!$B:$B,G669),""))</f>
        <v/>
      </c>
      <c r="O669" s="51" t="str">
        <f>IF(G669="","",IFERROR(ROUND(SUMIFS(Данные3!$G:$G,Данные3!$A:$A,D$2,Данные3!$B:$B,G669)*100,0)&amp;"%",""))</f>
        <v/>
      </c>
      <c r="U669" s="51" t="str">
        <f t="shared" si="31"/>
        <v/>
      </c>
      <c r="V669" s="53" t="str">
        <f t="shared" si="32"/>
        <v/>
      </c>
      <c r="W669" s="51" t="str">
        <f>IFERROR(IF(Данные2!$A669&lt;&gt;"",Данные2!$A669,""),"")</f>
        <v/>
      </c>
      <c r="X669" s="53" t="str">
        <f>IF(COUNTIF(W$1:W669,W669)=1,IF(COUNT(X$1:X668)&gt;0,MAX(X$1:X668)+1,1),"")</f>
        <v/>
      </c>
      <c r="Z669" s="51" t="str">
        <f>IF($U669="","",IFERROR(SUMIF(Данные2!$A:$A,Техлист!$U669,Данные2!D:D),""))</f>
        <v/>
      </c>
      <c r="AA669" s="51" t="str">
        <f>IF($U669="","",IFERROR(SUMIF(Данные2!$A:$A,Техлист!$U669,Данные2!E:E),""))</f>
        <v/>
      </c>
      <c r="AB669" s="45" t="str">
        <f>IF($U669="","",IFERROR(ROUND(SUMIF(Данные2!$A:$A,Техлист!$U669,Данные2!F:F)*100,0)&amp;"%",""))</f>
        <v/>
      </c>
    </row>
    <row r="670" spans="1:28" x14ac:dyDescent="0.25">
      <c r="A670" s="45" t="str">
        <f>IF(Данные2!$A670&lt;&gt;"",Данные2!$A670,"")</f>
        <v/>
      </c>
      <c r="G670" s="45" t="str">
        <f t="shared" si="30"/>
        <v/>
      </c>
      <c r="H670" s="45" t="str">
        <f>IF(COUNTIF(G$1:G670,G670)=1,IF(COUNT(H$1:H669)&gt;0,MAX(H$1:H669)+1,1),"")</f>
        <v/>
      </c>
      <c r="J670" s="45" t="str">
        <f>IFERROR(IF(AND(Данные3!A670&lt;&gt;"",Данные3!A670=D$2),Данные3!B670,""),"")</f>
        <v/>
      </c>
      <c r="K670" s="45" t="str">
        <f>IF(COUNTIF(J$1:J670,J670)=1,IF(COUNT(K$1:K669)&gt;0,MAX(K$1:K669)+1,1),"")</f>
        <v/>
      </c>
      <c r="M670" s="51" t="str">
        <f>IF(G670="","",IFERROR(SUMIFS(Данные3!$E:$E,Данные3!$A:$A,D$2,Данные3!$B:$B,G670),""))</f>
        <v/>
      </c>
      <c r="N670" s="51" t="str">
        <f>IF(G670="","",IFERROR(SUMIFS(Данные3!$F:$F,Данные3!$A:$A,D$2,Данные3!$B:$B,G670),""))</f>
        <v/>
      </c>
      <c r="O670" s="51" t="str">
        <f>IF(G670="","",IFERROR(ROUND(SUMIFS(Данные3!$G:$G,Данные3!$A:$A,D$2,Данные3!$B:$B,G670)*100,0)&amp;"%",""))</f>
        <v/>
      </c>
      <c r="U670" s="51" t="str">
        <f t="shared" si="31"/>
        <v/>
      </c>
      <c r="V670" s="53" t="str">
        <f t="shared" si="32"/>
        <v/>
      </c>
      <c r="W670" s="51" t="str">
        <f>IFERROR(IF(Данные2!$A670&lt;&gt;"",Данные2!$A670,""),"")</f>
        <v/>
      </c>
      <c r="X670" s="53" t="str">
        <f>IF(COUNTIF(W$1:W670,W670)=1,IF(COUNT(X$1:X669)&gt;0,MAX(X$1:X669)+1,1),"")</f>
        <v/>
      </c>
      <c r="Z670" s="51" t="str">
        <f>IF($U670="","",IFERROR(SUMIF(Данные2!$A:$A,Техлист!$U670,Данные2!D:D),""))</f>
        <v/>
      </c>
      <c r="AA670" s="51" t="str">
        <f>IF($U670="","",IFERROR(SUMIF(Данные2!$A:$A,Техлист!$U670,Данные2!E:E),""))</f>
        <v/>
      </c>
      <c r="AB670" s="45" t="str">
        <f>IF($U670="","",IFERROR(ROUND(SUMIF(Данные2!$A:$A,Техлист!$U670,Данные2!F:F)*100,0)&amp;"%",""))</f>
        <v/>
      </c>
    </row>
    <row r="671" spans="1:28" x14ac:dyDescent="0.25">
      <c r="A671" s="45" t="str">
        <f>IF(Данные2!$A671&lt;&gt;"",Данные2!$A671,"")</f>
        <v/>
      </c>
      <c r="G671" s="45" t="str">
        <f t="shared" si="30"/>
        <v/>
      </c>
      <c r="H671" s="45" t="str">
        <f>IF(COUNTIF(G$1:G671,G671)=1,IF(COUNT(H$1:H670)&gt;0,MAX(H$1:H670)+1,1),"")</f>
        <v/>
      </c>
      <c r="J671" s="45" t="str">
        <f>IFERROR(IF(AND(Данные3!A671&lt;&gt;"",Данные3!A671=D$2),Данные3!B671,""),"")</f>
        <v/>
      </c>
      <c r="K671" s="45" t="str">
        <f>IF(COUNTIF(J$1:J671,J671)=1,IF(COUNT(K$1:K670)&gt;0,MAX(K$1:K670)+1,1),"")</f>
        <v/>
      </c>
      <c r="M671" s="51" t="str">
        <f>IF(G671="","",IFERROR(SUMIFS(Данные3!$E:$E,Данные3!$A:$A,D$2,Данные3!$B:$B,G671),""))</f>
        <v/>
      </c>
      <c r="N671" s="51" t="str">
        <f>IF(G671="","",IFERROR(SUMIFS(Данные3!$F:$F,Данные3!$A:$A,D$2,Данные3!$B:$B,G671),""))</f>
        <v/>
      </c>
      <c r="O671" s="51" t="str">
        <f>IF(G671="","",IFERROR(ROUND(SUMIFS(Данные3!$G:$G,Данные3!$A:$A,D$2,Данные3!$B:$B,G671)*100,0)&amp;"%",""))</f>
        <v/>
      </c>
      <c r="U671" s="51" t="str">
        <f t="shared" si="31"/>
        <v/>
      </c>
      <c r="V671" s="53" t="str">
        <f t="shared" si="32"/>
        <v/>
      </c>
      <c r="W671" s="51" t="str">
        <f>IFERROR(IF(Данные2!$A671&lt;&gt;"",Данные2!$A671,""),"")</f>
        <v/>
      </c>
      <c r="X671" s="53" t="str">
        <f>IF(COUNTIF(W$1:W671,W671)=1,IF(COUNT(X$1:X670)&gt;0,MAX(X$1:X670)+1,1),"")</f>
        <v/>
      </c>
      <c r="Z671" s="51" t="str">
        <f>IF($U671="","",IFERROR(SUMIF(Данные2!$A:$A,Техлист!$U671,Данные2!D:D),""))</f>
        <v/>
      </c>
      <c r="AA671" s="51" t="str">
        <f>IF($U671="","",IFERROR(SUMIF(Данные2!$A:$A,Техлист!$U671,Данные2!E:E),""))</f>
        <v/>
      </c>
      <c r="AB671" s="45" t="str">
        <f>IF($U671="","",IFERROR(ROUND(SUMIF(Данные2!$A:$A,Техлист!$U671,Данные2!F:F)*100,0)&amp;"%",""))</f>
        <v/>
      </c>
    </row>
    <row r="672" spans="1:28" x14ac:dyDescent="0.25">
      <c r="A672" s="45" t="str">
        <f>IF(Данные2!$A672&lt;&gt;"",Данные2!$A672,"")</f>
        <v/>
      </c>
      <c r="G672" s="45" t="str">
        <f t="shared" si="30"/>
        <v/>
      </c>
      <c r="H672" s="45" t="str">
        <f>IF(COUNTIF(G$1:G672,G672)=1,IF(COUNT(H$1:H671)&gt;0,MAX(H$1:H671)+1,1),"")</f>
        <v/>
      </c>
      <c r="J672" s="45" t="str">
        <f>IFERROR(IF(AND(Данные3!A672&lt;&gt;"",Данные3!A672=D$2),Данные3!B672,""),"")</f>
        <v/>
      </c>
      <c r="K672" s="45" t="str">
        <f>IF(COUNTIF(J$1:J672,J672)=1,IF(COUNT(K$1:K671)&gt;0,MAX(K$1:K671)+1,1),"")</f>
        <v/>
      </c>
      <c r="M672" s="51" t="str">
        <f>IF(G672="","",IFERROR(SUMIFS(Данные3!$E:$E,Данные3!$A:$A,D$2,Данные3!$B:$B,G672),""))</f>
        <v/>
      </c>
      <c r="N672" s="51" t="str">
        <f>IF(G672="","",IFERROR(SUMIFS(Данные3!$F:$F,Данные3!$A:$A,D$2,Данные3!$B:$B,G672),""))</f>
        <v/>
      </c>
      <c r="O672" s="51" t="str">
        <f>IF(G672="","",IFERROR(ROUND(SUMIFS(Данные3!$G:$G,Данные3!$A:$A,D$2,Данные3!$B:$B,G672)*100,0)&amp;"%",""))</f>
        <v/>
      </c>
      <c r="U672" s="51" t="str">
        <f t="shared" si="31"/>
        <v/>
      </c>
      <c r="V672" s="53" t="str">
        <f t="shared" si="32"/>
        <v/>
      </c>
      <c r="W672" s="51" t="str">
        <f>IFERROR(IF(Данные2!$A672&lt;&gt;"",Данные2!$A672,""),"")</f>
        <v/>
      </c>
      <c r="X672" s="53" t="str">
        <f>IF(COUNTIF(W$1:W672,W672)=1,IF(COUNT(X$1:X671)&gt;0,MAX(X$1:X671)+1,1),"")</f>
        <v/>
      </c>
      <c r="Z672" s="51" t="str">
        <f>IF($U672="","",IFERROR(SUMIF(Данные2!$A:$A,Техлист!$U672,Данные2!D:D),""))</f>
        <v/>
      </c>
      <c r="AA672" s="51" t="str">
        <f>IF($U672="","",IFERROR(SUMIF(Данные2!$A:$A,Техлист!$U672,Данные2!E:E),""))</f>
        <v/>
      </c>
      <c r="AB672" s="45" t="str">
        <f>IF($U672="","",IFERROR(ROUND(SUMIF(Данные2!$A:$A,Техлист!$U672,Данные2!F:F)*100,0)&amp;"%",""))</f>
        <v/>
      </c>
    </row>
    <row r="673" spans="1:28" x14ac:dyDescent="0.25">
      <c r="A673" s="45" t="str">
        <f>IF(Данные2!$A673&lt;&gt;"",Данные2!$A673,"")</f>
        <v/>
      </c>
      <c r="G673" s="45" t="str">
        <f t="shared" si="30"/>
        <v/>
      </c>
      <c r="H673" s="45" t="str">
        <f>IF(COUNTIF(G$1:G673,G673)=1,IF(COUNT(H$1:H672)&gt;0,MAX(H$1:H672)+1,1),"")</f>
        <v/>
      </c>
      <c r="J673" s="45" t="str">
        <f>IFERROR(IF(AND(Данные3!A673&lt;&gt;"",Данные3!A673=D$2),Данные3!B673,""),"")</f>
        <v/>
      </c>
      <c r="K673" s="45" t="str">
        <f>IF(COUNTIF(J$1:J673,J673)=1,IF(COUNT(K$1:K672)&gt;0,MAX(K$1:K672)+1,1),"")</f>
        <v/>
      </c>
      <c r="M673" s="51" t="str">
        <f>IF(G673="","",IFERROR(SUMIFS(Данные3!$E:$E,Данные3!$A:$A,D$2,Данные3!$B:$B,G673),""))</f>
        <v/>
      </c>
      <c r="N673" s="51" t="str">
        <f>IF(G673="","",IFERROR(SUMIFS(Данные3!$F:$F,Данные3!$A:$A,D$2,Данные3!$B:$B,G673),""))</f>
        <v/>
      </c>
      <c r="O673" s="51" t="str">
        <f>IF(G673="","",IFERROR(ROUND(SUMIFS(Данные3!$G:$G,Данные3!$A:$A,D$2,Данные3!$B:$B,G673)*100,0)&amp;"%",""))</f>
        <v/>
      </c>
      <c r="U673" s="51" t="str">
        <f t="shared" si="31"/>
        <v/>
      </c>
      <c r="V673" s="53" t="str">
        <f t="shared" si="32"/>
        <v/>
      </c>
      <c r="W673" s="51" t="str">
        <f>IFERROR(IF(Данные2!$A673&lt;&gt;"",Данные2!$A673,""),"")</f>
        <v/>
      </c>
      <c r="X673" s="53" t="str">
        <f>IF(COUNTIF(W$1:W673,W673)=1,IF(COUNT(X$1:X672)&gt;0,MAX(X$1:X672)+1,1),"")</f>
        <v/>
      </c>
      <c r="Z673" s="51" t="str">
        <f>IF($U673="","",IFERROR(SUMIF(Данные2!$A:$A,Техлист!$U673,Данные2!D:D),""))</f>
        <v/>
      </c>
      <c r="AA673" s="51" t="str">
        <f>IF($U673="","",IFERROR(SUMIF(Данные2!$A:$A,Техлист!$U673,Данные2!E:E),""))</f>
        <v/>
      </c>
      <c r="AB673" s="45" t="str">
        <f>IF($U673="","",IFERROR(ROUND(SUMIF(Данные2!$A:$A,Техлист!$U673,Данные2!F:F)*100,0)&amp;"%",""))</f>
        <v/>
      </c>
    </row>
    <row r="674" spans="1:28" x14ac:dyDescent="0.25">
      <c r="A674" s="45" t="str">
        <f>IF(Данные2!$A674&lt;&gt;"",Данные2!$A674,"")</f>
        <v/>
      </c>
      <c r="G674" s="45" t="str">
        <f t="shared" si="30"/>
        <v/>
      </c>
      <c r="H674" s="45" t="str">
        <f>IF(COUNTIF(G$1:G674,G674)=1,IF(COUNT(H$1:H673)&gt;0,MAX(H$1:H673)+1,1),"")</f>
        <v/>
      </c>
      <c r="J674" s="45" t="str">
        <f>IFERROR(IF(AND(Данные3!A674&lt;&gt;"",Данные3!A674=D$2),Данные3!B674,""),"")</f>
        <v/>
      </c>
      <c r="K674" s="45" t="str">
        <f>IF(COUNTIF(J$1:J674,J674)=1,IF(COUNT(K$1:K673)&gt;0,MAX(K$1:K673)+1,1),"")</f>
        <v/>
      </c>
      <c r="M674" s="51" t="str">
        <f>IF(G674="","",IFERROR(SUMIFS(Данные3!$E:$E,Данные3!$A:$A,D$2,Данные3!$B:$B,G674),""))</f>
        <v/>
      </c>
      <c r="N674" s="51" t="str">
        <f>IF(G674="","",IFERROR(SUMIFS(Данные3!$F:$F,Данные3!$A:$A,D$2,Данные3!$B:$B,G674),""))</f>
        <v/>
      </c>
      <c r="O674" s="51" t="str">
        <f>IF(G674="","",IFERROR(ROUND(SUMIFS(Данные3!$G:$G,Данные3!$A:$A,D$2,Данные3!$B:$B,G674)*100,0)&amp;"%",""))</f>
        <v/>
      </c>
      <c r="U674" s="51" t="str">
        <f t="shared" si="31"/>
        <v/>
      </c>
      <c r="V674" s="53" t="str">
        <f t="shared" si="32"/>
        <v/>
      </c>
      <c r="W674" s="51" t="str">
        <f>IFERROR(IF(Данные2!$A674&lt;&gt;"",Данные2!$A674,""),"")</f>
        <v/>
      </c>
      <c r="X674" s="53" t="str">
        <f>IF(COUNTIF(W$1:W674,W674)=1,IF(COUNT(X$1:X673)&gt;0,MAX(X$1:X673)+1,1),"")</f>
        <v/>
      </c>
      <c r="Z674" s="51" t="str">
        <f>IF($U674="","",IFERROR(SUMIF(Данные2!$A:$A,Техлист!$U674,Данные2!D:D),""))</f>
        <v/>
      </c>
      <c r="AA674" s="51" t="str">
        <f>IF($U674="","",IFERROR(SUMIF(Данные2!$A:$A,Техлист!$U674,Данные2!E:E),""))</f>
        <v/>
      </c>
      <c r="AB674" s="45" t="str">
        <f>IF($U674="","",IFERROR(ROUND(SUMIF(Данные2!$A:$A,Техлист!$U674,Данные2!F:F)*100,0)&amp;"%",""))</f>
        <v/>
      </c>
    </row>
    <row r="675" spans="1:28" x14ac:dyDescent="0.25">
      <c r="A675" s="45" t="str">
        <f>IF(Данные2!$A675&lt;&gt;"",Данные2!$A675,"")</f>
        <v/>
      </c>
      <c r="G675" s="45" t="str">
        <f t="shared" si="30"/>
        <v/>
      </c>
      <c r="H675" s="45" t="str">
        <f>IF(COUNTIF(G$1:G675,G675)=1,IF(COUNT(H$1:H674)&gt;0,MAX(H$1:H674)+1,1),"")</f>
        <v/>
      </c>
      <c r="J675" s="45" t="str">
        <f>IFERROR(IF(AND(Данные3!A675&lt;&gt;"",Данные3!A675=D$2),Данные3!B675,""),"")</f>
        <v/>
      </c>
      <c r="K675" s="45" t="str">
        <f>IF(COUNTIF(J$1:J675,J675)=1,IF(COUNT(K$1:K674)&gt;0,MAX(K$1:K674)+1,1),"")</f>
        <v/>
      </c>
      <c r="M675" s="51" t="str">
        <f>IF(G675="","",IFERROR(SUMIFS(Данные3!$E:$E,Данные3!$A:$A,D$2,Данные3!$B:$B,G675),""))</f>
        <v/>
      </c>
      <c r="N675" s="51" t="str">
        <f>IF(G675="","",IFERROR(SUMIFS(Данные3!$F:$F,Данные3!$A:$A,D$2,Данные3!$B:$B,G675),""))</f>
        <v/>
      </c>
      <c r="O675" s="51" t="str">
        <f>IF(G675="","",IFERROR(ROUND(SUMIFS(Данные3!$G:$G,Данные3!$A:$A,D$2,Данные3!$B:$B,G675)*100,0)&amp;"%",""))</f>
        <v/>
      </c>
      <c r="U675" s="51" t="str">
        <f t="shared" si="31"/>
        <v/>
      </c>
      <c r="V675" s="53" t="str">
        <f t="shared" si="32"/>
        <v/>
      </c>
      <c r="W675" s="51" t="str">
        <f>IFERROR(IF(Данные2!$A675&lt;&gt;"",Данные2!$A675,""),"")</f>
        <v/>
      </c>
      <c r="X675" s="53" t="str">
        <f>IF(COUNTIF(W$1:W675,W675)=1,IF(COUNT(X$1:X674)&gt;0,MAX(X$1:X674)+1,1),"")</f>
        <v/>
      </c>
      <c r="Z675" s="51" t="str">
        <f>IF($U675="","",IFERROR(SUMIF(Данные2!$A:$A,Техлист!$U675,Данные2!D:D),""))</f>
        <v/>
      </c>
      <c r="AA675" s="51" t="str">
        <f>IF($U675="","",IFERROR(SUMIF(Данные2!$A:$A,Техлист!$U675,Данные2!E:E),""))</f>
        <v/>
      </c>
      <c r="AB675" s="45" t="str">
        <f>IF($U675="","",IFERROR(ROUND(SUMIF(Данные2!$A:$A,Техлист!$U675,Данные2!F:F)*100,0)&amp;"%",""))</f>
        <v/>
      </c>
    </row>
    <row r="676" spans="1:28" x14ac:dyDescent="0.25">
      <c r="A676" s="45" t="str">
        <f>IF(Данные2!$A676&lt;&gt;"",Данные2!$A676,"")</f>
        <v/>
      </c>
      <c r="G676" s="45" t="str">
        <f t="shared" si="30"/>
        <v/>
      </c>
      <c r="H676" s="45" t="str">
        <f>IF(COUNTIF(G$1:G676,G676)=1,IF(COUNT(H$1:H675)&gt;0,MAX(H$1:H675)+1,1),"")</f>
        <v/>
      </c>
      <c r="J676" s="45" t="str">
        <f>IFERROR(IF(AND(Данные3!A676&lt;&gt;"",Данные3!A676=D$2),Данные3!B676,""),"")</f>
        <v/>
      </c>
      <c r="K676" s="45" t="str">
        <f>IF(COUNTIF(J$1:J676,J676)=1,IF(COUNT(K$1:K675)&gt;0,MAX(K$1:K675)+1,1),"")</f>
        <v/>
      </c>
      <c r="M676" s="51" t="str">
        <f>IF(G676="","",IFERROR(SUMIFS(Данные3!$E:$E,Данные3!$A:$A,D$2,Данные3!$B:$B,G676),""))</f>
        <v/>
      </c>
      <c r="N676" s="51" t="str">
        <f>IF(G676="","",IFERROR(SUMIFS(Данные3!$F:$F,Данные3!$A:$A,D$2,Данные3!$B:$B,G676),""))</f>
        <v/>
      </c>
      <c r="O676" s="51" t="str">
        <f>IF(G676="","",IFERROR(ROUND(SUMIFS(Данные3!$G:$G,Данные3!$A:$A,D$2,Данные3!$B:$B,G676)*100,0)&amp;"%",""))</f>
        <v/>
      </c>
      <c r="U676" s="51" t="str">
        <f t="shared" si="31"/>
        <v/>
      </c>
      <c r="V676" s="53" t="str">
        <f t="shared" si="32"/>
        <v/>
      </c>
      <c r="W676" s="51" t="str">
        <f>IFERROR(IF(Данные2!$A676&lt;&gt;"",Данные2!$A676,""),"")</f>
        <v/>
      </c>
      <c r="X676" s="53" t="str">
        <f>IF(COUNTIF(W$1:W676,W676)=1,IF(COUNT(X$1:X675)&gt;0,MAX(X$1:X675)+1,1),"")</f>
        <v/>
      </c>
      <c r="Z676" s="51" t="str">
        <f>IF($U676="","",IFERROR(SUMIF(Данные2!$A:$A,Техлист!$U676,Данные2!D:D),""))</f>
        <v/>
      </c>
      <c r="AA676" s="51" t="str">
        <f>IF($U676="","",IFERROR(SUMIF(Данные2!$A:$A,Техлист!$U676,Данные2!E:E),""))</f>
        <v/>
      </c>
      <c r="AB676" s="45" t="str">
        <f>IF($U676="","",IFERROR(ROUND(SUMIF(Данные2!$A:$A,Техлист!$U676,Данные2!F:F)*100,0)&amp;"%",""))</f>
        <v/>
      </c>
    </row>
    <row r="677" spans="1:28" x14ac:dyDescent="0.25">
      <c r="A677" s="45" t="str">
        <f>IF(Данные2!$A677&lt;&gt;"",Данные2!$A677,"")</f>
        <v/>
      </c>
      <c r="G677" s="45" t="str">
        <f t="shared" si="30"/>
        <v/>
      </c>
      <c r="H677" s="45" t="str">
        <f>IF(COUNTIF(G$1:G677,G677)=1,IF(COUNT(H$1:H676)&gt;0,MAX(H$1:H676)+1,1),"")</f>
        <v/>
      </c>
      <c r="J677" s="45" t="str">
        <f>IFERROR(IF(AND(Данные3!A677&lt;&gt;"",Данные3!A677=D$2),Данные3!B677,""),"")</f>
        <v/>
      </c>
      <c r="K677" s="45" t="str">
        <f>IF(COUNTIF(J$1:J677,J677)=1,IF(COUNT(K$1:K676)&gt;0,MAX(K$1:K676)+1,1),"")</f>
        <v/>
      </c>
      <c r="M677" s="51" t="str">
        <f>IF(G677="","",IFERROR(SUMIFS(Данные3!$E:$E,Данные3!$A:$A,D$2,Данные3!$B:$B,G677),""))</f>
        <v/>
      </c>
      <c r="N677" s="51" t="str">
        <f>IF(G677="","",IFERROR(SUMIFS(Данные3!$F:$F,Данные3!$A:$A,D$2,Данные3!$B:$B,G677),""))</f>
        <v/>
      </c>
      <c r="O677" s="51" t="str">
        <f>IF(G677="","",IFERROR(ROUND(SUMIFS(Данные3!$G:$G,Данные3!$A:$A,D$2,Данные3!$B:$B,G677)*100,0)&amp;"%",""))</f>
        <v/>
      </c>
      <c r="U677" s="51" t="str">
        <f t="shared" si="31"/>
        <v/>
      </c>
      <c r="V677" s="53" t="str">
        <f t="shared" si="32"/>
        <v/>
      </c>
      <c r="W677" s="51" t="str">
        <f>IFERROR(IF(Данные2!$A677&lt;&gt;"",Данные2!$A677,""),"")</f>
        <v/>
      </c>
      <c r="X677" s="53" t="str">
        <f>IF(COUNTIF(W$1:W677,W677)=1,IF(COUNT(X$1:X676)&gt;0,MAX(X$1:X676)+1,1),"")</f>
        <v/>
      </c>
      <c r="Z677" s="51" t="str">
        <f>IF($U677="","",IFERROR(SUMIF(Данные2!$A:$A,Техлист!$U677,Данные2!D:D),""))</f>
        <v/>
      </c>
      <c r="AA677" s="51" t="str">
        <f>IF($U677="","",IFERROR(SUMIF(Данные2!$A:$A,Техлист!$U677,Данные2!E:E),""))</f>
        <v/>
      </c>
      <c r="AB677" s="45" t="str">
        <f>IF($U677="","",IFERROR(ROUND(SUMIF(Данные2!$A:$A,Техлист!$U677,Данные2!F:F)*100,0)&amp;"%",""))</f>
        <v/>
      </c>
    </row>
    <row r="678" spans="1:28" x14ac:dyDescent="0.25">
      <c r="A678" s="45" t="str">
        <f>IF(Данные2!$A678&lt;&gt;"",Данные2!$A678,"")</f>
        <v/>
      </c>
      <c r="G678" s="45" t="str">
        <f t="shared" si="30"/>
        <v/>
      </c>
      <c r="H678" s="45" t="str">
        <f>IF(COUNTIF(G$1:G678,G678)=1,IF(COUNT(H$1:H677)&gt;0,MAX(H$1:H677)+1,1),"")</f>
        <v/>
      </c>
      <c r="J678" s="45" t="str">
        <f>IFERROR(IF(AND(Данные3!A678&lt;&gt;"",Данные3!A678=D$2),Данные3!B678,""),"")</f>
        <v/>
      </c>
      <c r="K678" s="45" t="str">
        <f>IF(COUNTIF(J$1:J678,J678)=1,IF(COUNT(K$1:K677)&gt;0,MAX(K$1:K677)+1,1),"")</f>
        <v/>
      </c>
      <c r="M678" s="51" t="str">
        <f>IF(G678="","",IFERROR(SUMIFS(Данные3!$E:$E,Данные3!$A:$A,D$2,Данные3!$B:$B,G678),""))</f>
        <v/>
      </c>
      <c r="N678" s="51" t="str">
        <f>IF(G678="","",IFERROR(SUMIFS(Данные3!$F:$F,Данные3!$A:$A,D$2,Данные3!$B:$B,G678),""))</f>
        <v/>
      </c>
      <c r="O678" s="51" t="str">
        <f>IF(G678="","",IFERROR(ROUND(SUMIFS(Данные3!$G:$G,Данные3!$A:$A,D$2,Данные3!$B:$B,G678)*100,0)&amp;"%",""))</f>
        <v/>
      </c>
      <c r="U678" s="51" t="str">
        <f t="shared" si="31"/>
        <v/>
      </c>
      <c r="V678" s="53" t="str">
        <f t="shared" si="32"/>
        <v/>
      </c>
      <c r="W678" s="51" t="str">
        <f>IFERROR(IF(Данные2!$A678&lt;&gt;"",Данные2!$A678,""),"")</f>
        <v/>
      </c>
      <c r="X678" s="53" t="str">
        <f>IF(COUNTIF(W$1:W678,W678)=1,IF(COUNT(X$1:X677)&gt;0,MAX(X$1:X677)+1,1),"")</f>
        <v/>
      </c>
      <c r="Z678" s="51" t="str">
        <f>IF($U678="","",IFERROR(SUMIF(Данные2!$A:$A,Техлист!$U678,Данные2!D:D),""))</f>
        <v/>
      </c>
      <c r="AA678" s="51" t="str">
        <f>IF($U678="","",IFERROR(SUMIF(Данные2!$A:$A,Техлист!$U678,Данные2!E:E),""))</f>
        <v/>
      </c>
      <c r="AB678" s="45" t="str">
        <f>IF($U678="","",IFERROR(ROUND(SUMIF(Данные2!$A:$A,Техлист!$U678,Данные2!F:F)*100,0)&amp;"%",""))</f>
        <v/>
      </c>
    </row>
    <row r="679" spans="1:28" x14ac:dyDescent="0.25">
      <c r="A679" s="45" t="str">
        <f>IF(Данные2!$A679&lt;&gt;"",Данные2!$A679,"")</f>
        <v/>
      </c>
      <c r="G679" s="45" t="str">
        <f t="shared" si="30"/>
        <v/>
      </c>
      <c r="H679" s="45" t="str">
        <f>IF(COUNTIF(G$1:G679,G679)=1,IF(COUNT(H$1:H678)&gt;0,MAX(H$1:H678)+1,1),"")</f>
        <v/>
      </c>
      <c r="J679" s="45" t="str">
        <f>IFERROR(IF(AND(Данные3!A679&lt;&gt;"",Данные3!A679=D$2),Данные3!B679,""),"")</f>
        <v/>
      </c>
      <c r="K679" s="45" t="str">
        <f>IF(COUNTIF(J$1:J679,J679)=1,IF(COUNT(K$1:K678)&gt;0,MAX(K$1:K678)+1,1),"")</f>
        <v/>
      </c>
      <c r="M679" s="51" t="str">
        <f>IF(G679="","",IFERROR(SUMIFS(Данные3!$E:$E,Данные3!$A:$A,D$2,Данные3!$B:$B,G679),""))</f>
        <v/>
      </c>
      <c r="N679" s="51" t="str">
        <f>IF(G679="","",IFERROR(SUMIFS(Данные3!$F:$F,Данные3!$A:$A,D$2,Данные3!$B:$B,G679),""))</f>
        <v/>
      </c>
      <c r="O679" s="51" t="str">
        <f>IF(G679="","",IFERROR(ROUND(SUMIFS(Данные3!$G:$G,Данные3!$A:$A,D$2,Данные3!$B:$B,G679)*100,0)&amp;"%",""))</f>
        <v/>
      </c>
      <c r="U679" s="51" t="str">
        <f t="shared" si="31"/>
        <v/>
      </c>
      <c r="V679" s="53" t="str">
        <f t="shared" si="32"/>
        <v/>
      </c>
      <c r="W679" s="51" t="str">
        <f>IFERROR(IF(Данные2!$A679&lt;&gt;"",Данные2!$A679,""),"")</f>
        <v/>
      </c>
      <c r="X679" s="53" t="str">
        <f>IF(COUNTIF(W$1:W679,W679)=1,IF(COUNT(X$1:X678)&gt;0,MAX(X$1:X678)+1,1),"")</f>
        <v/>
      </c>
      <c r="Z679" s="51" t="str">
        <f>IF($U679="","",IFERROR(SUMIF(Данные2!$A:$A,Техлист!$U679,Данные2!D:D),""))</f>
        <v/>
      </c>
      <c r="AA679" s="51" t="str">
        <f>IF($U679="","",IFERROR(SUMIF(Данные2!$A:$A,Техлист!$U679,Данные2!E:E),""))</f>
        <v/>
      </c>
      <c r="AB679" s="45" t="str">
        <f>IF($U679="","",IFERROR(ROUND(SUMIF(Данные2!$A:$A,Техлист!$U679,Данные2!F:F)*100,0)&amp;"%",""))</f>
        <v/>
      </c>
    </row>
    <row r="680" spans="1:28" x14ac:dyDescent="0.25">
      <c r="A680" s="45" t="str">
        <f>IF(Данные2!$A680&lt;&gt;"",Данные2!$A680,"")</f>
        <v/>
      </c>
      <c r="G680" s="45" t="str">
        <f t="shared" si="30"/>
        <v/>
      </c>
      <c r="H680" s="45" t="str">
        <f>IF(COUNTIF(G$1:G680,G680)=1,IF(COUNT(H$1:H679)&gt;0,MAX(H$1:H679)+1,1),"")</f>
        <v/>
      </c>
      <c r="J680" s="45" t="str">
        <f>IFERROR(IF(AND(Данные3!A680&lt;&gt;"",Данные3!A680=D$2),Данные3!B680,""),"")</f>
        <v/>
      </c>
      <c r="K680" s="45" t="str">
        <f>IF(COUNTIF(J$1:J680,J680)=1,IF(COUNT(K$1:K679)&gt;0,MAX(K$1:K679)+1,1),"")</f>
        <v/>
      </c>
      <c r="M680" s="51" t="str">
        <f>IF(G680="","",IFERROR(SUMIFS(Данные3!$E:$E,Данные3!$A:$A,D$2,Данные3!$B:$B,G680),""))</f>
        <v/>
      </c>
      <c r="N680" s="51" t="str">
        <f>IF(G680="","",IFERROR(SUMIFS(Данные3!$F:$F,Данные3!$A:$A,D$2,Данные3!$B:$B,G680),""))</f>
        <v/>
      </c>
      <c r="O680" s="51" t="str">
        <f>IF(G680="","",IFERROR(ROUND(SUMIFS(Данные3!$G:$G,Данные3!$A:$A,D$2,Данные3!$B:$B,G680)*100,0)&amp;"%",""))</f>
        <v/>
      </c>
      <c r="U680" s="51" t="str">
        <f t="shared" si="31"/>
        <v/>
      </c>
      <c r="V680" s="53" t="str">
        <f t="shared" si="32"/>
        <v/>
      </c>
      <c r="W680" s="51" t="str">
        <f>IFERROR(IF(Данные2!$A680&lt;&gt;"",Данные2!$A680,""),"")</f>
        <v/>
      </c>
      <c r="X680" s="53" t="str">
        <f>IF(COUNTIF(W$1:W680,W680)=1,IF(COUNT(X$1:X679)&gt;0,MAX(X$1:X679)+1,1),"")</f>
        <v/>
      </c>
      <c r="Z680" s="51" t="str">
        <f>IF($U680="","",IFERROR(SUMIF(Данные2!$A:$A,Техлист!$U680,Данные2!D:D),""))</f>
        <v/>
      </c>
      <c r="AA680" s="51" t="str">
        <f>IF($U680="","",IFERROR(SUMIF(Данные2!$A:$A,Техлист!$U680,Данные2!E:E),""))</f>
        <v/>
      </c>
      <c r="AB680" s="45" t="str">
        <f>IF($U680="","",IFERROR(ROUND(SUMIF(Данные2!$A:$A,Техлист!$U680,Данные2!F:F)*100,0)&amp;"%",""))</f>
        <v/>
      </c>
    </row>
    <row r="681" spans="1:28" x14ac:dyDescent="0.25">
      <c r="A681" s="45" t="str">
        <f>IF(Данные2!$A681&lt;&gt;"",Данные2!$A681,"")</f>
        <v/>
      </c>
      <c r="G681" s="45" t="str">
        <f t="shared" si="30"/>
        <v/>
      </c>
      <c r="H681" s="45" t="str">
        <f>IF(COUNTIF(G$1:G681,G681)=1,IF(COUNT(H$1:H680)&gt;0,MAX(H$1:H680)+1,1),"")</f>
        <v/>
      </c>
      <c r="J681" s="45" t="str">
        <f>IFERROR(IF(AND(Данные3!A681&lt;&gt;"",Данные3!A681=D$2),Данные3!B681,""),"")</f>
        <v/>
      </c>
      <c r="K681" s="45" t="str">
        <f>IF(COUNTIF(J$1:J681,J681)=1,IF(COUNT(K$1:K680)&gt;0,MAX(K$1:K680)+1,1),"")</f>
        <v/>
      </c>
      <c r="M681" s="51" t="str">
        <f>IF(G681="","",IFERROR(SUMIFS(Данные3!$E:$E,Данные3!$A:$A,D$2,Данные3!$B:$B,G681),""))</f>
        <v/>
      </c>
      <c r="N681" s="51" t="str">
        <f>IF(G681="","",IFERROR(SUMIFS(Данные3!$F:$F,Данные3!$A:$A,D$2,Данные3!$B:$B,G681),""))</f>
        <v/>
      </c>
      <c r="O681" s="51" t="str">
        <f>IF(G681="","",IFERROR(ROUND(SUMIFS(Данные3!$G:$G,Данные3!$A:$A,D$2,Данные3!$B:$B,G681)*100,0)&amp;"%",""))</f>
        <v/>
      </c>
      <c r="U681" s="51" t="str">
        <f t="shared" si="31"/>
        <v/>
      </c>
      <c r="V681" s="53" t="str">
        <f t="shared" si="32"/>
        <v/>
      </c>
      <c r="W681" s="51" t="str">
        <f>IFERROR(IF(Данные2!$A681&lt;&gt;"",Данные2!$A681,""),"")</f>
        <v/>
      </c>
      <c r="X681" s="53" t="str">
        <f>IF(COUNTIF(W$1:W681,W681)=1,IF(COUNT(X$1:X680)&gt;0,MAX(X$1:X680)+1,1),"")</f>
        <v/>
      </c>
      <c r="Z681" s="51" t="str">
        <f>IF($U681="","",IFERROR(SUMIF(Данные2!$A:$A,Техлист!$U681,Данные2!D:D),""))</f>
        <v/>
      </c>
      <c r="AA681" s="51" t="str">
        <f>IF($U681="","",IFERROR(SUMIF(Данные2!$A:$A,Техлист!$U681,Данные2!E:E),""))</f>
        <v/>
      </c>
      <c r="AB681" s="45" t="str">
        <f>IF($U681="","",IFERROR(ROUND(SUMIF(Данные2!$A:$A,Техлист!$U681,Данные2!F:F)*100,0)&amp;"%",""))</f>
        <v/>
      </c>
    </row>
    <row r="682" spans="1:28" x14ac:dyDescent="0.25">
      <c r="A682" s="45" t="str">
        <f>IF(Данные2!$A682&lt;&gt;"",Данные2!$A682,"")</f>
        <v/>
      </c>
      <c r="G682" s="45" t="str">
        <f t="shared" si="30"/>
        <v/>
      </c>
      <c r="H682" s="45" t="str">
        <f>IF(COUNTIF(G$1:G682,G682)=1,IF(COUNT(H$1:H681)&gt;0,MAX(H$1:H681)+1,1),"")</f>
        <v/>
      </c>
      <c r="J682" s="45" t="str">
        <f>IFERROR(IF(AND(Данные3!A682&lt;&gt;"",Данные3!A682=D$2),Данные3!B682,""),"")</f>
        <v/>
      </c>
      <c r="K682" s="45" t="str">
        <f>IF(COUNTIF(J$1:J682,J682)=1,IF(COUNT(K$1:K681)&gt;0,MAX(K$1:K681)+1,1),"")</f>
        <v/>
      </c>
      <c r="M682" s="51" t="str">
        <f>IF(G682="","",IFERROR(SUMIFS(Данные3!$E:$E,Данные3!$A:$A,D$2,Данные3!$B:$B,G682),""))</f>
        <v/>
      </c>
      <c r="N682" s="51" t="str">
        <f>IF(G682="","",IFERROR(SUMIFS(Данные3!$F:$F,Данные3!$A:$A,D$2,Данные3!$B:$B,G682),""))</f>
        <v/>
      </c>
      <c r="O682" s="51" t="str">
        <f>IF(G682="","",IFERROR(ROUND(SUMIFS(Данные3!$G:$G,Данные3!$A:$A,D$2,Данные3!$B:$B,G682)*100,0)&amp;"%",""))</f>
        <v/>
      </c>
      <c r="U682" s="51" t="str">
        <f t="shared" si="31"/>
        <v/>
      </c>
      <c r="V682" s="53" t="str">
        <f t="shared" si="32"/>
        <v/>
      </c>
      <c r="W682" s="51" t="str">
        <f>IFERROR(IF(Данные2!$A682&lt;&gt;"",Данные2!$A682,""),"")</f>
        <v/>
      </c>
      <c r="X682" s="53" t="str">
        <f>IF(COUNTIF(W$1:W682,W682)=1,IF(COUNT(X$1:X681)&gt;0,MAX(X$1:X681)+1,1),"")</f>
        <v/>
      </c>
      <c r="Z682" s="51" t="str">
        <f>IF($U682="","",IFERROR(SUMIF(Данные2!$A:$A,Техлист!$U682,Данные2!D:D),""))</f>
        <v/>
      </c>
      <c r="AA682" s="51" t="str">
        <f>IF($U682="","",IFERROR(SUMIF(Данные2!$A:$A,Техлист!$U682,Данные2!E:E),""))</f>
        <v/>
      </c>
      <c r="AB682" s="45" t="str">
        <f>IF($U682="","",IFERROR(ROUND(SUMIF(Данные2!$A:$A,Техлист!$U682,Данные2!F:F)*100,0)&amp;"%",""))</f>
        <v/>
      </c>
    </row>
    <row r="683" spans="1:28" x14ac:dyDescent="0.25">
      <c r="A683" s="45" t="str">
        <f>IF(Данные2!$A683&lt;&gt;"",Данные2!$A683,"")</f>
        <v/>
      </c>
      <c r="G683" s="45" t="str">
        <f t="shared" si="30"/>
        <v/>
      </c>
      <c r="H683" s="45" t="str">
        <f>IF(COUNTIF(G$1:G683,G683)=1,IF(COUNT(H$1:H682)&gt;0,MAX(H$1:H682)+1,1),"")</f>
        <v/>
      </c>
      <c r="J683" s="45" t="str">
        <f>IFERROR(IF(AND(Данные3!A683&lt;&gt;"",Данные3!A683=D$2),Данные3!B683,""),"")</f>
        <v/>
      </c>
      <c r="K683" s="45" t="str">
        <f>IF(COUNTIF(J$1:J683,J683)=1,IF(COUNT(K$1:K682)&gt;0,MAX(K$1:K682)+1,1),"")</f>
        <v/>
      </c>
      <c r="M683" s="51" t="str">
        <f>IF(G683="","",IFERROR(SUMIFS(Данные3!$E:$E,Данные3!$A:$A,D$2,Данные3!$B:$B,G683),""))</f>
        <v/>
      </c>
      <c r="N683" s="51" t="str">
        <f>IF(G683="","",IFERROR(SUMIFS(Данные3!$F:$F,Данные3!$A:$A,D$2,Данные3!$B:$B,G683),""))</f>
        <v/>
      </c>
      <c r="O683" s="51" t="str">
        <f>IF(G683="","",IFERROR(ROUND(SUMIFS(Данные3!$G:$G,Данные3!$A:$A,D$2,Данные3!$B:$B,G683)*100,0)&amp;"%",""))</f>
        <v/>
      </c>
      <c r="U683" s="51" t="str">
        <f t="shared" si="31"/>
        <v/>
      </c>
      <c r="V683" s="53" t="str">
        <f t="shared" si="32"/>
        <v/>
      </c>
      <c r="W683" s="51" t="str">
        <f>IFERROR(IF(Данные2!$A683&lt;&gt;"",Данные2!$A683,""),"")</f>
        <v/>
      </c>
      <c r="X683" s="53" t="str">
        <f>IF(COUNTIF(W$1:W683,W683)=1,IF(COUNT(X$1:X682)&gt;0,MAX(X$1:X682)+1,1),"")</f>
        <v/>
      </c>
      <c r="Z683" s="51" t="str">
        <f>IF($U683="","",IFERROR(SUMIF(Данные2!$A:$A,Техлист!$U683,Данные2!D:D),""))</f>
        <v/>
      </c>
      <c r="AA683" s="51" t="str">
        <f>IF($U683="","",IFERROR(SUMIF(Данные2!$A:$A,Техлист!$U683,Данные2!E:E),""))</f>
        <v/>
      </c>
      <c r="AB683" s="45" t="str">
        <f>IF($U683="","",IFERROR(ROUND(SUMIF(Данные2!$A:$A,Техлист!$U683,Данные2!F:F)*100,0)&amp;"%",""))</f>
        <v/>
      </c>
    </row>
    <row r="684" spans="1:28" x14ac:dyDescent="0.25">
      <c r="A684" s="45" t="str">
        <f>IF(Данные2!$A684&lt;&gt;"",Данные2!$A684,"")</f>
        <v/>
      </c>
      <c r="G684" s="45" t="str">
        <f t="shared" si="30"/>
        <v/>
      </c>
      <c r="H684" s="45" t="str">
        <f>IF(COUNTIF(G$1:G684,G684)=1,IF(COUNT(H$1:H683)&gt;0,MAX(H$1:H683)+1,1),"")</f>
        <v/>
      </c>
      <c r="J684" s="45" t="str">
        <f>IFERROR(IF(AND(Данные3!A684&lt;&gt;"",Данные3!A684=D$2),Данные3!B684,""),"")</f>
        <v/>
      </c>
      <c r="K684" s="45" t="str">
        <f>IF(COUNTIF(J$1:J684,J684)=1,IF(COUNT(K$1:K683)&gt;0,MAX(K$1:K683)+1,1),"")</f>
        <v/>
      </c>
      <c r="M684" s="51" t="str">
        <f>IF(G684="","",IFERROR(SUMIFS(Данные3!$E:$E,Данные3!$A:$A,D$2,Данные3!$B:$B,G684),""))</f>
        <v/>
      </c>
      <c r="N684" s="51" t="str">
        <f>IF(G684="","",IFERROR(SUMIFS(Данные3!$F:$F,Данные3!$A:$A,D$2,Данные3!$B:$B,G684),""))</f>
        <v/>
      </c>
      <c r="O684" s="51" t="str">
        <f>IF(G684="","",IFERROR(ROUND(SUMIFS(Данные3!$G:$G,Данные3!$A:$A,D$2,Данные3!$B:$B,G684)*100,0)&amp;"%",""))</f>
        <v/>
      </c>
      <c r="U684" s="51" t="str">
        <f t="shared" si="31"/>
        <v/>
      </c>
      <c r="V684" s="53" t="str">
        <f t="shared" si="32"/>
        <v/>
      </c>
      <c r="W684" s="51" t="str">
        <f>IFERROR(IF(Данные2!$A684&lt;&gt;"",Данные2!$A684,""),"")</f>
        <v/>
      </c>
      <c r="X684" s="53" t="str">
        <f>IF(COUNTIF(W$1:W684,W684)=1,IF(COUNT(X$1:X683)&gt;0,MAX(X$1:X683)+1,1),"")</f>
        <v/>
      </c>
      <c r="Z684" s="51" t="str">
        <f>IF($U684="","",IFERROR(SUMIF(Данные2!$A:$A,Техлист!$U684,Данные2!D:D),""))</f>
        <v/>
      </c>
      <c r="AA684" s="51" t="str">
        <f>IF($U684="","",IFERROR(SUMIF(Данные2!$A:$A,Техлист!$U684,Данные2!E:E),""))</f>
        <v/>
      </c>
      <c r="AB684" s="45" t="str">
        <f>IF($U684="","",IFERROR(ROUND(SUMIF(Данные2!$A:$A,Техлист!$U684,Данные2!F:F)*100,0)&amp;"%",""))</f>
        <v/>
      </c>
    </row>
    <row r="685" spans="1:28" x14ac:dyDescent="0.25">
      <c r="A685" s="45" t="str">
        <f>IF(Данные2!$A685&lt;&gt;"",Данные2!$A685,"")</f>
        <v/>
      </c>
      <c r="G685" s="45" t="str">
        <f t="shared" si="30"/>
        <v/>
      </c>
      <c r="H685" s="45" t="str">
        <f>IF(COUNTIF(G$1:G685,G685)=1,IF(COUNT(H$1:H684)&gt;0,MAX(H$1:H684)+1,1),"")</f>
        <v/>
      </c>
      <c r="J685" s="45" t="str">
        <f>IFERROR(IF(AND(Данные3!A685&lt;&gt;"",Данные3!A685=D$2),Данные3!B685,""),"")</f>
        <v/>
      </c>
      <c r="K685" s="45" t="str">
        <f>IF(COUNTIF(J$1:J685,J685)=1,IF(COUNT(K$1:K684)&gt;0,MAX(K$1:K684)+1,1),"")</f>
        <v/>
      </c>
      <c r="M685" s="51" t="str">
        <f>IF(G685="","",IFERROR(SUMIFS(Данные3!$E:$E,Данные3!$A:$A,D$2,Данные3!$B:$B,G685),""))</f>
        <v/>
      </c>
      <c r="N685" s="51" t="str">
        <f>IF(G685="","",IFERROR(SUMIFS(Данные3!$F:$F,Данные3!$A:$A,D$2,Данные3!$B:$B,G685),""))</f>
        <v/>
      </c>
      <c r="O685" s="51" t="str">
        <f>IF(G685="","",IFERROR(ROUND(SUMIFS(Данные3!$G:$G,Данные3!$A:$A,D$2,Данные3!$B:$B,G685)*100,0)&amp;"%",""))</f>
        <v/>
      </c>
      <c r="U685" s="51" t="str">
        <f t="shared" si="31"/>
        <v/>
      </c>
      <c r="V685" s="53" t="str">
        <f t="shared" si="32"/>
        <v/>
      </c>
      <c r="W685" s="51" t="str">
        <f>IFERROR(IF(Данные2!$A685&lt;&gt;"",Данные2!$A685,""),"")</f>
        <v/>
      </c>
      <c r="X685" s="53" t="str">
        <f>IF(COUNTIF(W$1:W685,W685)=1,IF(COUNT(X$1:X684)&gt;0,MAX(X$1:X684)+1,1),"")</f>
        <v/>
      </c>
      <c r="Z685" s="51" t="str">
        <f>IF($U685="","",IFERROR(SUMIF(Данные2!$A:$A,Техлист!$U685,Данные2!D:D),""))</f>
        <v/>
      </c>
      <c r="AA685" s="51" t="str">
        <f>IF($U685="","",IFERROR(SUMIF(Данные2!$A:$A,Техлист!$U685,Данные2!E:E),""))</f>
        <v/>
      </c>
      <c r="AB685" s="45" t="str">
        <f>IF($U685="","",IFERROR(ROUND(SUMIF(Данные2!$A:$A,Техлист!$U685,Данные2!F:F)*100,0)&amp;"%",""))</f>
        <v/>
      </c>
    </row>
    <row r="686" spans="1:28" x14ac:dyDescent="0.25">
      <c r="A686" s="45" t="str">
        <f>IF(Данные2!$A686&lt;&gt;"",Данные2!$A686,"")</f>
        <v/>
      </c>
      <c r="G686" s="45" t="str">
        <f t="shared" si="30"/>
        <v/>
      </c>
      <c r="H686" s="45" t="str">
        <f>IF(COUNTIF(G$1:G686,G686)=1,IF(COUNT(H$1:H685)&gt;0,MAX(H$1:H685)+1,1),"")</f>
        <v/>
      </c>
      <c r="J686" s="45" t="str">
        <f>IFERROR(IF(AND(Данные3!A686&lt;&gt;"",Данные3!A686=D$2),Данные3!B686,""),"")</f>
        <v/>
      </c>
      <c r="K686" s="45" t="str">
        <f>IF(COUNTIF(J$1:J686,J686)=1,IF(COUNT(K$1:K685)&gt;0,MAX(K$1:K685)+1,1),"")</f>
        <v/>
      </c>
      <c r="M686" s="51" t="str">
        <f>IF(G686="","",IFERROR(SUMIFS(Данные3!$E:$E,Данные3!$A:$A,D$2,Данные3!$B:$B,G686),""))</f>
        <v/>
      </c>
      <c r="N686" s="51" t="str">
        <f>IF(G686="","",IFERROR(SUMIFS(Данные3!$F:$F,Данные3!$A:$A,D$2,Данные3!$B:$B,G686),""))</f>
        <v/>
      </c>
      <c r="O686" s="51" t="str">
        <f>IF(G686="","",IFERROR(ROUND(SUMIFS(Данные3!$G:$G,Данные3!$A:$A,D$2,Данные3!$B:$B,G686)*100,0)&amp;"%",""))</f>
        <v/>
      </c>
      <c r="U686" s="51" t="str">
        <f t="shared" si="31"/>
        <v/>
      </c>
      <c r="V686" s="53" t="str">
        <f t="shared" si="32"/>
        <v/>
      </c>
      <c r="W686" s="51" t="str">
        <f>IFERROR(IF(Данные2!$A686&lt;&gt;"",Данные2!$A686,""),"")</f>
        <v/>
      </c>
      <c r="X686" s="53" t="str">
        <f>IF(COUNTIF(W$1:W686,W686)=1,IF(COUNT(X$1:X685)&gt;0,MAX(X$1:X685)+1,1),"")</f>
        <v/>
      </c>
      <c r="Z686" s="51" t="str">
        <f>IF($U686="","",IFERROR(SUMIF(Данные2!$A:$A,Техлист!$U686,Данные2!D:D),""))</f>
        <v/>
      </c>
      <c r="AA686" s="51" t="str">
        <f>IF($U686="","",IFERROR(SUMIF(Данные2!$A:$A,Техлист!$U686,Данные2!E:E),""))</f>
        <v/>
      </c>
      <c r="AB686" s="45" t="str">
        <f>IF($U686="","",IFERROR(ROUND(SUMIF(Данные2!$A:$A,Техлист!$U686,Данные2!F:F)*100,0)&amp;"%",""))</f>
        <v/>
      </c>
    </row>
    <row r="687" spans="1:28" x14ac:dyDescent="0.25">
      <c r="A687" s="45" t="str">
        <f>IF(Данные2!$A687&lt;&gt;"",Данные2!$A687,"")</f>
        <v/>
      </c>
      <c r="G687" s="45" t="str">
        <f t="shared" si="30"/>
        <v/>
      </c>
      <c r="H687" s="45" t="str">
        <f>IF(COUNTIF(G$1:G687,G687)=1,IF(COUNT(H$1:H686)&gt;0,MAX(H$1:H686)+1,1),"")</f>
        <v/>
      </c>
      <c r="J687" s="45" t="str">
        <f>IFERROR(IF(AND(Данные3!A687&lt;&gt;"",Данные3!A687=D$2),Данные3!B687,""),"")</f>
        <v/>
      </c>
      <c r="K687" s="45" t="str">
        <f>IF(COUNTIF(J$1:J687,J687)=1,IF(COUNT(K$1:K686)&gt;0,MAX(K$1:K686)+1,1),"")</f>
        <v/>
      </c>
      <c r="M687" s="51" t="str">
        <f>IF(G687="","",IFERROR(SUMIFS(Данные3!$E:$E,Данные3!$A:$A,D$2,Данные3!$B:$B,G687),""))</f>
        <v/>
      </c>
      <c r="N687" s="51" t="str">
        <f>IF(G687="","",IFERROR(SUMIFS(Данные3!$F:$F,Данные3!$A:$A,D$2,Данные3!$B:$B,G687),""))</f>
        <v/>
      </c>
      <c r="O687" s="51" t="str">
        <f>IF(G687="","",IFERROR(ROUND(SUMIFS(Данные3!$G:$G,Данные3!$A:$A,D$2,Данные3!$B:$B,G687)*100,0)&amp;"%",""))</f>
        <v/>
      </c>
      <c r="U687" s="51" t="str">
        <f t="shared" si="31"/>
        <v/>
      </c>
      <c r="V687" s="53" t="str">
        <f t="shared" si="32"/>
        <v/>
      </c>
      <c r="W687" s="51" t="str">
        <f>IFERROR(IF(Данные2!$A687&lt;&gt;"",Данные2!$A687,""),"")</f>
        <v/>
      </c>
      <c r="X687" s="53" t="str">
        <f>IF(COUNTIF(W$1:W687,W687)=1,IF(COUNT(X$1:X686)&gt;0,MAX(X$1:X686)+1,1),"")</f>
        <v/>
      </c>
      <c r="Z687" s="51" t="str">
        <f>IF($U687="","",IFERROR(SUMIF(Данные2!$A:$A,Техлист!$U687,Данные2!D:D),""))</f>
        <v/>
      </c>
      <c r="AA687" s="51" t="str">
        <f>IF($U687="","",IFERROR(SUMIF(Данные2!$A:$A,Техлист!$U687,Данные2!E:E),""))</f>
        <v/>
      </c>
      <c r="AB687" s="45" t="str">
        <f>IF($U687="","",IFERROR(ROUND(SUMIF(Данные2!$A:$A,Техлист!$U687,Данные2!F:F)*100,0)&amp;"%",""))</f>
        <v/>
      </c>
    </row>
    <row r="688" spans="1:28" x14ac:dyDescent="0.25">
      <c r="A688" s="45" t="str">
        <f>IF(Данные2!$A688&lt;&gt;"",Данные2!$A688,"")</f>
        <v/>
      </c>
      <c r="G688" s="45" t="str">
        <f t="shared" si="30"/>
        <v/>
      </c>
      <c r="H688" s="45" t="str">
        <f>IF(COUNTIF(G$1:G688,G688)=1,IF(COUNT(H$1:H687)&gt;0,MAX(H$1:H687)+1,1),"")</f>
        <v/>
      </c>
      <c r="J688" s="45" t="str">
        <f>IFERROR(IF(AND(Данные3!A688&lt;&gt;"",Данные3!A688=D$2),Данные3!B688,""),"")</f>
        <v/>
      </c>
      <c r="K688" s="45" t="str">
        <f>IF(COUNTIF(J$1:J688,J688)=1,IF(COUNT(K$1:K687)&gt;0,MAX(K$1:K687)+1,1),"")</f>
        <v/>
      </c>
      <c r="M688" s="51" t="str">
        <f>IF(G688="","",IFERROR(SUMIFS(Данные3!$E:$E,Данные3!$A:$A,D$2,Данные3!$B:$B,G688),""))</f>
        <v/>
      </c>
      <c r="N688" s="51" t="str">
        <f>IF(G688="","",IFERROR(SUMIFS(Данные3!$F:$F,Данные3!$A:$A,D$2,Данные3!$B:$B,G688),""))</f>
        <v/>
      </c>
      <c r="O688" s="51" t="str">
        <f>IF(G688="","",IFERROR(ROUND(SUMIFS(Данные3!$G:$G,Данные3!$A:$A,D$2,Данные3!$B:$B,G688)*100,0)&amp;"%",""))</f>
        <v/>
      </c>
      <c r="U688" s="51" t="str">
        <f t="shared" si="31"/>
        <v/>
      </c>
      <c r="V688" s="53" t="str">
        <f t="shared" si="32"/>
        <v/>
      </c>
      <c r="W688" s="51" t="str">
        <f>IFERROR(IF(Данные2!$A688&lt;&gt;"",Данные2!$A688,""),"")</f>
        <v/>
      </c>
      <c r="X688" s="53" t="str">
        <f>IF(COUNTIF(W$1:W688,W688)=1,IF(COUNT(X$1:X687)&gt;0,MAX(X$1:X687)+1,1),"")</f>
        <v/>
      </c>
      <c r="Z688" s="51" t="str">
        <f>IF($U688="","",IFERROR(SUMIF(Данные2!$A:$A,Техлист!$U688,Данные2!D:D),""))</f>
        <v/>
      </c>
      <c r="AA688" s="51" t="str">
        <f>IF($U688="","",IFERROR(SUMIF(Данные2!$A:$A,Техлист!$U688,Данные2!E:E),""))</f>
        <v/>
      </c>
      <c r="AB688" s="45" t="str">
        <f>IF($U688="","",IFERROR(ROUND(SUMIF(Данные2!$A:$A,Техлист!$U688,Данные2!F:F)*100,0)&amp;"%",""))</f>
        <v/>
      </c>
    </row>
    <row r="689" spans="1:28" x14ac:dyDescent="0.25">
      <c r="A689" s="45" t="str">
        <f>IF(Данные2!$A689&lt;&gt;"",Данные2!$A689,"")</f>
        <v/>
      </c>
      <c r="G689" s="45" t="str">
        <f t="shared" si="30"/>
        <v/>
      </c>
      <c r="H689" s="45" t="str">
        <f>IF(COUNTIF(G$1:G689,G689)=1,IF(COUNT(H$1:H688)&gt;0,MAX(H$1:H688)+1,1),"")</f>
        <v/>
      </c>
      <c r="J689" s="45" t="str">
        <f>IFERROR(IF(AND(Данные3!A689&lt;&gt;"",Данные3!A689=D$2),Данные3!B689,""),"")</f>
        <v/>
      </c>
      <c r="K689" s="45" t="str">
        <f>IF(COUNTIF(J$1:J689,J689)=1,IF(COUNT(K$1:K688)&gt;0,MAX(K$1:K688)+1,1),"")</f>
        <v/>
      </c>
      <c r="M689" s="51" t="str">
        <f>IF(G689="","",IFERROR(SUMIFS(Данные3!$E:$E,Данные3!$A:$A,D$2,Данные3!$B:$B,G689),""))</f>
        <v/>
      </c>
      <c r="N689" s="51" t="str">
        <f>IF(G689="","",IFERROR(SUMIFS(Данные3!$F:$F,Данные3!$A:$A,D$2,Данные3!$B:$B,G689),""))</f>
        <v/>
      </c>
      <c r="O689" s="51" t="str">
        <f>IF(G689="","",IFERROR(ROUND(SUMIFS(Данные3!$G:$G,Данные3!$A:$A,D$2,Данные3!$B:$B,G689)*100,0)&amp;"%",""))</f>
        <v/>
      </c>
      <c r="U689" s="51" t="str">
        <f t="shared" si="31"/>
        <v/>
      </c>
      <c r="V689" s="53" t="str">
        <f t="shared" si="32"/>
        <v/>
      </c>
      <c r="W689" s="51" t="str">
        <f>IFERROR(IF(Данные2!$A689&lt;&gt;"",Данные2!$A689,""),"")</f>
        <v/>
      </c>
      <c r="X689" s="53" t="str">
        <f>IF(COUNTIF(W$1:W689,W689)=1,IF(COUNT(X$1:X688)&gt;0,MAX(X$1:X688)+1,1),"")</f>
        <v/>
      </c>
      <c r="Z689" s="51" t="str">
        <f>IF($U689="","",IFERROR(SUMIF(Данные2!$A:$A,Техлист!$U689,Данные2!D:D),""))</f>
        <v/>
      </c>
      <c r="AA689" s="51" t="str">
        <f>IF($U689="","",IFERROR(SUMIF(Данные2!$A:$A,Техлист!$U689,Данные2!E:E),""))</f>
        <v/>
      </c>
      <c r="AB689" s="45" t="str">
        <f>IF($U689="","",IFERROR(ROUND(SUMIF(Данные2!$A:$A,Техлист!$U689,Данные2!F:F)*100,0)&amp;"%",""))</f>
        <v/>
      </c>
    </row>
    <row r="690" spans="1:28" x14ac:dyDescent="0.25">
      <c r="A690" s="45" t="str">
        <f>IF(Данные2!$A690&lt;&gt;"",Данные2!$A690,"")</f>
        <v/>
      </c>
      <c r="G690" s="45" t="str">
        <f t="shared" si="30"/>
        <v/>
      </c>
      <c r="H690" s="45" t="str">
        <f>IF(COUNTIF(G$1:G690,G690)=1,IF(COUNT(H$1:H689)&gt;0,MAX(H$1:H689)+1,1),"")</f>
        <v/>
      </c>
      <c r="J690" s="45" t="str">
        <f>IFERROR(IF(AND(Данные3!A690&lt;&gt;"",Данные3!A690=D$2),Данные3!B690,""),"")</f>
        <v/>
      </c>
      <c r="K690" s="45" t="str">
        <f>IF(COUNTIF(J$1:J690,J690)=1,IF(COUNT(K$1:K689)&gt;0,MAX(K$1:K689)+1,1),"")</f>
        <v/>
      </c>
      <c r="M690" s="51" t="str">
        <f>IF(G690="","",IFERROR(SUMIFS(Данные3!$E:$E,Данные3!$A:$A,D$2,Данные3!$B:$B,G690),""))</f>
        <v/>
      </c>
      <c r="N690" s="51" t="str">
        <f>IF(G690="","",IFERROR(SUMIFS(Данные3!$F:$F,Данные3!$A:$A,D$2,Данные3!$B:$B,G690),""))</f>
        <v/>
      </c>
      <c r="O690" s="51" t="str">
        <f>IF(G690="","",IFERROR(ROUND(SUMIFS(Данные3!$G:$G,Данные3!$A:$A,D$2,Данные3!$B:$B,G690)*100,0)&amp;"%",""))</f>
        <v/>
      </c>
      <c r="U690" s="51" t="str">
        <f t="shared" si="31"/>
        <v/>
      </c>
      <c r="V690" s="53" t="str">
        <f t="shared" si="32"/>
        <v/>
      </c>
      <c r="W690" s="51" t="str">
        <f>IFERROR(IF(Данные2!$A690&lt;&gt;"",Данные2!$A690,""),"")</f>
        <v/>
      </c>
      <c r="X690" s="53" t="str">
        <f>IF(COUNTIF(W$1:W690,W690)=1,IF(COUNT(X$1:X689)&gt;0,MAX(X$1:X689)+1,1),"")</f>
        <v/>
      </c>
      <c r="Z690" s="51" t="str">
        <f>IF($U690="","",IFERROR(SUMIF(Данные2!$A:$A,Техлист!$U690,Данные2!D:D),""))</f>
        <v/>
      </c>
      <c r="AA690" s="51" t="str">
        <f>IF($U690="","",IFERROR(SUMIF(Данные2!$A:$A,Техлист!$U690,Данные2!E:E),""))</f>
        <v/>
      </c>
      <c r="AB690" s="45" t="str">
        <f>IF($U690="","",IFERROR(ROUND(SUMIF(Данные2!$A:$A,Техлист!$U690,Данные2!F:F)*100,0)&amp;"%",""))</f>
        <v/>
      </c>
    </row>
    <row r="691" spans="1:28" x14ac:dyDescent="0.25">
      <c r="A691" s="45" t="str">
        <f>IF(Данные2!$A691&lt;&gt;"",Данные2!$A691,"")</f>
        <v/>
      </c>
      <c r="G691" s="45" t="str">
        <f t="shared" si="30"/>
        <v/>
      </c>
      <c r="H691" s="45" t="str">
        <f>IF(COUNTIF(G$1:G691,G691)=1,IF(COUNT(H$1:H690)&gt;0,MAX(H$1:H690)+1,1),"")</f>
        <v/>
      </c>
      <c r="J691" s="45" t="str">
        <f>IFERROR(IF(AND(Данные3!A691&lt;&gt;"",Данные3!A691=D$2),Данные3!B691,""),"")</f>
        <v/>
      </c>
      <c r="K691" s="45" t="str">
        <f>IF(COUNTIF(J$1:J691,J691)=1,IF(COUNT(K$1:K690)&gt;0,MAX(K$1:K690)+1,1),"")</f>
        <v/>
      </c>
      <c r="M691" s="51" t="str">
        <f>IF(G691="","",IFERROR(SUMIFS(Данные3!$E:$E,Данные3!$A:$A,D$2,Данные3!$B:$B,G691),""))</f>
        <v/>
      </c>
      <c r="N691" s="51" t="str">
        <f>IF(G691="","",IFERROR(SUMIFS(Данные3!$F:$F,Данные3!$A:$A,D$2,Данные3!$B:$B,G691),""))</f>
        <v/>
      </c>
      <c r="O691" s="51" t="str">
        <f>IF(G691="","",IFERROR(ROUND(SUMIFS(Данные3!$G:$G,Данные3!$A:$A,D$2,Данные3!$B:$B,G691)*100,0)&amp;"%",""))</f>
        <v/>
      </c>
      <c r="U691" s="51" t="str">
        <f t="shared" si="31"/>
        <v/>
      </c>
      <c r="V691" s="53" t="str">
        <f t="shared" si="32"/>
        <v/>
      </c>
      <c r="W691" s="51" t="str">
        <f>IFERROR(IF(Данные2!$A691&lt;&gt;"",Данные2!$A691,""),"")</f>
        <v/>
      </c>
      <c r="X691" s="53" t="str">
        <f>IF(COUNTIF(W$1:W691,W691)=1,IF(COUNT(X$1:X690)&gt;0,MAX(X$1:X690)+1,1),"")</f>
        <v/>
      </c>
      <c r="Z691" s="51" t="str">
        <f>IF($U691="","",IFERROR(SUMIF(Данные2!$A:$A,Техлист!$U691,Данные2!D:D),""))</f>
        <v/>
      </c>
      <c r="AA691" s="51" t="str">
        <f>IF($U691="","",IFERROR(SUMIF(Данные2!$A:$A,Техлист!$U691,Данные2!E:E),""))</f>
        <v/>
      </c>
      <c r="AB691" s="45" t="str">
        <f>IF($U691="","",IFERROR(ROUND(SUMIF(Данные2!$A:$A,Техлист!$U691,Данные2!F:F)*100,0)&amp;"%",""))</f>
        <v/>
      </c>
    </row>
    <row r="692" spans="1:28" x14ac:dyDescent="0.25">
      <c r="A692" s="45" t="str">
        <f>IF(Данные2!$A692&lt;&gt;"",Данные2!$A692,"")</f>
        <v/>
      </c>
      <c r="G692" s="45" t="str">
        <f t="shared" si="30"/>
        <v/>
      </c>
      <c r="H692" s="45" t="str">
        <f>IF(COUNTIF(G$1:G692,G692)=1,IF(COUNT(H$1:H691)&gt;0,MAX(H$1:H691)+1,1),"")</f>
        <v/>
      </c>
      <c r="J692" s="45" t="str">
        <f>IFERROR(IF(AND(Данные3!A692&lt;&gt;"",Данные3!A692=D$2),Данные3!B692,""),"")</f>
        <v/>
      </c>
      <c r="K692" s="45" t="str">
        <f>IF(COUNTIF(J$1:J692,J692)=1,IF(COUNT(K$1:K691)&gt;0,MAX(K$1:K691)+1,1),"")</f>
        <v/>
      </c>
      <c r="M692" s="51" t="str">
        <f>IF(G692="","",IFERROR(SUMIFS(Данные3!$E:$E,Данные3!$A:$A,D$2,Данные3!$B:$B,G692),""))</f>
        <v/>
      </c>
      <c r="N692" s="51" t="str">
        <f>IF(G692="","",IFERROR(SUMIFS(Данные3!$F:$F,Данные3!$A:$A,D$2,Данные3!$B:$B,G692),""))</f>
        <v/>
      </c>
      <c r="O692" s="51" t="str">
        <f>IF(G692="","",IFERROR(ROUND(SUMIFS(Данные3!$G:$G,Данные3!$A:$A,D$2,Данные3!$B:$B,G692)*100,0)&amp;"%",""))</f>
        <v/>
      </c>
      <c r="U692" s="51" t="str">
        <f t="shared" si="31"/>
        <v/>
      </c>
      <c r="V692" s="53" t="str">
        <f t="shared" si="32"/>
        <v/>
      </c>
      <c r="W692" s="51" t="str">
        <f>IFERROR(IF(Данные2!$A692&lt;&gt;"",Данные2!$A692,""),"")</f>
        <v/>
      </c>
      <c r="X692" s="53" t="str">
        <f>IF(COUNTIF(W$1:W692,W692)=1,IF(COUNT(X$1:X691)&gt;0,MAX(X$1:X691)+1,1),"")</f>
        <v/>
      </c>
      <c r="Z692" s="51" t="str">
        <f>IF($U692="","",IFERROR(SUMIF(Данные2!$A:$A,Техлист!$U692,Данные2!D:D),""))</f>
        <v/>
      </c>
      <c r="AA692" s="51" t="str">
        <f>IF($U692="","",IFERROR(SUMIF(Данные2!$A:$A,Техлист!$U692,Данные2!E:E),""))</f>
        <v/>
      </c>
      <c r="AB692" s="45" t="str">
        <f>IF($U692="","",IFERROR(ROUND(SUMIF(Данные2!$A:$A,Техлист!$U692,Данные2!F:F)*100,0)&amp;"%",""))</f>
        <v/>
      </c>
    </row>
    <row r="693" spans="1:28" x14ac:dyDescent="0.25">
      <c r="A693" s="45" t="str">
        <f>IF(Данные2!$A693&lt;&gt;"",Данные2!$A693,"")</f>
        <v/>
      </c>
      <c r="G693" s="45" t="str">
        <f t="shared" si="30"/>
        <v/>
      </c>
      <c r="H693" s="45" t="str">
        <f>IF(COUNTIF(G$1:G693,G693)=1,IF(COUNT(H$1:H692)&gt;0,MAX(H$1:H692)+1,1),"")</f>
        <v/>
      </c>
      <c r="J693" s="45" t="str">
        <f>IFERROR(IF(AND(Данные3!A693&lt;&gt;"",Данные3!A693=D$2),Данные3!B693,""),"")</f>
        <v/>
      </c>
      <c r="K693" s="45" t="str">
        <f>IF(COUNTIF(J$1:J693,J693)=1,IF(COUNT(K$1:K692)&gt;0,MAX(K$1:K692)+1,1),"")</f>
        <v/>
      </c>
      <c r="M693" s="51" t="str">
        <f>IF(G693="","",IFERROR(SUMIFS(Данные3!$E:$E,Данные3!$A:$A,D$2,Данные3!$B:$B,G693),""))</f>
        <v/>
      </c>
      <c r="N693" s="51" t="str">
        <f>IF(G693="","",IFERROR(SUMIFS(Данные3!$F:$F,Данные3!$A:$A,D$2,Данные3!$B:$B,G693),""))</f>
        <v/>
      </c>
      <c r="O693" s="51" t="str">
        <f>IF(G693="","",IFERROR(ROUND(SUMIFS(Данные3!$G:$G,Данные3!$A:$A,D$2,Данные3!$B:$B,G693)*100,0)&amp;"%",""))</f>
        <v/>
      </c>
      <c r="U693" s="51" t="str">
        <f t="shared" si="31"/>
        <v/>
      </c>
      <c r="V693" s="53" t="str">
        <f t="shared" si="32"/>
        <v/>
      </c>
      <c r="W693" s="51" t="str">
        <f>IFERROR(IF(Данные2!$A693&lt;&gt;"",Данные2!$A693,""),"")</f>
        <v/>
      </c>
      <c r="X693" s="53" t="str">
        <f>IF(COUNTIF(W$1:W693,W693)=1,IF(COUNT(X$1:X692)&gt;0,MAX(X$1:X692)+1,1),"")</f>
        <v/>
      </c>
      <c r="Z693" s="51" t="str">
        <f>IF($U693="","",IFERROR(SUMIF(Данные2!$A:$A,Техлист!$U693,Данные2!D:D),""))</f>
        <v/>
      </c>
      <c r="AA693" s="51" t="str">
        <f>IF($U693="","",IFERROR(SUMIF(Данные2!$A:$A,Техлист!$U693,Данные2!E:E),""))</f>
        <v/>
      </c>
      <c r="AB693" s="45" t="str">
        <f>IF($U693="","",IFERROR(ROUND(SUMIF(Данные2!$A:$A,Техлист!$U693,Данные2!F:F)*100,0)&amp;"%",""))</f>
        <v/>
      </c>
    </row>
    <row r="694" spans="1:28" x14ac:dyDescent="0.25">
      <c r="A694" s="45" t="str">
        <f>IF(Данные2!$A694&lt;&gt;"",Данные2!$A694,"")</f>
        <v/>
      </c>
      <c r="G694" s="45" t="str">
        <f t="shared" si="30"/>
        <v/>
      </c>
      <c r="H694" s="45" t="str">
        <f>IF(COUNTIF(G$1:G694,G694)=1,IF(COUNT(H$1:H693)&gt;0,MAX(H$1:H693)+1,1),"")</f>
        <v/>
      </c>
      <c r="J694" s="45" t="str">
        <f>IFERROR(IF(AND(Данные3!A694&lt;&gt;"",Данные3!A694=D$2),Данные3!B694,""),"")</f>
        <v/>
      </c>
      <c r="K694" s="45" t="str">
        <f>IF(COUNTIF(J$1:J694,J694)=1,IF(COUNT(K$1:K693)&gt;0,MAX(K$1:K693)+1,1),"")</f>
        <v/>
      </c>
      <c r="M694" s="51" t="str">
        <f>IF(G694="","",IFERROR(SUMIFS(Данные3!$E:$E,Данные3!$A:$A,D$2,Данные3!$B:$B,G694),""))</f>
        <v/>
      </c>
      <c r="N694" s="51" t="str">
        <f>IF(G694="","",IFERROR(SUMIFS(Данные3!$F:$F,Данные3!$A:$A,D$2,Данные3!$B:$B,G694),""))</f>
        <v/>
      </c>
      <c r="O694" s="51" t="str">
        <f>IF(G694="","",IFERROR(ROUND(SUMIFS(Данные3!$G:$G,Данные3!$A:$A,D$2,Данные3!$B:$B,G694)*100,0)&amp;"%",""))</f>
        <v/>
      </c>
      <c r="U694" s="51" t="str">
        <f t="shared" si="31"/>
        <v/>
      </c>
      <c r="V694" s="53" t="str">
        <f t="shared" si="32"/>
        <v/>
      </c>
      <c r="W694" s="51" t="str">
        <f>IFERROR(IF(Данные2!$A694&lt;&gt;"",Данные2!$A694,""),"")</f>
        <v/>
      </c>
      <c r="X694" s="53" t="str">
        <f>IF(COUNTIF(W$1:W694,W694)=1,IF(COUNT(X$1:X693)&gt;0,MAX(X$1:X693)+1,1),"")</f>
        <v/>
      </c>
      <c r="Z694" s="51" t="str">
        <f>IF($U694="","",IFERROR(SUMIF(Данные2!$A:$A,Техлист!$U694,Данные2!D:D),""))</f>
        <v/>
      </c>
      <c r="AA694" s="51" t="str">
        <f>IF($U694="","",IFERROR(SUMIF(Данные2!$A:$A,Техлист!$U694,Данные2!E:E),""))</f>
        <v/>
      </c>
      <c r="AB694" s="45" t="str">
        <f>IF($U694="","",IFERROR(ROUND(SUMIF(Данные2!$A:$A,Техлист!$U694,Данные2!F:F)*100,0)&amp;"%",""))</f>
        <v/>
      </c>
    </row>
    <row r="695" spans="1:28" x14ac:dyDescent="0.25">
      <c r="A695" s="45" t="str">
        <f>IF(Данные2!$A695&lt;&gt;"",Данные2!$A695,"")</f>
        <v/>
      </c>
      <c r="G695" s="45" t="str">
        <f t="shared" si="30"/>
        <v/>
      </c>
      <c r="H695" s="45" t="str">
        <f>IF(COUNTIF(G$1:G695,G695)=1,IF(COUNT(H$1:H694)&gt;0,MAX(H$1:H694)+1,1),"")</f>
        <v/>
      </c>
      <c r="J695" s="45" t="str">
        <f>IFERROR(IF(AND(Данные3!A695&lt;&gt;"",Данные3!A695=D$2),Данные3!B695,""),"")</f>
        <v/>
      </c>
      <c r="K695" s="45" t="str">
        <f>IF(COUNTIF(J$1:J695,J695)=1,IF(COUNT(K$1:K694)&gt;0,MAX(K$1:K694)+1,1),"")</f>
        <v/>
      </c>
      <c r="M695" s="51" t="str">
        <f>IF(G695="","",IFERROR(SUMIFS(Данные3!$E:$E,Данные3!$A:$A,D$2,Данные3!$B:$B,G695),""))</f>
        <v/>
      </c>
      <c r="N695" s="51" t="str">
        <f>IF(G695="","",IFERROR(SUMIFS(Данные3!$F:$F,Данные3!$A:$A,D$2,Данные3!$B:$B,G695),""))</f>
        <v/>
      </c>
      <c r="O695" s="51" t="str">
        <f>IF(G695="","",IFERROR(ROUND(SUMIFS(Данные3!$G:$G,Данные3!$A:$A,D$2,Данные3!$B:$B,G695)*100,0)&amp;"%",""))</f>
        <v/>
      </c>
      <c r="U695" s="51" t="str">
        <f t="shared" si="31"/>
        <v/>
      </c>
      <c r="V695" s="53" t="str">
        <f t="shared" si="32"/>
        <v/>
      </c>
      <c r="W695" s="51" t="str">
        <f>IFERROR(IF(Данные2!$A695&lt;&gt;"",Данные2!$A695,""),"")</f>
        <v/>
      </c>
      <c r="X695" s="53" t="str">
        <f>IF(COUNTIF(W$1:W695,W695)=1,IF(COUNT(X$1:X694)&gt;0,MAX(X$1:X694)+1,1),"")</f>
        <v/>
      </c>
      <c r="Z695" s="51" t="str">
        <f>IF($U695="","",IFERROR(SUMIF(Данные2!$A:$A,Техлист!$U695,Данные2!D:D),""))</f>
        <v/>
      </c>
      <c r="AA695" s="51" t="str">
        <f>IF($U695="","",IFERROR(SUMIF(Данные2!$A:$A,Техлист!$U695,Данные2!E:E),""))</f>
        <v/>
      </c>
      <c r="AB695" s="45" t="str">
        <f>IF($U695="","",IFERROR(ROUND(SUMIF(Данные2!$A:$A,Техлист!$U695,Данные2!F:F)*100,0)&amp;"%",""))</f>
        <v/>
      </c>
    </row>
    <row r="696" spans="1:28" x14ac:dyDescent="0.25">
      <c r="A696" s="45" t="str">
        <f>IF(Данные2!$A696&lt;&gt;"",Данные2!$A696,"")</f>
        <v/>
      </c>
      <c r="G696" s="45" t="str">
        <f t="shared" si="30"/>
        <v/>
      </c>
      <c r="H696" s="45" t="str">
        <f>IF(COUNTIF(G$1:G696,G696)=1,IF(COUNT(H$1:H695)&gt;0,MAX(H$1:H695)+1,1),"")</f>
        <v/>
      </c>
      <c r="J696" s="45" t="str">
        <f>IFERROR(IF(AND(Данные3!A696&lt;&gt;"",Данные3!A696=D$2),Данные3!B696,""),"")</f>
        <v/>
      </c>
      <c r="K696" s="45" t="str">
        <f>IF(COUNTIF(J$1:J696,J696)=1,IF(COUNT(K$1:K695)&gt;0,MAX(K$1:K695)+1,1),"")</f>
        <v/>
      </c>
      <c r="M696" s="51" t="str">
        <f>IF(G696="","",IFERROR(SUMIFS(Данные3!$E:$E,Данные3!$A:$A,D$2,Данные3!$B:$B,G696),""))</f>
        <v/>
      </c>
      <c r="N696" s="51" t="str">
        <f>IF(G696="","",IFERROR(SUMIFS(Данные3!$F:$F,Данные3!$A:$A,D$2,Данные3!$B:$B,G696),""))</f>
        <v/>
      </c>
      <c r="O696" s="51" t="str">
        <f>IF(G696="","",IFERROR(ROUND(SUMIFS(Данные3!$G:$G,Данные3!$A:$A,D$2,Данные3!$B:$B,G696)*100,0)&amp;"%",""))</f>
        <v/>
      </c>
      <c r="U696" s="51" t="str">
        <f t="shared" si="31"/>
        <v/>
      </c>
      <c r="V696" s="53" t="str">
        <f t="shared" si="32"/>
        <v/>
      </c>
      <c r="W696" s="51" t="str">
        <f>IFERROR(IF(Данные2!$A696&lt;&gt;"",Данные2!$A696,""),"")</f>
        <v/>
      </c>
      <c r="X696" s="53" t="str">
        <f>IF(COUNTIF(W$1:W696,W696)=1,IF(COUNT(X$1:X695)&gt;0,MAX(X$1:X695)+1,1),"")</f>
        <v/>
      </c>
      <c r="Z696" s="51" t="str">
        <f>IF($U696="","",IFERROR(SUMIF(Данные2!$A:$A,Техлист!$U696,Данные2!D:D),""))</f>
        <v/>
      </c>
      <c r="AA696" s="51" t="str">
        <f>IF($U696="","",IFERROR(SUMIF(Данные2!$A:$A,Техлист!$U696,Данные2!E:E),""))</f>
        <v/>
      </c>
      <c r="AB696" s="45" t="str">
        <f>IF($U696="","",IFERROR(ROUND(SUMIF(Данные2!$A:$A,Техлист!$U696,Данные2!F:F)*100,0)&amp;"%",""))</f>
        <v/>
      </c>
    </row>
    <row r="697" spans="1:28" x14ac:dyDescent="0.25">
      <c r="A697" s="45" t="str">
        <f>IF(Данные2!$A697&lt;&gt;"",Данные2!$A697,"")</f>
        <v/>
      </c>
      <c r="G697" s="45" t="str">
        <f t="shared" si="30"/>
        <v/>
      </c>
      <c r="H697" s="45" t="str">
        <f>IF(COUNTIF(G$1:G697,G697)=1,IF(COUNT(H$1:H696)&gt;0,MAX(H$1:H696)+1,1),"")</f>
        <v/>
      </c>
      <c r="J697" s="45" t="str">
        <f>IFERROR(IF(AND(Данные3!A697&lt;&gt;"",Данные3!A697=D$2),Данные3!B697,""),"")</f>
        <v/>
      </c>
      <c r="K697" s="45" t="str">
        <f>IF(COUNTIF(J$1:J697,J697)=1,IF(COUNT(K$1:K696)&gt;0,MAX(K$1:K696)+1,1),"")</f>
        <v/>
      </c>
      <c r="M697" s="51" t="str">
        <f>IF(G697="","",IFERROR(SUMIFS(Данные3!$E:$E,Данные3!$A:$A,D$2,Данные3!$B:$B,G697),""))</f>
        <v/>
      </c>
      <c r="N697" s="51" t="str">
        <f>IF(G697="","",IFERROR(SUMIFS(Данные3!$F:$F,Данные3!$A:$A,D$2,Данные3!$B:$B,G697),""))</f>
        <v/>
      </c>
      <c r="O697" s="51" t="str">
        <f>IF(G697="","",IFERROR(ROUND(SUMIFS(Данные3!$G:$G,Данные3!$A:$A,D$2,Данные3!$B:$B,G697)*100,0)&amp;"%",""))</f>
        <v/>
      </c>
      <c r="U697" s="51" t="str">
        <f t="shared" si="31"/>
        <v/>
      </c>
      <c r="V697" s="53" t="str">
        <f t="shared" si="32"/>
        <v/>
      </c>
      <c r="W697" s="51" t="str">
        <f>IFERROR(IF(Данные2!$A697&lt;&gt;"",Данные2!$A697,""),"")</f>
        <v/>
      </c>
      <c r="X697" s="53" t="str">
        <f>IF(COUNTIF(W$1:W697,W697)=1,IF(COUNT(X$1:X696)&gt;0,MAX(X$1:X696)+1,1),"")</f>
        <v/>
      </c>
      <c r="Z697" s="51" t="str">
        <f>IF($U697="","",IFERROR(SUMIF(Данные2!$A:$A,Техлист!$U697,Данные2!D:D),""))</f>
        <v/>
      </c>
      <c r="AA697" s="51" t="str">
        <f>IF($U697="","",IFERROR(SUMIF(Данные2!$A:$A,Техлист!$U697,Данные2!E:E),""))</f>
        <v/>
      </c>
      <c r="AB697" s="45" t="str">
        <f>IF($U697="","",IFERROR(ROUND(SUMIF(Данные2!$A:$A,Техлист!$U697,Данные2!F:F)*100,0)&amp;"%",""))</f>
        <v/>
      </c>
    </row>
    <row r="698" spans="1:28" x14ac:dyDescent="0.25">
      <c r="A698" s="45" t="str">
        <f>IF(Данные2!$A698&lt;&gt;"",Данные2!$A698,"")</f>
        <v/>
      </c>
      <c r="G698" s="45" t="str">
        <f t="shared" si="30"/>
        <v/>
      </c>
      <c r="H698" s="45" t="str">
        <f>IF(COUNTIF(G$1:G698,G698)=1,IF(COUNT(H$1:H697)&gt;0,MAX(H$1:H697)+1,1),"")</f>
        <v/>
      </c>
      <c r="J698" s="45" t="str">
        <f>IFERROR(IF(AND(Данные3!A698&lt;&gt;"",Данные3!A698=D$2),Данные3!B698,""),"")</f>
        <v/>
      </c>
      <c r="K698" s="45" t="str">
        <f>IF(COUNTIF(J$1:J698,J698)=1,IF(COUNT(K$1:K697)&gt;0,MAX(K$1:K697)+1,1),"")</f>
        <v/>
      </c>
      <c r="M698" s="51" t="str">
        <f>IF(G698="","",IFERROR(SUMIFS(Данные3!$E:$E,Данные3!$A:$A,D$2,Данные3!$B:$B,G698),""))</f>
        <v/>
      </c>
      <c r="N698" s="51" t="str">
        <f>IF(G698="","",IFERROR(SUMIFS(Данные3!$F:$F,Данные3!$A:$A,D$2,Данные3!$B:$B,G698),""))</f>
        <v/>
      </c>
      <c r="O698" s="51" t="str">
        <f>IF(G698="","",IFERROR(ROUND(SUMIFS(Данные3!$G:$G,Данные3!$A:$A,D$2,Данные3!$B:$B,G698)*100,0)&amp;"%",""))</f>
        <v/>
      </c>
      <c r="U698" s="51" t="str">
        <f t="shared" si="31"/>
        <v/>
      </c>
      <c r="V698" s="53" t="str">
        <f t="shared" si="32"/>
        <v/>
      </c>
      <c r="W698" s="51" t="str">
        <f>IFERROR(IF(Данные2!$A698&lt;&gt;"",Данные2!$A698,""),"")</f>
        <v/>
      </c>
      <c r="X698" s="53" t="str">
        <f>IF(COUNTIF(W$1:W698,W698)=1,IF(COUNT(X$1:X697)&gt;0,MAX(X$1:X697)+1,1),"")</f>
        <v/>
      </c>
      <c r="Z698" s="51" t="str">
        <f>IF($U698="","",IFERROR(SUMIF(Данные2!$A:$A,Техлист!$U698,Данные2!D:D),""))</f>
        <v/>
      </c>
      <c r="AA698" s="51" t="str">
        <f>IF($U698="","",IFERROR(SUMIF(Данные2!$A:$A,Техлист!$U698,Данные2!E:E),""))</f>
        <v/>
      </c>
      <c r="AB698" s="45" t="str">
        <f>IF($U698="","",IFERROR(ROUND(SUMIF(Данные2!$A:$A,Техлист!$U698,Данные2!F:F)*100,0)&amp;"%",""))</f>
        <v/>
      </c>
    </row>
    <row r="699" spans="1:28" x14ac:dyDescent="0.25">
      <c r="A699" s="45" t="str">
        <f>IF(Данные2!$A699&lt;&gt;"",Данные2!$A699,"")</f>
        <v/>
      </c>
      <c r="G699" s="45" t="str">
        <f t="shared" si="30"/>
        <v/>
      </c>
      <c r="H699" s="45" t="str">
        <f>IF(COUNTIF(G$1:G699,G699)=1,IF(COUNT(H$1:H698)&gt;0,MAX(H$1:H698)+1,1),"")</f>
        <v/>
      </c>
      <c r="J699" s="45" t="str">
        <f>IFERROR(IF(AND(Данные3!A699&lt;&gt;"",Данные3!A699=D$2),Данные3!B699,""),"")</f>
        <v/>
      </c>
      <c r="K699" s="45" t="str">
        <f>IF(COUNTIF(J$1:J699,J699)=1,IF(COUNT(K$1:K698)&gt;0,MAX(K$1:K698)+1,1),"")</f>
        <v/>
      </c>
      <c r="M699" s="51" t="str">
        <f>IF(G699="","",IFERROR(SUMIFS(Данные3!$E:$E,Данные3!$A:$A,D$2,Данные3!$B:$B,G699),""))</f>
        <v/>
      </c>
      <c r="N699" s="51" t="str">
        <f>IF(G699="","",IFERROR(SUMIFS(Данные3!$F:$F,Данные3!$A:$A,D$2,Данные3!$B:$B,G699),""))</f>
        <v/>
      </c>
      <c r="O699" s="51" t="str">
        <f>IF(G699="","",IFERROR(ROUND(SUMIFS(Данные3!$G:$G,Данные3!$A:$A,D$2,Данные3!$B:$B,G699)*100,0)&amp;"%",""))</f>
        <v/>
      </c>
      <c r="U699" s="51" t="str">
        <f t="shared" si="31"/>
        <v/>
      </c>
      <c r="V699" s="53" t="str">
        <f t="shared" si="32"/>
        <v/>
      </c>
      <c r="W699" s="51" t="str">
        <f>IFERROR(IF(Данные2!$A699&lt;&gt;"",Данные2!$A699,""),"")</f>
        <v/>
      </c>
      <c r="X699" s="53" t="str">
        <f>IF(COUNTIF(W$1:W699,W699)=1,IF(COUNT(X$1:X698)&gt;0,MAX(X$1:X698)+1,1),"")</f>
        <v/>
      </c>
      <c r="Z699" s="51" t="str">
        <f>IF($U699="","",IFERROR(SUMIF(Данные2!$A:$A,Техлист!$U699,Данные2!D:D),""))</f>
        <v/>
      </c>
      <c r="AA699" s="51" t="str">
        <f>IF($U699="","",IFERROR(SUMIF(Данные2!$A:$A,Техлист!$U699,Данные2!E:E),""))</f>
        <v/>
      </c>
      <c r="AB699" s="45" t="str">
        <f>IF($U699="","",IFERROR(ROUND(SUMIF(Данные2!$A:$A,Техлист!$U699,Данные2!F:F)*100,0)&amp;"%",""))</f>
        <v/>
      </c>
    </row>
    <row r="700" spans="1:28" x14ac:dyDescent="0.25">
      <c r="A700" s="45" t="str">
        <f>IF(Данные2!$A700&lt;&gt;"",Данные2!$A700,"")</f>
        <v/>
      </c>
      <c r="G700" s="45" t="str">
        <f t="shared" si="30"/>
        <v/>
      </c>
      <c r="H700" s="45" t="str">
        <f>IF(COUNTIF(G$1:G700,G700)=1,IF(COUNT(H$1:H699)&gt;0,MAX(H$1:H699)+1,1),"")</f>
        <v/>
      </c>
      <c r="J700" s="45" t="str">
        <f>IFERROR(IF(AND(Данные3!A700&lt;&gt;"",Данные3!A700=D$2),Данные3!B700,""),"")</f>
        <v/>
      </c>
      <c r="K700" s="45" t="str">
        <f>IF(COUNTIF(J$1:J700,J700)=1,IF(COUNT(K$1:K699)&gt;0,MAX(K$1:K699)+1,1),"")</f>
        <v/>
      </c>
      <c r="M700" s="51" t="str">
        <f>IF(G700="","",IFERROR(SUMIFS(Данные3!$E:$E,Данные3!$A:$A,D$2,Данные3!$B:$B,G700),""))</f>
        <v/>
      </c>
      <c r="N700" s="51" t="str">
        <f>IF(G700="","",IFERROR(SUMIFS(Данные3!$F:$F,Данные3!$A:$A,D$2,Данные3!$B:$B,G700),""))</f>
        <v/>
      </c>
      <c r="O700" s="51" t="str">
        <f>IF(G700="","",IFERROR(ROUND(SUMIFS(Данные3!$G:$G,Данные3!$A:$A,D$2,Данные3!$B:$B,G700)*100,0)&amp;"%",""))</f>
        <v/>
      </c>
      <c r="U700" s="51" t="str">
        <f t="shared" si="31"/>
        <v/>
      </c>
      <c r="V700" s="53" t="str">
        <f t="shared" si="32"/>
        <v/>
      </c>
      <c r="W700" s="51" t="str">
        <f>IFERROR(IF(Данные2!$A700&lt;&gt;"",Данные2!$A700,""),"")</f>
        <v/>
      </c>
      <c r="X700" s="53" t="str">
        <f>IF(COUNTIF(W$1:W700,W700)=1,IF(COUNT(X$1:X699)&gt;0,MAX(X$1:X699)+1,1),"")</f>
        <v/>
      </c>
      <c r="Z700" s="51" t="str">
        <f>IF($U700="","",IFERROR(SUMIF(Данные2!$A:$A,Техлист!$U700,Данные2!D:D),""))</f>
        <v/>
      </c>
      <c r="AA700" s="51" t="str">
        <f>IF($U700="","",IFERROR(SUMIF(Данные2!$A:$A,Техлист!$U700,Данные2!E:E),""))</f>
        <v/>
      </c>
      <c r="AB700" s="45" t="str">
        <f>IF($U700="","",IFERROR(ROUND(SUMIF(Данные2!$A:$A,Техлист!$U700,Данные2!F:F)*100,0)&amp;"%",""))</f>
        <v/>
      </c>
    </row>
    <row r="701" spans="1:28" x14ac:dyDescent="0.25">
      <c r="A701" s="45" t="str">
        <f>IF(Данные2!$A701&lt;&gt;"",Данные2!$A701,"")</f>
        <v/>
      </c>
      <c r="G701" s="45" t="str">
        <f t="shared" si="30"/>
        <v/>
      </c>
      <c r="H701" s="45" t="str">
        <f>IF(COUNTIF(G$1:G701,G701)=1,IF(COUNT(H$1:H700)&gt;0,MAX(H$1:H700)+1,1),"")</f>
        <v/>
      </c>
      <c r="J701" s="45" t="str">
        <f>IFERROR(IF(AND(Данные3!A701&lt;&gt;"",Данные3!A701=D$2),Данные3!B701,""),"")</f>
        <v/>
      </c>
      <c r="K701" s="45" t="str">
        <f>IF(COUNTIF(J$1:J701,J701)=1,IF(COUNT(K$1:K700)&gt;0,MAX(K$1:K700)+1,1),"")</f>
        <v/>
      </c>
      <c r="M701" s="51" t="str">
        <f>IF(G701="","",IFERROR(SUMIFS(Данные3!$E:$E,Данные3!$A:$A,D$2,Данные3!$B:$B,G701),""))</f>
        <v/>
      </c>
      <c r="N701" s="51" t="str">
        <f>IF(G701="","",IFERROR(SUMIFS(Данные3!$F:$F,Данные3!$A:$A,D$2,Данные3!$B:$B,G701),""))</f>
        <v/>
      </c>
      <c r="O701" s="51" t="str">
        <f>IF(G701="","",IFERROR(ROUND(SUMIFS(Данные3!$G:$G,Данные3!$A:$A,D$2,Данные3!$B:$B,G701)*100,0)&amp;"%",""))</f>
        <v/>
      </c>
      <c r="U701" s="51" t="str">
        <f t="shared" si="31"/>
        <v/>
      </c>
      <c r="V701" s="53" t="str">
        <f t="shared" si="32"/>
        <v/>
      </c>
      <c r="W701" s="51" t="str">
        <f>IFERROR(IF(Данные2!$A701&lt;&gt;"",Данные2!$A701,""),"")</f>
        <v/>
      </c>
      <c r="X701" s="53" t="str">
        <f>IF(COUNTIF(W$1:W701,W701)=1,IF(COUNT(X$1:X700)&gt;0,MAX(X$1:X700)+1,1),"")</f>
        <v/>
      </c>
      <c r="Z701" s="51" t="str">
        <f>IF($U701="","",IFERROR(SUMIF(Данные2!$A:$A,Техлист!$U701,Данные2!D:D),""))</f>
        <v/>
      </c>
      <c r="AA701" s="51" t="str">
        <f>IF($U701="","",IFERROR(SUMIF(Данные2!$A:$A,Техлист!$U701,Данные2!E:E),""))</f>
        <v/>
      </c>
      <c r="AB701" s="45" t="str">
        <f>IF($U701="","",IFERROR(ROUND(SUMIF(Данные2!$A:$A,Техлист!$U701,Данные2!F:F)*100,0)&amp;"%",""))</f>
        <v/>
      </c>
    </row>
    <row r="702" spans="1:28" x14ac:dyDescent="0.25">
      <c r="A702" s="45" t="str">
        <f>IF(Данные2!$A702&lt;&gt;"",Данные2!$A702,"")</f>
        <v/>
      </c>
      <c r="G702" s="45" t="str">
        <f t="shared" si="30"/>
        <v/>
      </c>
      <c r="H702" s="45" t="str">
        <f>IF(COUNTIF(G$1:G702,G702)=1,IF(COUNT(H$1:H701)&gt;0,MAX(H$1:H701)+1,1),"")</f>
        <v/>
      </c>
      <c r="J702" s="45" t="str">
        <f>IFERROR(IF(AND(Данные3!A702&lt;&gt;"",Данные3!A702=D$2),Данные3!B702,""),"")</f>
        <v/>
      </c>
      <c r="K702" s="45" t="str">
        <f>IF(COUNTIF(J$1:J702,J702)=1,IF(COUNT(K$1:K701)&gt;0,MAX(K$1:K701)+1,1),"")</f>
        <v/>
      </c>
      <c r="M702" s="51" t="str">
        <f>IF(G702="","",IFERROR(SUMIFS(Данные3!$E:$E,Данные3!$A:$A,D$2,Данные3!$B:$B,G702),""))</f>
        <v/>
      </c>
      <c r="N702" s="51" t="str">
        <f>IF(G702="","",IFERROR(SUMIFS(Данные3!$F:$F,Данные3!$A:$A,D$2,Данные3!$B:$B,G702),""))</f>
        <v/>
      </c>
      <c r="O702" s="51" t="str">
        <f>IF(G702="","",IFERROR(ROUND(SUMIFS(Данные3!$G:$G,Данные3!$A:$A,D$2,Данные3!$B:$B,G702)*100,0)&amp;"%",""))</f>
        <v/>
      </c>
      <c r="U702" s="51" t="str">
        <f t="shared" si="31"/>
        <v/>
      </c>
      <c r="V702" s="53" t="str">
        <f t="shared" si="32"/>
        <v/>
      </c>
      <c r="W702" s="51" t="str">
        <f>IFERROR(IF(Данные2!$A702&lt;&gt;"",Данные2!$A702,""),"")</f>
        <v/>
      </c>
      <c r="X702" s="53" t="str">
        <f>IF(COUNTIF(W$1:W702,W702)=1,IF(COUNT(X$1:X701)&gt;0,MAX(X$1:X701)+1,1),"")</f>
        <v/>
      </c>
      <c r="Z702" s="51" t="str">
        <f>IF($U702="","",IFERROR(SUMIF(Данные2!$A:$A,Техлист!$U702,Данные2!D:D),""))</f>
        <v/>
      </c>
      <c r="AA702" s="51" t="str">
        <f>IF($U702="","",IFERROR(SUMIF(Данные2!$A:$A,Техлист!$U702,Данные2!E:E),""))</f>
        <v/>
      </c>
      <c r="AB702" s="45" t="str">
        <f>IF($U702="","",IFERROR(ROUND(SUMIF(Данные2!$A:$A,Техлист!$U702,Данные2!F:F)*100,0)&amp;"%",""))</f>
        <v/>
      </c>
    </row>
    <row r="703" spans="1:28" x14ac:dyDescent="0.25">
      <c r="A703" s="45" t="str">
        <f>IF(Данные2!$A703&lt;&gt;"",Данные2!$A703,"")</f>
        <v/>
      </c>
      <c r="G703" s="45" t="str">
        <f t="shared" si="30"/>
        <v/>
      </c>
      <c r="H703" s="45" t="str">
        <f>IF(COUNTIF(G$1:G703,G703)=1,IF(COUNT(H$1:H702)&gt;0,MAX(H$1:H702)+1,1),"")</f>
        <v/>
      </c>
      <c r="J703" s="45" t="str">
        <f>IFERROR(IF(AND(Данные3!A703&lt;&gt;"",Данные3!A703=D$2),Данные3!B703,""),"")</f>
        <v/>
      </c>
      <c r="K703" s="45" t="str">
        <f>IF(COUNTIF(J$1:J703,J703)=1,IF(COUNT(K$1:K702)&gt;0,MAX(K$1:K702)+1,1),"")</f>
        <v/>
      </c>
      <c r="M703" s="51" t="str">
        <f>IF(G703="","",IFERROR(SUMIFS(Данные3!$E:$E,Данные3!$A:$A,D$2,Данные3!$B:$B,G703),""))</f>
        <v/>
      </c>
      <c r="N703" s="51" t="str">
        <f>IF(G703="","",IFERROR(SUMIFS(Данные3!$F:$F,Данные3!$A:$A,D$2,Данные3!$B:$B,G703),""))</f>
        <v/>
      </c>
      <c r="O703" s="51" t="str">
        <f>IF(G703="","",IFERROR(ROUND(SUMIFS(Данные3!$G:$G,Данные3!$A:$A,D$2,Данные3!$B:$B,G703)*100,0)&amp;"%",""))</f>
        <v/>
      </c>
      <c r="U703" s="51" t="str">
        <f t="shared" si="31"/>
        <v/>
      </c>
      <c r="V703" s="53" t="str">
        <f t="shared" si="32"/>
        <v/>
      </c>
      <c r="W703" s="51" t="str">
        <f>IFERROR(IF(Данные2!$A703&lt;&gt;"",Данные2!$A703,""),"")</f>
        <v/>
      </c>
      <c r="X703" s="53" t="str">
        <f>IF(COUNTIF(W$1:W703,W703)=1,IF(COUNT(X$1:X702)&gt;0,MAX(X$1:X702)+1,1),"")</f>
        <v/>
      </c>
      <c r="Z703" s="51" t="str">
        <f>IF($U703="","",IFERROR(SUMIF(Данные2!$A:$A,Техлист!$U703,Данные2!D:D),""))</f>
        <v/>
      </c>
      <c r="AA703" s="51" t="str">
        <f>IF($U703="","",IFERROR(SUMIF(Данные2!$A:$A,Техлист!$U703,Данные2!E:E),""))</f>
        <v/>
      </c>
      <c r="AB703" s="45" t="str">
        <f>IF($U703="","",IFERROR(ROUND(SUMIF(Данные2!$A:$A,Техлист!$U703,Данные2!F:F)*100,0)&amp;"%",""))</f>
        <v/>
      </c>
    </row>
    <row r="704" spans="1:28" x14ac:dyDescent="0.25">
      <c r="A704" s="45" t="str">
        <f>IF(Данные2!$A704&lt;&gt;"",Данные2!$A704,"")</f>
        <v/>
      </c>
      <c r="G704" s="45" t="str">
        <f t="shared" si="30"/>
        <v/>
      </c>
      <c r="H704" s="45" t="str">
        <f>IF(COUNTIF(G$1:G704,G704)=1,IF(COUNT(H$1:H703)&gt;0,MAX(H$1:H703)+1,1),"")</f>
        <v/>
      </c>
      <c r="J704" s="45" t="str">
        <f>IFERROR(IF(AND(Данные3!A704&lt;&gt;"",Данные3!A704=D$2),Данные3!B704,""),"")</f>
        <v/>
      </c>
      <c r="K704" s="45" t="str">
        <f>IF(COUNTIF(J$1:J704,J704)=1,IF(COUNT(K$1:K703)&gt;0,MAX(K$1:K703)+1,1),"")</f>
        <v/>
      </c>
      <c r="M704" s="51" t="str">
        <f>IF(G704="","",IFERROR(SUMIFS(Данные3!$E:$E,Данные3!$A:$A,D$2,Данные3!$B:$B,G704),""))</f>
        <v/>
      </c>
      <c r="N704" s="51" t="str">
        <f>IF(G704="","",IFERROR(SUMIFS(Данные3!$F:$F,Данные3!$A:$A,D$2,Данные3!$B:$B,G704),""))</f>
        <v/>
      </c>
      <c r="O704" s="51" t="str">
        <f>IF(G704="","",IFERROR(ROUND(SUMIFS(Данные3!$G:$G,Данные3!$A:$A,D$2,Данные3!$B:$B,G704)*100,0)&amp;"%",""))</f>
        <v/>
      </c>
      <c r="U704" s="51" t="str">
        <f t="shared" si="31"/>
        <v/>
      </c>
      <c r="V704" s="53" t="str">
        <f t="shared" si="32"/>
        <v/>
      </c>
      <c r="W704" s="51" t="str">
        <f>IFERROR(IF(Данные2!$A704&lt;&gt;"",Данные2!$A704,""),"")</f>
        <v/>
      </c>
      <c r="X704" s="53" t="str">
        <f>IF(COUNTIF(W$1:W704,W704)=1,IF(COUNT(X$1:X703)&gt;0,MAX(X$1:X703)+1,1),"")</f>
        <v/>
      </c>
      <c r="Z704" s="51" t="str">
        <f>IF($U704="","",IFERROR(SUMIF(Данные2!$A:$A,Техлист!$U704,Данные2!D:D),""))</f>
        <v/>
      </c>
      <c r="AA704" s="51" t="str">
        <f>IF($U704="","",IFERROR(SUMIF(Данные2!$A:$A,Техлист!$U704,Данные2!E:E),""))</f>
        <v/>
      </c>
      <c r="AB704" s="45" t="str">
        <f>IF($U704="","",IFERROR(ROUND(SUMIF(Данные2!$A:$A,Техлист!$U704,Данные2!F:F)*100,0)&amp;"%",""))</f>
        <v/>
      </c>
    </row>
    <row r="705" spans="1:28" x14ac:dyDescent="0.25">
      <c r="A705" s="45" t="str">
        <f>IF(Данные2!$A705&lt;&gt;"",Данные2!$A705,"")</f>
        <v/>
      </c>
      <c r="G705" s="45" t="str">
        <f t="shared" si="30"/>
        <v/>
      </c>
      <c r="H705" s="45" t="str">
        <f>IF(COUNTIF(G$1:G705,G705)=1,IF(COUNT(H$1:H704)&gt;0,MAX(H$1:H704)+1,1),"")</f>
        <v/>
      </c>
      <c r="J705" s="45" t="str">
        <f>IFERROR(IF(AND(Данные3!A705&lt;&gt;"",Данные3!A705=D$2),Данные3!B705,""),"")</f>
        <v/>
      </c>
      <c r="K705" s="45" t="str">
        <f>IF(COUNTIF(J$1:J705,J705)=1,IF(COUNT(K$1:K704)&gt;0,MAX(K$1:K704)+1,1),"")</f>
        <v/>
      </c>
      <c r="M705" s="51" t="str">
        <f>IF(G705="","",IFERROR(SUMIFS(Данные3!$E:$E,Данные3!$A:$A,D$2,Данные3!$B:$B,G705),""))</f>
        <v/>
      </c>
      <c r="N705" s="51" t="str">
        <f>IF(G705="","",IFERROR(SUMIFS(Данные3!$F:$F,Данные3!$A:$A,D$2,Данные3!$B:$B,G705),""))</f>
        <v/>
      </c>
      <c r="O705" s="51" t="str">
        <f>IF(G705="","",IFERROR(ROUND(SUMIFS(Данные3!$G:$G,Данные3!$A:$A,D$2,Данные3!$B:$B,G705)*100,0)&amp;"%",""))</f>
        <v/>
      </c>
      <c r="U705" s="51" t="str">
        <f t="shared" si="31"/>
        <v/>
      </c>
      <c r="V705" s="53" t="str">
        <f t="shared" si="32"/>
        <v/>
      </c>
      <c r="W705" s="51" t="str">
        <f>IFERROR(IF(Данные2!$A705&lt;&gt;"",Данные2!$A705,""),"")</f>
        <v/>
      </c>
      <c r="X705" s="53" t="str">
        <f>IF(COUNTIF(W$1:W705,W705)=1,IF(COUNT(X$1:X704)&gt;0,MAX(X$1:X704)+1,1),"")</f>
        <v/>
      </c>
      <c r="Z705" s="51" t="str">
        <f>IF($U705="","",IFERROR(SUMIF(Данные2!$A:$A,Техлист!$U705,Данные2!D:D),""))</f>
        <v/>
      </c>
      <c r="AA705" s="51" t="str">
        <f>IF($U705="","",IFERROR(SUMIF(Данные2!$A:$A,Техлист!$U705,Данные2!E:E),""))</f>
        <v/>
      </c>
      <c r="AB705" s="45" t="str">
        <f>IF($U705="","",IFERROR(ROUND(SUMIF(Данные2!$A:$A,Техлист!$U705,Данные2!F:F)*100,0)&amp;"%",""))</f>
        <v/>
      </c>
    </row>
    <row r="706" spans="1:28" x14ac:dyDescent="0.25">
      <c r="A706" s="45" t="str">
        <f>IF(Данные2!$A706&lt;&gt;"",Данные2!$A706,"")</f>
        <v/>
      </c>
      <c r="G706" s="45" t="str">
        <f t="shared" ref="G706:G769" si="33">IFERROR(INDEX(J$2:J$2000,MATCH(ROW()-1,K$2:K$2000,0)),"")</f>
        <v/>
      </c>
      <c r="H706" s="45" t="str">
        <f>IF(COUNTIF(G$1:G706,G706)=1,IF(COUNT(H$1:H705)&gt;0,MAX(H$1:H705)+1,1),"")</f>
        <v/>
      </c>
      <c r="J706" s="45" t="str">
        <f>IFERROR(IF(AND(Данные3!A706&lt;&gt;"",Данные3!A706=D$2),Данные3!B706,""),"")</f>
        <v/>
      </c>
      <c r="K706" s="45" t="str">
        <f>IF(COUNTIF(J$1:J706,J706)=1,IF(COUNT(K$1:K705)&gt;0,MAX(K$1:K705)+1,1),"")</f>
        <v/>
      </c>
      <c r="M706" s="51" t="str">
        <f>IF(G706="","",IFERROR(SUMIFS(Данные3!$E:$E,Данные3!$A:$A,D$2,Данные3!$B:$B,G706),""))</f>
        <v/>
      </c>
      <c r="N706" s="51" t="str">
        <f>IF(G706="","",IFERROR(SUMIFS(Данные3!$F:$F,Данные3!$A:$A,D$2,Данные3!$B:$B,G706),""))</f>
        <v/>
      </c>
      <c r="O706" s="51" t="str">
        <f>IF(G706="","",IFERROR(ROUND(SUMIFS(Данные3!$G:$G,Данные3!$A:$A,D$2,Данные3!$B:$B,G706)*100,0)&amp;"%",""))</f>
        <v/>
      </c>
      <c r="U706" s="51" t="str">
        <f t="shared" ref="U706:U769" si="34">IFERROR(INDEX(W$2:W$2000,MATCH(ROW()-1,X$2:X$2000,0)),"")</f>
        <v/>
      </c>
      <c r="V706" s="53" t="str">
        <f t="shared" ref="V706:V769" si="35">IFERROR(INDEX(X$2:X$2000,MATCH(ROW()-1,X$2:X$2000,0)),"")</f>
        <v/>
      </c>
      <c r="W706" s="51" t="str">
        <f>IFERROR(IF(Данные2!$A706&lt;&gt;"",Данные2!$A706,""),"")</f>
        <v/>
      </c>
      <c r="X706" s="53" t="str">
        <f>IF(COUNTIF(W$1:W706,W706)=1,IF(COUNT(X$1:X705)&gt;0,MAX(X$1:X705)+1,1),"")</f>
        <v/>
      </c>
      <c r="Z706" s="51" t="str">
        <f>IF($U706="","",IFERROR(SUMIF(Данные2!$A:$A,Техлист!$U706,Данные2!D:D),""))</f>
        <v/>
      </c>
      <c r="AA706" s="51" t="str">
        <f>IF($U706="","",IFERROR(SUMIF(Данные2!$A:$A,Техлист!$U706,Данные2!E:E),""))</f>
        <v/>
      </c>
      <c r="AB706" s="45" t="str">
        <f>IF($U706="","",IFERROR(ROUND(SUMIF(Данные2!$A:$A,Техлист!$U706,Данные2!F:F)*100,0)&amp;"%",""))</f>
        <v/>
      </c>
    </row>
    <row r="707" spans="1:28" x14ac:dyDescent="0.25">
      <c r="A707" s="45" t="str">
        <f>IF(Данные2!$A707&lt;&gt;"",Данные2!$A707,"")</f>
        <v/>
      </c>
      <c r="G707" s="45" t="str">
        <f t="shared" si="33"/>
        <v/>
      </c>
      <c r="H707" s="45" t="str">
        <f>IF(COUNTIF(G$1:G707,G707)=1,IF(COUNT(H$1:H706)&gt;0,MAX(H$1:H706)+1,1),"")</f>
        <v/>
      </c>
      <c r="J707" s="45" t="str">
        <f>IFERROR(IF(AND(Данные3!A707&lt;&gt;"",Данные3!A707=D$2),Данные3!B707,""),"")</f>
        <v/>
      </c>
      <c r="K707" s="45" t="str">
        <f>IF(COUNTIF(J$1:J707,J707)=1,IF(COUNT(K$1:K706)&gt;0,MAX(K$1:K706)+1,1),"")</f>
        <v/>
      </c>
      <c r="M707" s="51" t="str">
        <f>IF(G707="","",IFERROR(SUMIFS(Данные3!$E:$E,Данные3!$A:$A,D$2,Данные3!$B:$B,G707),""))</f>
        <v/>
      </c>
      <c r="N707" s="51" t="str">
        <f>IF(G707="","",IFERROR(SUMIFS(Данные3!$F:$F,Данные3!$A:$A,D$2,Данные3!$B:$B,G707),""))</f>
        <v/>
      </c>
      <c r="O707" s="51" t="str">
        <f>IF(G707="","",IFERROR(ROUND(SUMIFS(Данные3!$G:$G,Данные3!$A:$A,D$2,Данные3!$B:$B,G707)*100,0)&amp;"%",""))</f>
        <v/>
      </c>
      <c r="U707" s="51" t="str">
        <f t="shared" si="34"/>
        <v/>
      </c>
      <c r="V707" s="53" t="str">
        <f t="shared" si="35"/>
        <v/>
      </c>
      <c r="W707" s="51" t="str">
        <f>IFERROR(IF(Данные2!$A707&lt;&gt;"",Данные2!$A707,""),"")</f>
        <v/>
      </c>
      <c r="X707" s="53" t="str">
        <f>IF(COUNTIF(W$1:W707,W707)=1,IF(COUNT(X$1:X706)&gt;0,MAX(X$1:X706)+1,1),"")</f>
        <v/>
      </c>
      <c r="Z707" s="51" t="str">
        <f>IF($U707="","",IFERROR(SUMIF(Данные2!$A:$A,Техлист!$U707,Данные2!D:D),""))</f>
        <v/>
      </c>
      <c r="AA707" s="51" t="str">
        <f>IF($U707="","",IFERROR(SUMIF(Данные2!$A:$A,Техлист!$U707,Данные2!E:E),""))</f>
        <v/>
      </c>
      <c r="AB707" s="45" t="str">
        <f>IF($U707="","",IFERROR(ROUND(SUMIF(Данные2!$A:$A,Техлист!$U707,Данные2!F:F)*100,0)&amp;"%",""))</f>
        <v/>
      </c>
    </row>
    <row r="708" spans="1:28" x14ac:dyDescent="0.25">
      <c r="A708" s="45" t="str">
        <f>IF(Данные2!$A708&lt;&gt;"",Данные2!$A708,"")</f>
        <v/>
      </c>
      <c r="G708" s="45" t="str">
        <f t="shared" si="33"/>
        <v/>
      </c>
      <c r="H708" s="45" t="str">
        <f>IF(COUNTIF(G$1:G708,G708)=1,IF(COUNT(H$1:H707)&gt;0,MAX(H$1:H707)+1,1),"")</f>
        <v/>
      </c>
      <c r="J708" s="45" t="str">
        <f>IFERROR(IF(AND(Данные3!A708&lt;&gt;"",Данные3!A708=D$2),Данные3!B708,""),"")</f>
        <v/>
      </c>
      <c r="K708" s="45" t="str">
        <f>IF(COUNTIF(J$1:J708,J708)=1,IF(COUNT(K$1:K707)&gt;0,MAX(K$1:K707)+1,1),"")</f>
        <v/>
      </c>
      <c r="M708" s="51" t="str">
        <f>IF(G708="","",IFERROR(SUMIFS(Данные3!$E:$E,Данные3!$A:$A,D$2,Данные3!$B:$B,G708),""))</f>
        <v/>
      </c>
      <c r="N708" s="51" t="str">
        <f>IF(G708="","",IFERROR(SUMIFS(Данные3!$F:$F,Данные3!$A:$A,D$2,Данные3!$B:$B,G708),""))</f>
        <v/>
      </c>
      <c r="O708" s="51" t="str">
        <f>IF(G708="","",IFERROR(ROUND(SUMIFS(Данные3!$G:$G,Данные3!$A:$A,D$2,Данные3!$B:$B,G708)*100,0)&amp;"%",""))</f>
        <v/>
      </c>
      <c r="U708" s="51" t="str">
        <f t="shared" si="34"/>
        <v/>
      </c>
      <c r="V708" s="53" t="str">
        <f t="shared" si="35"/>
        <v/>
      </c>
      <c r="W708" s="51" t="str">
        <f>IFERROR(IF(Данные2!$A708&lt;&gt;"",Данные2!$A708,""),"")</f>
        <v/>
      </c>
      <c r="X708" s="53" t="str">
        <f>IF(COUNTIF(W$1:W708,W708)=1,IF(COUNT(X$1:X707)&gt;0,MAX(X$1:X707)+1,1),"")</f>
        <v/>
      </c>
      <c r="Z708" s="51" t="str">
        <f>IF($U708="","",IFERROR(SUMIF(Данные2!$A:$A,Техлист!$U708,Данные2!D:D),""))</f>
        <v/>
      </c>
      <c r="AA708" s="51" t="str">
        <f>IF($U708="","",IFERROR(SUMIF(Данные2!$A:$A,Техлист!$U708,Данные2!E:E),""))</f>
        <v/>
      </c>
      <c r="AB708" s="45" t="str">
        <f>IF($U708="","",IFERROR(ROUND(SUMIF(Данные2!$A:$A,Техлист!$U708,Данные2!F:F)*100,0)&amp;"%",""))</f>
        <v/>
      </c>
    </row>
    <row r="709" spans="1:28" x14ac:dyDescent="0.25">
      <c r="A709" s="45" t="str">
        <f>IF(Данные2!$A709&lt;&gt;"",Данные2!$A709,"")</f>
        <v/>
      </c>
      <c r="G709" s="45" t="str">
        <f t="shared" si="33"/>
        <v/>
      </c>
      <c r="H709" s="45" t="str">
        <f>IF(COUNTIF(G$1:G709,G709)=1,IF(COUNT(H$1:H708)&gt;0,MAX(H$1:H708)+1,1),"")</f>
        <v/>
      </c>
      <c r="J709" s="45" t="str">
        <f>IFERROR(IF(AND(Данные3!A709&lt;&gt;"",Данные3!A709=D$2),Данные3!B709,""),"")</f>
        <v/>
      </c>
      <c r="K709" s="45" t="str">
        <f>IF(COUNTIF(J$1:J709,J709)=1,IF(COUNT(K$1:K708)&gt;0,MAX(K$1:K708)+1,1),"")</f>
        <v/>
      </c>
      <c r="M709" s="51" t="str">
        <f>IF(G709="","",IFERROR(SUMIFS(Данные3!$E:$E,Данные3!$A:$A,D$2,Данные3!$B:$B,G709),""))</f>
        <v/>
      </c>
      <c r="N709" s="51" t="str">
        <f>IF(G709="","",IFERROR(SUMIFS(Данные3!$F:$F,Данные3!$A:$A,D$2,Данные3!$B:$B,G709),""))</f>
        <v/>
      </c>
      <c r="O709" s="51" t="str">
        <f>IF(G709="","",IFERROR(ROUND(SUMIFS(Данные3!$G:$G,Данные3!$A:$A,D$2,Данные3!$B:$B,G709)*100,0)&amp;"%",""))</f>
        <v/>
      </c>
      <c r="U709" s="51" t="str">
        <f t="shared" si="34"/>
        <v/>
      </c>
      <c r="V709" s="53" t="str">
        <f t="shared" si="35"/>
        <v/>
      </c>
      <c r="W709" s="51" t="str">
        <f>IFERROR(IF(Данные2!$A709&lt;&gt;"",Данные2!$A709,""),"")</f>
        <v/>
      </c>
      <c r="X709" s="53" t="str">
        <f>IF(COUNTIF(W$1:W709,W709)=1,IF(COUNT(X$1:X708)&gt;0,MAX(X$1:X708)+1,1),"")</f>
        <v/>
      </c>
      <c r="Z709" s="51" t="str">
        <f>IF($U709="","",IFERROR(SUMIF(Данные2!$A:$A,Техлист!$U709,Данные2!D:D),""))</f>
        <v/>
      </c>
      <c r="AA709" s="51" t="str">
        <f>IF($U709="","",IFERROR(SUMIF(Данные2!$A:$A,Техлист!$U709,Данные2!E:E),""))</f>
        <v/>
      </c>
      <c r="AB709" s="45" t="str">
        <f>IF($U709="","",IFERROR(ROUND(SUMIF(Данные2!$A:$A,Техлист!$U709,Данные2!F:F)*100,0)&amp;"%",""))</f>
        <v/>
      </c>
    </row>
    <row r="710" spans="1:28" x14ac:dyDescent="0.25">
      <c r="A710" s="45" t="str">
        <f>IF(Данные2!$A710&lt;&gt;"",Данные2!$A710,"")</f>
        <v/>
      </c>
      <c r="G710" s="45" t="str">
        <f t="shared" si="33"/>
        <v/>
      </c>
      <c r="H710" s="45" t="str">
        <f>IF(COUNTIF(G$1:G710,G710)=1,IF(COUNT(H$1:H709)&gt;0,MAX(H$1:H709)+1,1),"")</f>
        <v/>
      </c>
      <c r="J710" s="45" t="str">
        <f>IFERROR(IF(AND(Данные3!A710&lt;&gt;"",Данные3!A710=D$2),Данные3!B710,""),"")</f>
        <v/>
      </c>
      <c r="K710" s="45" t="str">
        <f>IF(COUNTIF(J$1:J710,J710)=1,IF(COUNT(K$1:K709)&gt;0,MAX(K$1:K709)+1,1),"")</f>
        <v/>
      </c>
      <c r="M710" s="51" t="str">
        <f>IF(G710="","",IFERROR(SUMIFS(Данные3!$E:$E,Данные3!$A:$A,D$2,Данные3!$B:$B,G710),""))</f>
        <v/>
      </c>
      <c r="N710" s="51" t="str">
        <f>IF(G710="","",IFERROR(SUMIFS(Данные3!$F:$F,Данные3!$A:$A,D$2,Данные3!$B:$B,G710),""))</f>
        <v/>
      </c>
      <c r="O710" s="51" t="str">
        <f>IF(G710="","",IFERROR(ROUND(SUMIFS(Данные3!$G:$G,Данные3!$A:$A,D$2,Данные3!$B:$B,G710)*100,0)&amp;"%",""))</f>
        <v/>
      </c>
      <c r="U710" s="51" t="str">
        <f t="shared" si="34"/>
        <v/>
      </c>
      <c r="V710" s="53" t="str">
        <f t="shared" si="35"/>
        <v/>
      </c>
      <c r="W710" s="51" t="str">
        <f>IFERROR(IF(Данные2!$A710&lt;&gt;"",Данные2!$A710,""),"")</f>
        <v/>
      </c>
      <c r="X710" s="53" t="str">
        <f>IF(COUNTIF(W$1:W710,W710)=1,IF(COUNT(X$1:X709)&gt;0,MAX(X$1:X709)+1,1),"")</f>
        <v/>
      </c>
      <c r="Z710" s="51" t="str">
        <f>IF($U710="","",IFERROR(SUMIF(Данные2!$A:$A,Техлист!$U710,Данные2!D:D),""))</f>
        <v/>
      </c>
      <c r="AA710" s="51" t="str">
        <f>IF($U710="","",IFERROR(SUMIF(Данные2!$A:$A,Техлист!$U710,Данные2!E:E),""))</f>
        <v/>
      </c>
      <c r="AB710" s="45" t="str">
        <f>IF($U710="","",IFERROR(ROUND(SUMIF(Данные2!$A:$A,Техлист!$U710,Данные2!F:F)*100,0)&amp;"%",""))</f>
        <v/>
      </c>
    </row>
    <row r="711" spans="1:28" x14ac:dyDescent="0.25">
      <c r="A711" s="45" t="str">
        <f>IF(Данные2!$A711&lt;&gt;"",Данные2!$A711,"")</f>
        <v/>
      </c>
      <c r="G711" s="45" t="str">
        <f t="shared" si="33"/>
        <v/>
      </c>
      <c r="H711" s="45" t="str">
        <f>IF(COUNTIF(G$1:G711,G711)=1,IF(COUNT(H$1:H710)&gt;0,MAX(H$1:H710)+1,1),"")</f>
        <v/>
      </c>
      <c r="J711" s="45" t="str">
        <f>IFERROR(IF(AND(Данные3!A711&lt;&gt;"",Данные3!A711=D$2),Данные3!B711,""),"")</f>
        <v/>
      </c>
      <c r="K711" s="45" t="str">
        <f>IF(COUNTIF(J$1:J711,J711)=1,IF(COUNT(K$1:K710)&gt;0,MAX(K$1:K710)+1,1),"")</f>
        <v/>
      </c>
      <c r="M711" s="51" t="str">
        <f>IF(G711="","",IFERROR(SUMIFS(Данные3!$E:$E,Данные3!$A:$A,D$2,Данные3!$B:$B,G711),""))</f>
        <v/>
      </c>
      <c r="N711" s="51" t="str">
        <f>IF(G711="","",IFERROR(SUMIFS(Данные3!$F:$F,Данные3!$A:$A,D$2,Данные3!$B:$B,G711),""))</f>
        <v/>
      </c>
      <c r="O711" s="51" t="str">
        <f>IF(G711="","",IFERROR(ROUND(SUMIFS(Данные3!$G:$G,Данные3!$A:$A,D$2,Данные3!$B:$B,G711)*100,0)&amp;"%",""))</f>
        <v/>
      </c>
      <c r="U711" s="51" t="str">
        <f t="shared" si="34"/>
        <v/>
      </c>
      <c r="V711" s="53" t="str">
        <f t="shared" si="35"/>
        <v/>
      </c>
      <c r="W711" s="51" t="str">
        <f>IFERROR(IF(Данные2!$A711&lt;&gt;"",Данные2!$A711,""),"")</f>
        <v/>
      </c>
      <c r="X711" s="53" t="str">
        <f>IF(COUNTIF(W$1:W711,W711)=1,IF(COUNT(X$1:X710)&gt;0,MAX(X$1:X710)+1,1),"")</f>
        <v/>
      </c>
      <c r="Z711" s="51" t="str">
        <f>IF($U711="","",IFERROR(SUMIF(Данные2!$A:$A,Техлист!$U711,Данные2!D:D),""))</f>
        <v/>
      </c>
      <c r="AA711" s="51" t="str">
        <f>IF($U711="","",IFERROR(SUMIF(Данные2!$A:$A,Техлист!$U711,Данные2!E:E),""))</f>
        <v/>
      </c>
      <c r="AB711" s="45" t="str">
        <f>IF($U711="","",IFERROR(ROUND(SUMIF(Данные2!$A:$A,Техлист!$U711,Данные2!F:F)*100,0)&amp;"%",""))</f>
        <v/>
      </c>
    </row>
    <row r="712" spans="1:28" x14ac:dyDescent="0.25">
      <c r="A712" s="45" t="str">
        <f>IF(Данные2!$A712&lt;&gt;"",Данные2!$A712,"")</f>
        <v/>
      </c>
      <c r="G712" s="45" t="str">
        <f t="shared" si="33"/>
        <v/>
      </c>
      <c r="H712" s="45" t="str">
        <f>IF(COUNTIF(G$1:G712,G712)=1,IF(COUNT(H$1:H711)&gt;0,MAX(H$1:H711)+1,1),"")</f>
        <v/>
      </c>
      <c r="J712" s="45" t="str">
        <f>IFERROR(IF(AND(Данные3!A712&lt;&gt;"",Данные3!A712=D$2),Данные3!B712,""),"")</f>
        <v/>
      </c>
      <c r="K712" s="45" t="str">
        <f>IF(COUNTIF(J$1:J712,J712)=1,IF(COUNT(K$1:K711)&gt;0,MAX(K$1:K711)+1,1),"")</f>
        <v/>
      </c>
      <c r="M712" s="51" t="str">
        <f>IF(G712="","",IFERROR(SUMIFS(Данные3!$E:$E,Данные3!$A:$A,D$2,Данные3!$B:$B,G712),""))</f>
        <v/>
      </c>
      <c r="N712" s="51" t="str">
        <f>IF(G712="","",IFERROR(SUMIFS(Данные3!$F:$F,Данные3!$A:$A,D$2,Данные3!$B:$B,G712),""))</f>
        <v/>
      </c>
      <c r="O712" s="51" t="str">
        <f>IF(G712="","",IFERROR(ROUND(SUMIFS(Данные3!$G:$G,Данные3!$A:$A,D$2,Данные3!$B:$B,G712)*100,0)&amp;"%",""))</f>
        <v/>
      </c>
      <c r="U712" s="51" t="str">
        <f t="shared" si="34"/>
        <v/>
      </c>
      <c r="V712" s="53" t="str">
        <f t="shared" si="35"/>
        <v/>
      </c>
      <c r="W712" s="51" t="str">
        <f>IFERROR(IF(Данные2!$A712&lt;&gt;"",Данные2!$A712,""),"")</f>
        <v/>
      </c>
      <c r="X712" s="53" t="str">
        <f>IF(COUNTIF(W$1:W712,W712)=1,IF(COUNT(X$1:X711)&gt;0,MAX(X$1:X711)+1,1),"")</f>
        <v/>
      </c>
      <c r="Z712" s="51" t="str">
        <f>IF($U712="","",IFERROR(SUMIF(Данные2!$A:$A,Техлист!$U712,Данные2!D:D),""))</f>
        <v/>
      </c>
      <c r="AA712" s="51" t="str">
        <f>IF($U712="","",IFERROR(SUMIF(Данные2!$A:$A,Техлист!$U712,Данные2!E:E),""))</f>
        <v/>
      </c>
      <c r="AB712" s="45" t="str">
        <f>IF($U712="","",IFERROR(ROUND(SUMIF(Данные2!$A:$A,Техлист!$U712,Данные2!F:F)*100,0)&amp;"%",""))</f>
        <v/>
      </c>
    </row>
    <row r="713" spans="1:28" x14ac:dyDescent="0.25">
      <c r="A713" s="45" t="str">
        <f>IF(Данные2!$A713&lt;&gt;"",Данные2!$A713,"")</f>
        <v/>
      </c>
      <c r="G713" s="45" t="str">
        <f t="shared" si="33"/>
        <v/>
      </c>
      <c r="H713" s="45" t="str">
        <f>IF(COUNTIF(G$1:G713,G713)=1,IF(COUNT(H$1:H712)&gt;0,MAX(H$1:H712)+1,1),"")</f>
        <v/>
      </c>
      <c r="J713" s="45" t="str">
        <f>IFERROR(IF(AND(Данные3!A713&lt;&gt;"",Данные3!A713=D$2),Данные3!B713,""),"")</f>
        <v/>
      </c>
      <c r="K713" s="45" t="str">
        <f>IF(COUNTIF(J$1:J713,J713)=1,IF(COUNT(K$1:K712)&gt;0,MAX(K$1:K712)+1,1),"")</f>
        <v/>
      </c>
      <c r="M713" s="51" t="str">
        <f>IF(G713="","",IFERROR(SUMIFS(Данные3!$E:$E,Данные3!$A:$A,D$2,Данные3!$B:$B,G713),""))</f>
        <v/>
      </c>
      <c r="N713" s="51" t="str">
        <f>IF(G713="","",IFERROR(SUMIFS(Данные3!$F:$F,Данные3!$A:$A,D$2,Данные3!$B:$B,G713),""))</f>
        <v/>
      </c>
      <c r="O713" s="51" t="str">
        <f>IF(G713="","",IFERROR(ROUND(SUMIFS(Данные3!$G:$G,Данные3!$A:$A,D$2,Данные3!$B:$B,G713)*100,0)&amp;"%",""))</f>
        <v/>
      </c>
      <c r="U713" s="51" t="str">
        <f t="shared" si="34"/>
        <v/>
      </c>
      <c r="V713" s="53" t="str">
        <f t="shared" si="35"/>
        <v/>
      </c>
      <c r="W713" s="51" t="str">
        <f>IFERROR(IF(Данные2!$A713&lt;&gt;"",Данные2!$A713,""),"")</f>
        <v/>
      </c>
      <c r="X713" s="53" t="str">
        <f>IF(COUNTIF(W$1:W713,W713)=1,IF(COUNT(X$1:X712)&gt;0,MAX(X$1:X712)+1,1),"")</f>
        <v/>
      </c>
      <c r="Z713" s="51" t="str">
        <f>IF($U713="","",IFERROR(SUMIF(Данные2!$A:$A,Техлист!$U713,Данные2!D:D),""))</f>
        <v/>
      </c>
      <c r="AA713" s="51" t="str">
        <f>IF($U713="","",IFERROR(SUMIF(Данные2!$A:$A,Техлист!$U713,Данные2!E:E),""))</f>
        <v/>
      </c>
      <c r="AB713" s="45" t="str">
        <f>IF($U713="","",IFERROR(ROUND(SUMIF(Данные2!$A:$A,Техлист!$U713,Данные2!F:F)*100,0)&amp;"%",""))</f>
        <v/>
      </c>
    </row>
    <row r="714" spans="1:28" x14ac:dyDescent="0.25">
      <c r="A714" s="45" t="str">
        <f>IF(Данные2!$A714&lt;&gt;"",Данные2!$A714,"")</f>
        <v/>
      </c>
      <c r="G714" s="45" t="str">
        <f t="shared" si="33"/>
        <v/>
      </c>
      <c r="H714" s="45" t="str">
        <f>IF(COUNTIF(G$1:G714,G714)=1,IF(COUNT(H$1:H713)&gt;0,MAX(H$1:H713)+1,1),"")</f>
        <v/>
      </c>
      <c r="J714" s="45" t="str">
        <f>IFERROR(IF(AND(Данные3!A714&lt;&gt;"",Данные3!A714=D$2),Данные3!B714,""),"")</f>
        <v/>
      </c>
      <c r="K714" s="45" t="str">
        <f>IF(COUNTIF(J$1:J714,J714)=1,IF(COUNT(K$1:K713)&gt;0,MAX(K$1:K713)+1,1),"")</f>
        <v/>
      </c>
      <c r="M714" s="51" t="str">
        <f>IF(G714="","",IFERROR(SUMIFS(Данные3!$E:$E,Данные3!$A:$A,D$2,Данные3!$B:$B,G714),""))</f>
        <v/>
      </c>
      <c r="N714" s="51" t="str">
        <f>IF(G714="","",IFERROR(SUMIFS(Данные3!$F:$F,Данные3!$A:$A,D$2,Данные3!$B:$B,G714),""))</f>
        <v/>
      </c>
      <c r="O714" s="51" t="str">
        <f>IF(G714="","",IFERROR(ROUND(SUMIFS(Данные3!$G:$G,Данные3!$A:$A,D$2,Данные3!$B:$B,G714)*100,0)&amp;"%",""))</f>
        <v/>
      </c>
      <c r="U714" s="51" t="str">
        <f t="shared" si="34"/>
        <v/>
      </c>
      <c r="V714" s="53" t="str">
        <f t="shared" si="35"/>
        <v/>
      </c>
      <c r="W714" s="51" t="str">
        <f>IFERROR(IF(Данные2!$A714&lt;&gt;"",Данные2!$A714,""),"")</f>
        <v/>
      </c>
      <c r="X714" s="53" t="str">
        <f>IF(COUNTIF(W$1:W714,W714)=1,IF(COUNT(X$1:X713)&gt;0,MAX(X$1:X713)+1,1),"")</f>
        <v/>
      </c>
      <c r="Z714" s="51" t="str">
        <f>IF($U714="","",IFERROR(SUMIF(Данные2!$A:$A,Техлист!$U714,Данные2!D:D),""))</f>
        <v/>
      </c>
      <c r="AA714" s="51" t="str">
        <f>IF($U714="","",IFERROR(SUMIF(Данные2!$A:$A,Техлист!$U714,Данные2!E:E),""))</f>
        <v/>
      </c>
      <c r="AB714" s="45" t="str">
        <f>IF($U714="","",IFERROR(ROUND(SUMIF(Данные2!$A:$A,Техлист!$U714,Данные2!F:F)*100,0)&amp;"%",""))</f>
        <v/>
      </c>
    </row>
    <row r="715" spans="1:28" x14ac:dyDescent="0.25">
      <c r="A715" s="45" t="str">
        <f>IF(Данные2!$A715&lt;&gt;"",Данные2!$A715,"")</f>
        <v/>
      </c>
      <c r="G715" s="45" t="str">
        <f t="shared" si="33"/>
        <v/>
      </c>
      <c r="H715" s="45" t="str">
        <f>IF(COUNTIF(G$1:G715,G715)=1,IF(COUNT(H$1:H714)&gt;0,MAX(H$1:H714)+1,1),"")</f>
        <v/>
      </c>
      <c r="J715" s="45" t="str">
        <f>IFERROR(IF(AND(Данные3!A715&lt;&gt;"",Данные3!A715=D$2),Данные3!B715,""),"")</f>
        <v/>
      </c>
      <c r="K715" s="45" t="str">
        <f>IF(COUNTIF(J$1:J715,J715)=1,IF(COUNT(K$1:K714)&gt;0,MAX(K$1:K714)+1,1),"")</f>
        <v/>
      </c>
      <c r="M715" s="51" t="str">
        <f>IF(G715="","",IFERROR(SUMIFS(Данные3!$E:$E,Данные3!$A:$A,D$2,Данные3!$B:$B,G715),""))</f>
        <v/>
      </c>
      <c r="N715" s="51" t="str">
        <f>IF(G715="","",IFERROR(SUMIFS(Данные3!$F:$F,Данные3!$A:$A,D$2,Данные3!$B:$B,G715),""))</f>
        <v/>
      </c>
      <c r="O715" s="51" t="str">
        <f>IF(G715="","",IFERROR(ROUND(SUMIFS(Данные3!$G:$G,Данные3!$A:$A,D$2,Данные3!$B:$B,G715)*100,0)&amp;"%",""))</f>
        <v/>
      </c>
      <c r="U715" s="51" t="str">
        <f t="shared" si="34"/>
        <v/>
      </c>
      <c r="V715" s="53" t="str">
        <f t="shared" si="35"/>
        <v/>
      </c>
      <c r="W715" s="51" t="str">
        <f>IFERROR(IF(Данные2!$A715&lt;&gt;"",Данные2!$A715,""),"")</f>
        <v/>
      </c>
      <c r="X715" s="53" t="str">
        <f>IF(COUNTIF(W$1:W715,W715)=1,IF(COUNT(X$1:X714)&gt;0,MAX(X$1:X714)+1,1),"")</f>
        <v/>
      </c>
      <c r="Z715" s="51" t="str">
        <f>IF($U715="","",IFERROR(SUMIF(Данные2!$A:$A,Техлист!$U715,Данные2!D:D),""))</f>
        <v/>
      </c>
      <c r="AA715" s="51" t="str">
        <f>IF($U715="","",IFERROR(SUMIF(Данные2!$A:$A,Техлист!$U715,Данные2!E:E),""))</f>
        <v/>
      </c>
      <c r="AB715" s="45" t="str">
        <f>IF($U715="","",IFERROR(ROUND(SUMIF(Данные2!$A:$A,Техлист!$U715,Данные2!F:F)*100,0)&amp;"%",""))</f>
        <v/>
      </c>
    </row>
    <row r="716" spans="1:28" x14ac:dyDescent="0.25">
      <c r="A716" s="45" t="str">
        <f>IF(Данные2!$A716&lt;&gt;"",Данные2!$A716,"")</f>
        <v/>
      </c>
      <c r="G716" s="45" t="str">
        <f t="shared" si="33"/>
        <v/>
      </c>
      <c r="H716" s="45" t="str">
        <f>IF(COUNTIF(G$1:G716,G716)=1,IF(COUNT(H$1:H715)&gt;0,MAX(H$1:H715)+1,1),"")</f>
        <v/>
      </c>
      <c r="J716" s="45" t="str">
        <f>IFERROR(IF(AND(Данные3!A716&lt;&gt;"",Данные3!A716=D$2),Данные3!B716,""),"")</f>
        <v/>
      </c>
      <c r="K716" s="45" t="str">
        <f>IF(COUNTIF(J$1:J716,J716)=1,IF(COUNT(K$1:K715)&gt;0,MAX(K$1:K715)+1,1),"")</f>
        <v/>
      </c>
      <c r="M716" s="51" t="str">
        <f>IF(G716="","",IFERROR(SUMIFS(Данные3!$E:$E,Данные3!$A:$A,D$2,Данные3!$B:$B,G716),""))</f>
        <v/>
      </c>
      <c r="N716" s="51" t="str">
        <f>IF(G716="","",IFERROR(SUMIFS(Данные3!$F:$F,Данные3!$A:$A,D$2,Данные3!$B:$B,G716),""))</f>
        <v/>
      </c>
      <c r="O716" s="51" t="str">
        <f>IF(G716="","",IFERROR(ROUND(SUMIFS(Данные3!$G:$G,Данные3!$A:$A,D$2,Данные3!$B:$B,G716)*100,0)&amp;"%",""))</f>
        <v/>
      </c>
      <c r="U716" s="51" t="str">
        <f t="shared" si="34"/>
        <v/>
      </c>
      <c r="V716" s="53" t="str">
        <f t="shared" si="35"/>
        <v/>
      </c>
      <c r="W716" s="51" t="str">
        <f>IFERROR(IF(Данные2!$A716&lt;&gt;"",Данные2!$A716,""),"")</f>
        <v/>
      </c>
      <c r="X716" s="53" t="str">
        <f>IF(COUNTIF(W$1:W716,W716)=1,IF(COUNT(X$1:X715)&gt;0,MAX(X$1:X715)+1,1),"")</f>
        <v/>
      </c>
      <c r="Z716" s="51" t="str">
        <f>IF($U716="","",IFERROR(SUMIF(Данные2!$A:$A,Техлист!$U716,Данные2!D:D),""))</f>
        <v/>
      </c>
      <c r="AA716" s="51" t="str">
        <f>IF($U716="","",IFERROR(SUMIF(Данные2!$A:$A,Техлист!$U716,Данные2!E:E),""))</f>
        <v/>
      </c>
      <c r="AB716" s="45" t="str">
        <f>IF($U716="","",IFERROR(ROUND(SUMIF(Данные2!$A:$A,Техлист!$U716,Данные2!F:F)*100,0)&amp;"%",""))</f>
        <v/>
      </c>
    </row>
    <row r="717" spans="1:28" x14ac:dyDescent="0.25">
      <c r="A717" s="45" t="str">
        <f>IF(Данные2!$A717&lt;&gt;"",Данные2!$A717,"")</f>
        <v/>
      </c>
      <c r="G717" s="45" t="str">
        <f t="shared" si="33"/>
        <v/>
      </c>
      <c r="H717" s="45" t="str">
        <f>IF(COUNTIF(G$1:G717,G717)=1,IF(COUNT(H$1:H716)&gt;0,MAX(H$1:H716)+1,1),"")</f>
        <v/>
      </c>
      <c r="J717" s="45" t="str">
        <f>IFERROR(IF(AND(Данные3!A717&lt;&gt;"",Данные3!A717=D$2),Данные3!B717,""),"")</f>
        <v/>
      </c>
      <c r="K717" s="45" t="str">
        <f>IF(COUNTIF(J$1:J717,J717)=1,IF(COUNT(K$1:K716)&gt;0,MAX(K$1:K716)+1,1),"")</f>
        <v/>
      </c>
      <c r="M717" s="51" t="str">
        <f>IF(G717="","",IFERROR(SUMIFS(Данные3!$E:$E,Данные3!$A:$A,D$2,Данные3!$B:$B,G717),""))</f>
        <v/>
      </c>
      <c r="N717" s="51" t="str">
        <f>IF(G717="","",IFERROR(SUMIFS(Данные3!$F:$F,Данные3!$A:$A,D$2,Данные3!$B:$B,G717),""))</f>
        <v/>
      </c>
      <c r="O717" s="51" t="str">
        <f>IF(G717="","",IFERROR(ROUND(SUMIFS(Данные3!$G:$G,Данные3!$A:$A,D$2,Данные3!$B:$B,G717)*100,0)&amp;"%",""))</f>
        <v/>
      </c>
      <c r="U717" s="51" t="str">
        <f t="shared" si="34"/>
        <v/>
      </c>
      <c r="V717" s="53" t="str">
        <f t="shared" si="35"/>
        <v/>
      </c>
      <c r="W717" s="51" t="str">
        <f>IFERROR(IF(Данные2!$A717&lt;&gt;"",Данные2!$A717,""),"")</f>
        <v/>
      </c>
      <c r="X717" s="53" t="str">
        <f>IF(COUNTIF(W$1:W717,W717)=1,IF(COUNT(X$1:X716)&gt;0,MAX(X$1:X716)+1,1),"")</f>
        <v/>
      </c>
      <c r="Z717" s="51" t="str">
        <f>IF($U717="","",IFERROR(SUMIF(Данные2!$A:$A,Техлист!$U717,Данные2!D:D),""))</f>
        <v/>
      </c>
      <c r="AA717" s="51" t="str">
        <f>IF($U717="","",IFERROR(SUMIF(Данные2!$A:$A,Техлист!$U717,Данные2!E:E),""))</f>
        <v/>
      </c>
      <c r="AB717" s="45" t="str">
        <f>IF($U717="","",IFERROR(ROUND(SUMIF(Данные2!$A:$A,Техлист!$U717,Данные2!F:F)*100,0)&amp;"%",""))</f>
        <v/>
      </c>
    </row>
    <row r="718" spans="1:28" x14ac:dyDescent="0.25">
      <c r="A718" s="45" t="str">
        <f>IF(Данные2!$A718&lt;&gt;"",Данные2!$A718,"")</f>
        <v/>
      </c>
      <c r="G718" s="45" t="str">
        <f t="shared" si="33"/>
        <v/>
      </c>
      <c r="H718" s="45" t="str">
        <f>IF(COUNTIF(G$1:G718,G718)=1,IF(COUNT(H$1:H717)&gt;0,MAX(H$1:H717)+1,1),"")</f>
        <v/>
      </c>
      <c r="J718" s="45" t="str">
        <f>IFERROR(IF(AND(Данные3!A718&lt;&gt;"",Данные3!A718=D$2),Данные3!B718,""),"")</f>
        <v/>
      </c>
      <c r="K718" s="45" t="str">
        <f>IF(COUNTIF(J$1:J718,J718)=1,IF(COUNT(K$1:K717)&gt;0,MAX(K$1:K717)+1,1),"")</f>
        <v/>
      </c>
      <c r="M718" s="51" t="str">
        <f>IF(G718="","",IFERROR(SUMIFS(Данные3!$E:$E,Данные3!$A:$A,D$2,Данные3!$B:$B,G718),""))</f>
        <v/>
      </c>
      <c r="N718" s="51" t="str">
        <f>IF(G718="","",IFERROR(SUMIFS(Данные3!$F:$F,Данные3!$A:$A,D$2,Данные3!$B:$B,G718),""))</f>
        <v/>
      </c>
      <c r="O718" s="51" t="str">
        <f>IF(G718="","",IFERROR(ROUND(SUMIFS(Данные3!$G:$G,Данные3!$A:$A,D$2,Данные3!$B:$B,G718)*100,0)&amp;"%",""))</f>
        <v/>
      </c>
      <c r="U718" s="51" t="str">
        <f t="shared" si="34"/>
        <v/>
      </c>
      <c r="V718" s="53" t="str">
        <f t="shared" si="35"/>
        <v/>
      </c>
      <c r="W718" s="51" t="str">
        <f>IFERROR(IF(Данные2!$A718&lt;&gt;"",Данные2!$A718,""),"")</f>
        <v/>
      </c>
      <c r="X718" s="53" t="str">
        <f>IF(COUNTIF(W$1:W718,W718)=1,IF(COUNT(X$1:X717)&gt;0,MAX(X$1:X717)+1,1),"")</f>
        <v/>
      </c>
      <c r="Z718" s="51" t="str">
        <f>IF($U718="","",IFERROR(SUMIF(Данные2!$A:$A,Техлист!$U718,Данные2!D:D),""))</f>
        <v/>
      </c>
      <c r="AA718" s="51" t="str">
        <f>IF($U718="","",IFERROR(SUMIF(Данные2!$A:$A,Техлист!$U718,Данные2!E:E),""))</f>
        <v/>
      </c>
      <c r="AB718" s="45" t="str">
        <f>IF($U718="","",IFERROR(ROUND(SUMIF(Данные2!$A:$A,Техлист!$U718,Данные2!F:F)*100,0)&amp;"%",""))</f>
        <v/>
      </c>
    </row>
    <row r="719" spans="1:28" x14ac:dyDescent="0.25">
      <c r="A719" s="45" t="str">
        <f>IF(Данные2!$A719&lt;&gt;"",Данные2!$A719,"")</f>
        <v/>
      </c>
      <c r="G719" s="45" t="str">
        <f t="shared" si="33"/>
        <v/>
      </c>
      <c r="H719" s="45" t="str">
        <f>IF(COUNTIF(G$1:G719,G719)=1,IF(COUNT(H$1:H718)&gt;0,MAX(H$1:H718)+1,1),"")</f>
        <v/>
      </c>
      <c r="J719" s="45" t="str">
        <f>IFERROR(IF(AND(Данные3!A719&lt;&gt;"",Данные3!A719=D$2),Данные3!B719,""),"")</f>
        <v/>
      </c>
      <c r="K719" s="45" t="str">
        <f>IF(COUNTIF(J$1:J719,J719)=1,IF(COUNT(K$1:K718)&gt;0,MAX(K$1:K718)+1,1),"")</f>
        <v/>
      </c>
      <c r="M719" s="51" t="str">
        <f>IF(G719="","",IFERROR(SUMIFS(Данные3!$E:$E,Данные3!$A:$A,D$2,Данные3!$B:$B,G719),""))</f>
        <v/>
      </c>
      <c r="N719" s="51" t="str">
        <f>IF(G719="","",IFERROR(SUMIFS(Данные3!$F:$F,Данные3!$A:$A,D$2,Данные3!$B:$B,G719),""))</f>
        <v/>
      </c>
      <c r="O719" s="51" t="str">
        <f>IF(G719="","",IFERROR(ROUND(SUMIFS(Данные3!$G:$G,Данные3!$A:$A,D$2,Данные3!$B:$B,G719)*100,0)&amp;"%",""))</f>
        <v/>
      </c>
      <c r="U719" s="51" t="str">
        <f t="shared" si="34"/>
        <v/>
      </c>
      <c r="V719" s="53" t="str">
        <f t="shared" si="35"/>
        <v/>
      </c>
      <c r="W719" s="51" t="str">
        <f>IFERROR(IF(Данные2!$A719&lt;&gt;"",Данные2!$A719,""),"")</f>
        <v/>
      </c>
      <c r="X719" s="53" t="str">
        <f>IF(COUNTIF(W$1:W719,W719)=1,IF(COUNT(X$1:X718)&gt;0,MAX(X$1:X718)+1,1),"")</f>
        <v/>
      </c>
      <c r="Z719" s="51" t="str">
        <f>IF($U719="","",IFERROR(SUMIF(Данные2!$A:$A,Техлист!$U719,Данные2!D:D),""))</f>
        <v/>
      </c>
      <c r="AA719" s="51" t="str">
        <f>IF($U719="","",IFERROR(SUMIF(Данные2!$A:$A,Техлист!$U719,Данные2!E:E),""))</f>
        <v/>
      </c>
      <c r="AB719" s="45" t="str">
        <f>IF($U719="","",IFERROR(ROUND(SUMIF(Данные2!$A:$A,Техлист!$U719,Данные2!F:F)*100,0)&amp;"%",""))</f>
        <v/>
      </c>
    </row>
    <row r="720" spans="1:28" x14ac:dyDescent="0.25">
      <c r="A720" s="45" t="str">
        <f>IF(Данные2!$A720&lt;&gt;"",Данные2!$A720,"")</f>
        <v/>
      </c>
      <c r="G720" s="45" t="str">
        <f t="shared" si="33"/>
        <v/>
      </c>
      <c r="H720" s="45" t="str">
        <f>IF(COUNTIF(G$1:G720,G720)=1,IF(COUNT(H$1:H719)&gt;0,MAX(H$1:H719)+1,1),"")</f>
        <v/>
      </c>
      <c r="J720" s="45" t="str">
        <f>IFERROR(IF(AND(Данные3!A720&lt;&gt;"",Данные3!A720=D$2),Данные3!B720,""),"")</f>
        <v/>
      </c>
      <c r="K720" s="45" t="str">
        <f>IF(COUNTIF(J$1:J720,J720)=1,IF(COUNT(K$1:K719)&gt;0,MAX(K$1:K719)+1,1),"")</f>
        <v/>
      </c>
      <c r="M720" s="51" t="str">
        <f>IF(G720="","",IFERROR(SUMIFS(Данные3!$E:$E,Данные3!$A:$A,D$2,Данные3!$B:$B,G720),""))</f>
        <v/>
      </c>
      <c r="N720" s="51" t="str">
        <f>IF(G720="","",IFERROR(SUMIFS(Данные3!$F:$F,Данные3!$A:$A,D$2,Данные3!$B:$B,G720),""))</f>
        <v/>
      </c>
      <c r="O720" s="51" t="str">
        <f>IF(G720="","",IFERROR(ROUND(SUMIFS(Данные3!$G:$G,Данные3!$A:$A,D$2,Данные3!$B:$B,G720)*100,0)&amp;"%",""))</f>
        <v/>
      </c>
      <c r="U720" s="51" t="str">
        <f t="shared" si="34"/>
        <v/>
      </c>
      <c r="V720" s="53" t="str">
        <f t="shared" si="35"/>
        <v/>
      </c>
      <c r="W720" s="51" t="str">
        <f>IFERROR(IF(Данные2!$A720&lt;&gt;"",Данные2!$A720,""),"")</f>
        <v/>
      </c>
      <c r="X720" s="53" t="str">
        <f>IF(COUNTIF(W$1:W720,W720)=1,IF(COUNT(X$1:X719)&gt;0,MAX(X$1:X719)+1,1),"")</f>
        <v/>
      </c>
      <c r="Z720" s="51" t="str">
        <f>IF($U720="","",IFERROR(SUMIF(Данные2!$A:$A,Техлист!$U720,Данные2!D:D),""))</f>
        <v/>
      </c>
      <c r="AA720" s="51" t="str">
        <f>IF($U720="","",IFERROR(SUMIF(Данные2!$A:$A,Техлист!$U720,Данные2!E:E),""))</f>
        <v/>
      </c>
      <c r="AB720" s="45" t="str">
        <f>IF($U720="","",IFERROR(ROUND(SUMIF(Данные2!$A:$A,Техлист!$U720,Данные2!F:F)*100,0)&amp;"%",""))</f>
        <v/>
      </c>
    </row>
    <row r="721" spans="1:28" x14ac:dyDescent="0.25">
      <c r="A721" s="45" t="str">
        <f>IF(Данные2!$A721&lt;&gt;"",Данные2!$A721,"")</f>
        <v/>
      </c>
      <c r="G721" s="45" t="str">
        <f t="shared" si="33"/>
        <v/>
      </c>
      <c r="H721" s="45" t="str">
        <f>IF(COUNTIF(G$1:G721,G721)=1,IF(COUNT(H$1:H720)&gt;0,MAX(H$1:H720)+1,1),"")</f>
        <v/>
      </c>
      <c r="J721" s="45" t="str">
        <f>IFERROR(IF(AND(Данные3!A721&lt;&gt;"",Данные3!A721=D$2),Данные3!B721,""),"")</f>
        <v/>
      </c>
      <c r="K721" s="45" t="str">
        <f>IF(COUNTIF(J$1:J721,J721)=1,IF(COUNT(K$1:K720)&gt;0,MAX(K$1:K720)+1,1),"")</f>
        <v/>
      </c>
      <c r="M721" s="51" t="str">
        <f>IF(G721="","",IFERROR(SUMIFS(Данные3!$E:$E,Данные3!$A:$A,D$2,Данные3!$B:$B,G721),""))</f>
        <v/>
      </c>
      <c r="N721" s="51" t="str">
        <f>IF(G721="","",IFERROR(SUMIFS(Данные3!$F:$F,Данные3!$A:$A,D$2,Данные3!$B:$B,G721),""))</f>
        <v/>
      </c>
      <c r="O721" s="51" t="str">
        <f>IF(G721="","",IFERROR(ROUND(SUMIFS(Данные3!$G:$G,Данные3!$A:$A,D$2,Данные3!$B:$B,G721)*100,0)&amp;"%",""))</f>
        <v/>
      </c>
      <c r="U721" s="51" t="str">
        <f t="shared" si="34"/>
        <v/>
      </c>
      <c r="V721" s="53" t="str">
        <f t="shared" si="35"/>
        <v/>
      </c>
      <c r="W721" s="51" t="str">
        <f>IFERROR(IF(Данные2!$A721&lt;&gt;"",Данные2!$A721,""),"")</f>
        <v/>
      </c>
      <c r="X721" s="53" t="str">
        <f>IF(COUNTIF(W$1:W721,W721)=1,IF(COUNT(X$1:X720)&gt;0,MAX(X$1:X720)+1,1),"")</f>
        <v/>
      </c>
      <c r="Z721" s="51" t="str">
        <f>IF($U721="","",IFERROR(SUMIF(Данные2!$A:$A,Техлист!$U721,Данные2!D:D),""))</f>
        <v/>
      </c>
      <c r="AA721" s="51" t="str">
        <f>IF($U721="","",IFERROR(SUMIF(Данные2!$A:$A,Техлист!$U721,Данные2!E:E),""))</f>
        <v/>
      </c>
      <c r="AB721" s="45" t="str">
        <f>IF($U721="","",IFERROR(ROUND(SUMIF(Данные2!$A:$A,Техлист!$U721,Данные2!F:F)*100,0)&amp;"%",""))</f>
        <v/>
      </c>
    </row>
    <row r="722" spans="1:28" x14ac:dyDescent="0.25">
      <c r="A722" s="45" t="str">
        <f>IF(Данные2!$A722&lt;&gt;"",Данные2!$A722,"")</f>
        <v/>
      </c>
      <c r="G722" s="45" t="str">
        <f t="shared" si="33"/>
        <v/>
      </c>
      <c r="H722" s="45" t="str">
        <f>IF(COUNTIF(G$1:G722,G722)=1,IF(COUNT(H$1:H721)&gt;0,MAX(H$1:H721)+1,1),"")</f>
        <v/>
      </c>
      <c r="J722" s="45" t="str">
        <f>IFERROR(IF(AND(Данные3!A722&lt;&gt;"",Данные3!A722=D$2),Данные3!B722,""),"")</f>
        <v/>
      </c>
      <c r="K722" s="45" t="str">
        <f>IF(COUNTIF(J$1:J722,J722)=1,IF(COUNT(K$1:K721)&gt;0,MAX(K$1:K721)+1,1),"")</f>
        <v/>
      </c>
      <c r="M722" s="51" t="str">
        <f>IF(G722="","",IFERROR(SUMIFS(Данные3!$E:$E,Данные3!$A:$A,D$2,Данные3!$B:$B,G722),""))</f>
        <v/>
      </c>
      <c r="N722" s="51" t="str">
        <f>IF(G722="","",IFERROR(SUMIFS(Данные3!$F:$F,Данные3!$A:$A,D$2,Данные3!$B:$B,G722),""))</f>
        <v/>
      </c>
      <c r="O722" s="51" t="str">
        <f>IF(G722="","",IFERROR(ROUND(SUMIFS(Данные3!$G:$G,Данные3!$A:$A,D$2,Данные3!$B:$B,G722)*100,0)&amp;"%",""))</f>
        <v/>
      </c>
      <c r="U722" s="51" t="str">
        <f t="shared" si="34"/>
        <v/>
      </c>
      <c r="V722" s="53" t="str">
        <f t="shared" si="35"/>
        <v/>
      </c>
      <c r="W722" s="51" t="str">
        <f>IFERROR(IF(Данные2!$A722&lt;&gt;"",Данные2!$A722,""),"")</f>
        <v/>
      </c>
      <c r="X722" s="53" t="str">
        <f>IF(COUNTIF(W$1:W722,W722)=1,IF(COUNT(X$1:X721)&gt;0,MAX(X$1:X721)+1,1),"")</f>
        <v/>
      </c>
      <c r="Z722" s="51" t="str">
        <f>IF($U722="","",IFERROR(SUMIF(Данные2!$A:$A,Техлист!$U722,Данные2!D:D),""))</f>
        <v/>
      </c>
      <c r="AA722" s="51" t="str">
        <f>IF($U722="","",IFERROR(SUMIF(Данные2!$A:$A,Техлист!$U722,Данные2!E:E),""))</f>
        <v/>
      </c>
      <c r="AB722" s="45" t="str">
        <f>IF($U722="","",IFERROR(ROUND(SUMIF(Данные2!$A:$A,Техлист!$U722,Данные2!F:F)*100,0)&amp;"%",""))</f>
        <v/>
      </c>
    </row>
    <row r="723" spans="1:28" x14ac:dyDescent="0.25">
      <c r="A723" s="45" t="str">
        <f>IF(Данные2!$A723&lt;&gt;"",Данные2!$A723,"")</f>
        <v/>
      </c>
      <c r="G723" s="45" t="str">
        <f t="shared" si="33"/>
        <v/>
      </c>
      <c r="H723" s="45" t="str">
        <f>IF(COUNTIF(G$1:G723,G723)=1,IF(COUNT(H$1:H722)&gt;0,MAX(H$1:H722)+1,1),"")</f>
        <v/>
      </c>
      <c r="J723" s="45" t="str">
        <f>IFERROR(IF(AND(Данные3!A723&lt;&gt;"",Данные3!A723=D$2),Данные3!B723,""),"")</f>
        <v/>
      </c>
      <c r="K723" s="45" t="str">
        <f>IF(COUNTIF(J$1:J723,J723)=1,IF(COUNT(K$1:K722)&gt;0,MAX(K$1:K722)+1,1),"")</f>
        <v/>
      </c>
      <c r="M723" s="51" t="str">
        <f>IF(G723="","",IFERROR(SUMIFS(Данные3!$E:$E,Данные3!$A:$A,D$2,Данные3!$B:$B,G723),""))</f>
        <v/>
      </c>
      <c r="N723" s="51" t="str">
        <f>IF(G723="","",IFERROR(SUMIFS(Данные3!$F:$F,Данные3!$A:$A,D$2,Данные3!$B:$B,G723),""))</f>
        <v/>
      </c>
      <c r="O723" s="51" t="str">
        <f>IF(G723="","",IFERROR(ROUND(SUMIFS(Данные3!$G:$G,Данные3!$A:$A,D$2,Данные3!$B:$B,G723)*100,0)&amp;"%",""))</f>
        <v/>
      </c>
      <c r="U723" s="51" t="str">
        <f t="shared" si="34"/>
        <v/>
      </c>
      <c r="V723" s="53" t="str">
        <f t="shared" si="35"/>
        <v/>
      </c>
      <c r="W723" s="51" t="str">
        <f>IFERROR(IF(Данные2!$A723&lt;&gt;"",Данные2!$A723,""),"")</f>
        <v/>
      </c>
      <c r="X723" s="53" t="str">
        <f>IF(COUNTIF(W$1:W723,W723)=1,IF(COUNT(X$1:X722)&gt;0,MAX(X$1:X722)+1,1),"")</f>
        <v/>
      </c>
      <c r="Z723" s="51" t="str">
        <f>IF($U723="","",IFERROR(SUMIF(Данные2!$A:$A,Техлист!$U723,Данные2!D:D),""))</f>
        <v/>
      </c>
      <c r="AA723" s="51" t="str">
        <f>IF($U723="","",IFERROR(SUMIF(Данные2!$A:$A,Техлист!$U723,Данные2!E:E),""))</f>
        <v/>
      </c>
      <c r="AB723" s="45" t="str">
        <f>IF($U723="","",IFERROR(ROUND(SUMIF(Данные2!$A:$A,Техлист!$U723,Данные2!F:F)*100,0)&amp;"%",""))</f>
        <v/>
      </c>
    </row>
    <row r="724" spans="1:28" x14ac:dyDescent="0.25">
      <c r="A724" s="45" t="str">
        <f>IF(Данные2!$A724&lt;&gt;"",Данные2!$A724,"")</f>
        <v/>
      </c>
      <c r="G724" s="45" t="str">
        <f t="shared" si="33"/>
        <v/>
      </c>
      <c r="H724" s="45" t="str">
        <f>IF(COUNTIF(G$1:G724,G724)=1,IF(COUNT(H$1:H723)&gt;0,MAX(H$1:H723)+1,1),"")</f>
        <v/>
      </c>
      <c r="J724" s="45" t="str">
        <f>IFERROR(IF(AND(Данные3!A724&lt;&gt;"",Данные3!A724=D$2),Данные3!B724,""),"")</f>
        <v/>
      </c>
      <c r="K724" s="45" t="str">
        <f>IF(COUNTIF(J$1:J724,J724)=1,IF(COUNT(K$1:K723)&gt;0,MAX(K$1:K723)+1,1),"")</f>
        <v/>
      </c>
      <c r="M724" s="51" t="str">
        <f>IF(G724="","",IFERROR(SUMIFS(Данные3!$E:$E,Данные3!$A:$A,D$2,Данные3!$B:$B,G724),""))</f>
        <v/>
      </c>
      <c r="N724" s="51" t="str">
        <f>IF(G724="","",IFERROR(SUMIFS(Данные3!$F:$F,Данные3!$A:$A,D$2,Данные3!$B:$B,G724),""))</f>
        <v/>
      </c>
      <c r="O724" s="51" t="str">
        <f>IF(G724="","",IFERROR(ROUND(SUMIFS(Данные3!$G:$G,Данные3!$A:$A,D$2,Данные3!$B:$B,G724)*100,0)&amp;"%",""))</f>
        <v/>
      </c>
      <c r="U724" s="51" t="str">
        <f t="shared" si="34"/>
        <v/>
      </c>
      <c r="V724" s="53" t="str">
        <f t="shared" si="35"/>
        <v/>
      </c>
      <c r="W724" s="51" t="str">
        <f>IFERROR(IF(Данные2!$A724&lt;&gt;"",Данные2!$A724,""),"")</f>
        <v/>
      </c>
      <c r="X724" s="53" t="str">
        <f>IF(COUNTIF(W$1:W724,W724)=1,IF(COUNT(X$1:X723)&gt;0,MAX(X$1:X723)+1,1),"")</f>
        <v/>
      </c>
      <c r="Z724" s="51" t="str">
        <f>IF($U724="","",IFERROR(SUMIF(Данные2!$A:$A,Техлист!$U724,Данные2!D:D),""))</f>
        <v/>
      </c>
      <c r="AA724" s="51" t="str">
        <f>IF($U724="","",IFERROR(SUMIF(Данные2!$A:$A,Техлист!$U724,Данные2!E:E),""))</f>
        <v/>
      </c>
      <c r="AB724" s="45" t="str">
        <f>IF($U724="","",IFERROR(ROUND(SUMIF(Данные2!$A:$A,Техлист!$U724,Данные2!F:F)*100,0)&amp;"%",""))</f>
        <v/>
      </c>
    </row>
    <row r="725" spans="1:28" x14ac:dyDescent="0.25">
      <c r="A725" s="45" t="str">
        <f>IF(Данные2!$A725&lt;&gt;"",Данные2!$A725,"")</f>
        <v/>
      </c>
      <c r="G725" s="45" t="str">
        <f t="shared" si="33"/>
        <v/>
      </c>
      <c r="H725" s="45" t="str">
        <f>IF(COUNTIF(G$1:G725,G725)=1,IF(COUNT(H$1:H724)&gt;0,MAX(H$1:H724)+1,1),"")</f>
        <v/>
      </c>
      <c r="J725" s="45" t="str">
        <f>IFERROR(IF(AND(Данные3!A725&lt;&gt;"",Данные3!A725=D$2),Данные3!B725,""),"")</f>
        <v/>
      </c>
      <c r="K725" s="45" t="str">
        <f>IF(COUNTIF(J$1:J725,J725)=1,IF(COUNT(K$1:K724)&gt;0,MAX(K$1:K724)+1,1),"")</f>
        <v/>
      </c>
      <c r="M725" s="51" t="str">
        <f>IF(G725="","",IFERROR(SUMIFS(Данные3!$E:$E,Данные3!$A:$A,D$2,Данные3!$B:$B,G725),""))</f>
        <v/>
      </c>
      <c r="N725" s="51" t="str">
        <f>IF(G725="","",IFERROR(SUMIFS(Данные3!$F:$F,Данные3!$A:$A,D$2,Данные3!$B:$B,G725),""))</f>
        <v/>
      </c>
      <c r="O725" s="51" t="str">
        <f>IF(G725="","",IFERROR(ROUND(SUMIFS(Данные3!$G:$G,Данные3!$A:$A,D$2,Данные3!$B:$B,G725)*100,0)&amp;"%",""))</f>
        <v/>
      </c>
      <c r="U725" s="51" t="str">
        <f t="shared" si="34"/>
        <v/>
      </c>
      <c r="V725" s="53" t="str">
        <f t="shared" si="35"/>
        <v/>
      </c>
      <c r="W725" s="51" t="str">
        <f>IFERROR(IF(Данные2!$A725&lt;&gt;"",Данные2!$A725,""),"")</f>
        <v/>
      </c>
      <c r="X725" s="53" t="str">
        <f>IF(COUNTIF(W$1:W725,W725)=1,IF(COUNT(X$1:X724)&gt;0,MAX(X$1:X724)+1,1),"")</f>
        <v/>
      </c>
      <c r="Z725" s="51" t="str">
        <f>IF($U725="","",IFERROR(SUMIF(Данные2!$A:$A,Техлист!$U725,Данные2!D:D),""))</f>
        <v/>
      </c>
      <c r="AA725" s="51" t="str">
        <f>IF($U725="","",IFERROR(SUMIF(Данные2!$A:$A,Техлист!$U725,Данные2!E:E),""))</f>
        <v/>
      </c>
      <c r="AB725" s="45" t="str">
        <f>IF($U725="","",IFERROR(ROUND(SUMIF(Данные2!$A:$A,Техлист!$U725,Данные2!F:F)*100,0)&amp;"%",""))</f>
        <v/>
      </c>
    </row>
    <row r="726" spans="1:28" x14ac:dyDescent="0.25">
      <c r="A726" s="45" t="str">
        <f>IF(Данные2!$A726&lt;&gt;"",Данные2!$A726,"")</f>
        <v/>
      </c>
      <c r="G726" s="45" t="str">
        <f t="shared" si="33"/>
        <v/>
      </c>
      <c r="H726" s="45" t="str">
        <f>IF(COUNTIF(G$1:G726,G726)=1,IF(COUNT(H$1:H725)&gt;0,MAX(H$1:H725)+1,1),"")</f>
        <v/>
      </c>
      <c r="J726" s="45" t="str">
        <f>IFERROR(IF(AND(Данные3!A726&lt;&gt;"",Данные3!A726=D$2),Данные3!B726,""),"")</f>
        <v/>
      </c>
      <c r="K726" s="45" t="str">
        <f>IF(COUNTIF(J$1:J726,J726)=1,IF(COUNT(K$1:K725)&gt;0,MAX(K$1:K725)+1,1),"")</f>
        <v/>
      </c>
      <c r="M726" s="51" t="str">
        <f>IF(G726="","",IFERROR(SUMIFS(Данные3!$E:$E,Данные3!$A:$A,D$2,Данные3!$B:$B,G726),""))</f>
        <v/>
      </c>
      <c r="N726" s="51" t="str">
        <f>IF(G726="","",IFERROR(SUMIFS(Данные3!$F:$F,Данные3!$A:$A,D$2,Данные3!$B:$B,G726),""))</f>
        <v/>
      </c>
      <c r="O726" s="51" t="str">
        <f>IF(G726="","",IFERROR(ROUND(SUMIFS(Данные3!$G:$G,Данные3!$A:$A,D$2,Данные3!$B:$B,G726)*100,0)&amp;"%",""))</f>
        <v/>
      </c>
      <c r="U726" s="51" t="str">
        <f t="shared" si="34"/>
        <v/>
      </c>
      <c r="V726" s="53" t="str">
        <f t="shared" si="35"/>
        <v/>
      </c>
      <c r="W726" s="51" t="str">
        <f>IFERROR(IF(Данные2!$A726&lt;&gt;"",Данные2!$A726,""),"")</f>
        <v/>
      </c>
      <c r="X726" s="53" t="str">
        <f>IF(COUNTIF(W$1:W726,W726)=1,IF(COUNT(X$1:X725)&gt;0,MAX(X$1:X725)+1,1),"")</f>
        <v/>
      </c>
      <c r="Z726" s="51" t="str">
        <f>IF($U726="","",IFERROR(SUMIF(Данные2!$A:$A,Техлист!$U726,Данные2!D:D),""))</f>
        <v/>
      </c>
      <c r="AA726" s="51" t="str">
        <f>IF($U726="","",IFERROR(SUMIF(Данные2!$A:$A,Техлист!$U726,Данные2!E:E),""))</f>
        <v/>
      </c>
      <c r="AB726" s="45" t="str">
        <f>IF($U726="","",IFERROR(ROUND(SUMIF(Данные2!$A:$A,Техлист!$U726,Данные2!F:F)*100,0)&amp;"%",""))</f>
        <v/>
      </c>
    </row>
    <row r="727" spans="1:28" x14ac:dyDescent="0.25">
      <c r="A727" s="45" t="str">
        <f>IF(Данные2!$A727&lt;&gt;"",Данные2!$A727,"")</f>
        <v/>
      </c>
      <c r="G727" s="45" t="str">
        <f t="shared" si="33"/>
        <v/>
      </c>
      <c r="H727" s="45" t="str">
        <f>IF(COUNTIF(G$1:G727,G727)=1,IF(COUNT(H$1:H726)&gt;0,MAX(H$1:H726)+1,1),"")</f>
        <v/>
      </c>
      <c r="J727" s="45" t="str">
        <f>IFERROR(IF(AND(Данные3!A727&lt;&gt;"",Данные3!A727=D$2),Данные3!B727,""),"")</f>
        <v/>
      </c>
      <c r="K727" s="45" t="str">
        <f>IF(COUNTIF(J$1:J727,J727)=1,IF(COUNT(K$1:K726)&gt;0,MAX(K$1:K726)+1,1),"")</f>
        <v/>
      </c>
      <c r="M727" s="51" t="str">
        <f>IF(G727="","",IFERROR(SUMIFS(Данные3!$E:$E,Данные3!$A:$A,D$2,Данные3!$B:$B,G727),""))</f>
        <v/>
      </c>
      <c r="N727" s="51" t="str">
        <f>IF(G727="","",IFERROR(SUMIFS(Данные3!$F:$F,Данные3!$A:$A,D$2,Данные3!$B:$B,G727),""))</f>
        <v/>
      </c>
      <c r="O727" s="51" t="str">
        <f>IF(G727="","",IFERROR(ROUND(SUMIFS(Данные3!$G:$G,Данные3!$A:$A,D$2,Данные3!$B:$B,G727)*100,0)&amp;"%",""))</f>
        <v/>
      </c>
      <c r="U727" s="51" t="str">
        <f t="shared" si="34"/>
        <v/>
      </c>
      <c r="V727" s="53" t="str">
        <f t="shared" si="35"/>
        <v/>
      </c>
      <c r="W727" s="51" t="str">
        <f>IFERROR(IF(Данные2!$A727&lt;&gt;"",Данные2!$A727,""),"")</f>
        <v/>
      </c>
      <c r="X727" s="53" t="str">
        <f>IF(COUNTIF(W$1:W727,W727)=1,IF(COUNT(X$1:X726)&gt;0,MAX(X$1:X726)+1,1),"")</f>
        <v/>
      </c>
      <c r="Z727" s="51" t="str">
        <f>IF($U727="","",IFERROR(SUMIF(Данные2!$A:$A,Техлист!$U727,Данные2!D:D),""))</f>
        <v/>
      </c>
      <c r="AA727" s="51" t="str">
        <f>IF($U727="","",IFERROR(SUMIF(Данные2!$A:$A,Техлист!$U727,Данные2!E:E),""))</f>
        <v/>
      </c>
      <c r="AB727" s="45" t="str">
        <f>IF($U727="","",IFERROR(ROUND(SUMIF(Данные2!$A:$A,Техлист!$U727,Данные2!F:F)*100,0)&amp;"%",""))</f>
        <v/>
      </c>
    </row>
    <row r="728" spans="1:28" x14ac:dyDescent="0.25">
      <c r="A728" s="45" t="str">
        <f>IF(Данные2!$A728&lt;&gt;"",Данные2!$A728,"")</f>
        <v/>
      </c>
      <c r="G728" s="45" t="str">
        <f t="shared" si="33"/>
        <v/>
      </c>
      <c r="H728" s="45" t="str">
        <f>IF(COUNTIF(G$1:G728,G728)=1,IF(COUNT(H$1:H727)&gt;0,MAX(H$1:H727)+1,1),"")</f>
        <v/>
      </c>
      <c r="J728" s="45" t="str">
        <f>IFERROR(IF(AND(Данные3!A728&lt;&gt;"",Данные3!A728=D$2),Данные3!B728,""),"")</f>
        <v/>
      </c>
      <c r="K728" s="45" t="str">
        <f>IF(COUNTIF(J$1:J728,J728)=1,IF(COUNT(K$1:K727)&gt;0,MAX(K$1:K727)+1,1),"")</f>
        <v/>
      </c>
      <c r="M728" s="51" t="str">
        <f>IF(G728="","",IFERROR(SUMIFS(Данные3!$E:$E,Данные3!$A:$A,D$2,Данные3!$B:$B,G728),""))</f>
        <v/>
      </c>
      <c r="N728" s="51" t="str">
        <f>IF(G728="","",IFERROR(SUMIFS(Данные3!$F:$F,Данные3!$A:$A,D$2,Данные3!$B:$B,G728),""))</f>
        <v/>
      </c>
      <c r="O728" s="51" t="str">
        <f>IF(G728="","",IFERROR(ROUND(SUMIFS(Данные3!$G:$G,Данные3!$A:$A,D$2,Данные3!$B:$B,G728)*100,0)&amp;"%",""))</f>
        <v/>
      </c>
      <c r="U728" s="51" t="str">
        <f t="shared" si="34"/>
        <v/>
      </c>
      <c r="V728" s="53" t="str">
        <f t="shared" si="35"/>
        <v/>
      </c>
      <c r="W728" s="51" t="str">
        <f>IFERROR(IF(Данные2!$A728&lt;&gt;"",Данные2!$A728,""),"")</f>
        <v/>
      </c>
      <c r="X728" s="53" t="str">
        <f>IF(COUNTIF(W$1:W728,W728)=1,IF(COUNT(X$1:X727)&gt;0,MAX(X$1:X727)+1,1),"")</f>
        <v/>
      </c>
      <c r="Z728" s="51" t="str">
        <f>IF($U728="","",IFERROR(SUMIF(Данные2!$A:$A,Техлист!$U728,Данные2!D:D),""))</f>
        <v/>
      </c>
      <c r="AA728" s="51" t="str">
        <f>IF($U728="","",IFERROR(SUMIF(Данные2!$A:$A,Техлист!$U728,Данные2!E:E),""))</f>
        <v/>
      </c>
      <c r="AB728" s="45" t="str">
        <f>IF($U728="","",IFERROR(ROUND(SUMIF(Данные2!$A:$A,Техлист!$U728,Данные2!F:F)*100,0)&amp;"%",""))</f>
        <v/>
      </c>
    </row>
    <row r="729" spans="1:28" x14ac:dyDescent="0.25">
      <c r="A729" s="45" t="str">
        <f>IF(Данные2!$A729&lt;&gt;"",Данные2!$A729,"")</f>
        <v/>
      </c>
      <c r="G729" s="45" t="str">
        <f t="shared" si="33"/>
        <v/>
      </c>
      <c r="H729" s="45" t="str">
        <f>IF(COUNTIF(G$1:G729,G729)=1,IF(COUNT(H$1:H728)&gt;0,MAX(H$1:H728)+1,1),"")</f>
        <v/>
      </c>
      <c r="J729" s="45" t="str">
        <f>IFERROR(IF(AND(Данные3!A729&lt;&gt;"",Данные3!A729=D$2),Данные3!B729,""),"")</f>
        <v/>
      </c>
      <c r="K729" s="45" t="str">
        <f>IF(COUNTIF(J$1:J729,J729)=1,IF(COUNT(K$1:K728)&gt;0,MAX(K$1:K728)+1,1),"")</f>
        <v/>
      </c>
      <c r="M729" s="51" t="str">
        <f>IF(G729="","",IFERROR(SUMIFS(Данные3!$E:$E,Данные3!$A:$A,D$2,Данные3!$B:$B,G729),""))</f>
        <v/>
      </c>
      <c r="N729" s="51" t="str">
        <f>IF(G729="","",IFERROR(SUMIFS(Данные3!$F:$F,Данные3!$A:$A,D$2,Данные3!$B:$B,G729),""))</f>
        <v/>
      </c>
      <c r="O729" s="51" t="str">
        <f>IF(G729="","",IFERROR(ROUND(SUMIFS(Данные3!$G:$G,Данные3!$A:$A,D$2,Данные3!$B:$B,G729)*100,0)&amp;"%",""))</f>
        <v/>
      </c>
      <c r="U729" s="51" t="str">
        <f t="shared" si="34"/>
        <v/>
      </c>
      <c r="V729" s="53" t="str">
        <f t="shared" si="35"/>
        <v/>
      </c>
      <c r="W729" s="51" t="str">
        <f>IFERROR(IF(Данные2!$A729&lt;&gt;"",Данные2!$A729,""),"")</f>
        <v/>
      </c>
      <c r="X729" s="53" t="str">
        <f>IF(COUNTIF(W$1:W729,W729)=1,IF(COUNT(X$1:X728)&gt;0,MAX(X$1:X728)+1,1),"")</f>
        <v/>
      </c>
      <c r="Z729" s="51" t="str">
        <f>IF($U729="","",IFERROR(SUMIF(Данные2!$A:$A,Техлист!$U729,Данные2!D:D),""))</f>
        <v/>
      </c>
      <c r="AA729" s="51" t="str">
        <f>IF($U729="","",IFERROR(SUMIF(Данные2!$A:$A,Техлист!$U729,Данные2!E:E),""))</f>
        <v/>
      </c>
      <c r="AB729" s="45" t="str">
        <f>IF($U729="","",IFERROR(ROUND(SUMIF(Данные2!$A:$A,Техлист!$U729,Данные2!F:F)*100,0)&amp;"%",""))</f>
        <v/>
      </c>
    </row>
    <row r="730" spans="1:28" x14ac:dyDescent="0.25">
      <c r="A730" s="45" t="str">
        <f>IF(Данные2!$A730&lt;&gt;"",Данные2!$A730,"")</f>
        <v/>
      </c>
      <c r="G730" s="45" t="str">
        <f t="shared" si="33"/>
        <v/>
      </c>
      <c r="H730" s="45" t="str">
        <f>IF(COUNTIF(G$1:G730,G730)=1,IF(COUNT(H$1:H729)&gt;0,MAX(H$1:H729)+1,1),"")</f>
        <v/>
      </c>
      <c r="J730" s="45" t="str">
        <f>IFERROR(IF(AND(Данные3!A730&lt;&gt;"",Данные3!A730=D$2),Данные3!B730,""),"")</f>
        <v/>
      </c>
      <c r="K730" s="45" t="str">
        <f>IF(COUNTIF(J$1:J730,J730)=1,IF(COUNT(K$1:K729)&gt;0,MAX(K$1:K729)+1,1),"")</f>
        <v/>
      </c>
      <c r="M730" s="51" t="str">
        <f>IF(G730="","",IFERROR(SUMIFS(Данные3!$E:$E,Данные3!$A:$A,D$2,Данные3!$B:$B,G730),""))</f>
        <v/>
      </c>
      <c r="N730" s="51" t="str">
        <f>IF(G730="","",IFERROR(SUMIFS(Данные3!$F:$F,Данные3!$A:$A,D$2,Данные3!$B:$B,G730),""))</f>
        <v/>
      </c>
      <c r="O730" s="51" t="str">
        <f>IF(G730="","",IFERROR(ROUND(SUMIFS(Данные3!$G:$G,Данные3!$A:$A,D$2,Данные3!$B:$B,G730)*100,0)&amp;"%",""))</f>
        <v/>
      </c>
      <c r="U730" s="51" t="str">
        <f t="shared" si="34"/>
        <v/>
      </c>
      <c r="V730" s="53" t="str">
        <f t="shared" si="35"/>
        <v/>
      </c>
      <c r="W730" s="51" t="str">
        <f>IFERROR(IF(Данные2!$A730&lt;&gt;"",Данные2!$A730,""),"")</f>
        <v/>
      </c>
      <c r="X730" s="53" t="str">
        <f>IF(COUNTIF(W$1:W730,W730)=1,IF(COUNT(X$1:X729)&gt;0,MAX(X$1:X729)+1,1),"")</f>
        <v/>
      </c>
      <c r="Z730" s="51" t="str">
        <f>IF($U730="","",IFERROR(SUMIF(Данные2!$A:$A,Техлист!$U730,Данные2!D:D),""))</f>
        <v/>
      </c>
      <c r="AA730" s="51" t="str">
        <f>IF($U730="","",IFERROR(SUMIF(Данные2!$A:$A,Техлист!$U730,Данные2!E:E),""))</f>
        <v/>
      </c>
      <c r="AB730" s="45" t="str">
        <f>IF($U730="","",IFERROR(ROUND(SUMIF(Данные2!$A:$A,Техлист!$U730,Данные2!F:F)*100,0)&amp;"%",""))</f>
        <v/>
      </c>
    </row>
    <row r="731" spans="1:28" x14ac:dyDescent="0.25">
      <c r="A731" s="45" t="str">
        <f>IF(Данные2!$A731&lt;&gt;"",Данные2!$A731,"")</f>
        <v/>
      </c>
      <c r="G731" s="45" t="str">
        <f t="shared" si="33"/>
        <v/>
      </c>
      <c r="H731" s="45" t="str">
        <f>IF(COUNTIF(G$1:G731,G731)=1,IF(COUNT(H$1:H730)&gt;0,MAX(H$1:H730)+1,1),"")</f>
        <v/>
      </c>
      <c r="J731" s="45" t="str">
        <f>IFERROR(IF(AND(Данные3!A731&lt;&gt;"",Данные3!A731=D$2),Данные3!B731,""),"")</f>
        <v/>
      </c>
      <c r="K731" s="45" t="str">
        <f>IF(COUNTIF(J$1:J731,J731)=1,IF(COUNT(K$1:K730)&gt;0,MAX(K$1:K730)+1,1),"")</f>
        <v/>
      </c>
      <c r="M731" s="51" t="str">
        <f>IF(G731="","",IFERROR(SUMIFS(Данные3!$E:$E,Данные3!$A:$A,D$2,Данные3!$B:$B,G731),""))</f>
        <v/>
      </c>
      <c r="N731" s="51" t="str">
        <f>IF(G731="","",IFERROR(SUMIFS(Данные3!$F:$F,Данные3!$A:$A,D$2,Данные3!$B:$B,G731),""))</f>
        <v/>
      </c>
      <c r="O731" s="51" t="str">
        <f>IF(G731="","",IFERROR(ROUND(SUMIFS(Данные3!$G:$G,Данные3!$A:$A,D$2,Данные3!$B:$B,G731)*100,0)&amp;"%",""))</f>
        <v/>
      </c>
      <c r="U731" s="51" t="str">
        <f t="shared" si="34"/>
        <v/>
      </c>
      <c r="V731" s="53" t="str">
        <f t="shared" si="35"/>
        <v/>
      </c>
      <c r="W731" s="51" t="str">
        <f>IFERROR(IF(Данные2!$A731&lt;&gt;"",Данные2!$A731,""),"")</f>
        <v/>
      </c>
      <c r="X731" s="53" t="str">
        <f>IF(COUNTIF(W$1:W731,W731)=1,IF(COUNT(X$1:X730)&gt;0,MAX(X$1:X730)+1,1),"")</f>
        <v/>
      </c>
      <c r="Z731" s="51" t="str">
        <f>IF($U731="","",IFERROR(SUMIF(Данные2!$A:$A,Техлист!$U731,Данные2!D:D),""))</f>
        <v/>
      </c>
      <c r="AA731" s="51" t="str">
        <f>IF($U731="","",IFERROR(SUMIF(Данные2!$A:$A,Техлист!$U731,Данные2!E:E),""))</f>
        <v/>
      </c>
      <c r="AB731" s="45" t="str">
        <f>IF($U731="","",IFERROR(ROUND(SUMIF(Данные2!$A:$A,Техлист!$U731,Данные2!F:F)*100,0)&amp;"%",""))</f>
        <v/>
      </c>
    </row>
    <row r="732" spans="1:28" x14ac:dyDescent="0.25">
      <c r="A732" s="45" t="str">
        <f>IF(Данные2!$A732&lt;&gt;"",Данные2!$A732,"")</f>
        <v/>
      </c>
      <c r="G732" s="45" t="str">
        <f t="shared" si="33"/>
        <v/>
      </c>
      <c r="H732" s="45" t="str">
        <f>IF(COUNTIF(G$1:G732,G732)=1,IF(COUNT(H$1:H731)&gt;0,MAX(H$1:H731)+1,1),"")</f>
        <v/>
      </c>
      <c r="J732" s="45" t="str">
        <f>IFERROR(IF(AND(Данные3!A732&lt;&gt;"",Данные3!A732=D$2),Данные3!B732,""),"")</f>
        <v/>
      </c>
      <c r="K732" s="45" t="str">
        <f>IF(COUNTIF(J$1:J732,J732)=1,IF(COUNT(K$1:K731)&gt;0,MAX(K$1:K731)+1,1),"")</f>
        <v/>
      </c>
      <c r="M732" s="51" t="str">
        <f>IF(G732="","",IFERROR(SUMIFS(Данные3!$E:$E,Данные3!$A:$A,D$2,Данные3!$B:$B,G732),""))</f>
        <v/>
      </c>
      <c r="N732" s="51" t="str">
        <f>IF(G732="","",IFERROR(SUMIFS(Данные3!$F:$F,Данные3!$A:$A,D$2,Данные3!$B:$B,G732),""))</f>
        <v/>
      </c>
      <c r="O732" s="51" t="str">
        <f>IF(G732="","",IFERROR(ROUND(SUMIFS(Данные3!$G:$G,Данные3!$A:$A,D$2,Данные3!$B:$B,G732)*100,0)&amp;"%",""))</f>
        <v/>
      </c>
      <c r="U732" s="51" t="str">
        <f t="shared" si="34"/>
        <v/>
      </c>
      <c r="V732" s="53" t="str">
        <f t="shared" si="35"/>
        <v/>
      </c>
      <c r="W732" s="51" t="str">
        <f>IFERROR(IF(Данные2!$A732&lt;&gt;"",Данные2!$A732,""),"")</f>
        <v/>
      </c>
      <c r="X732" s="53" t="str">
        <f>IF(COUNTIF(W$1:W732,W732)=1,IF(COUNT(X$1:X731)&gt;0,MAX(X$1:X731)+1,1),"")</f>
        <v/>
      </c>
      <c r="Z732" s="51" t="str">
        <f>IF($U732="","",IFERROR(SUMIF(Данные2!$A:$A,Техлист!$U732,Данные2!D:D),""))</f>
        <v/>
      </c>
      <c r="AA732" s="51" t="str">
        <f>IF($U732="","",IFERROR(SUMIF(Данные2!$A:$A,Техлист!$U732,Данные2!E:E),""))</f>
        <v/>
      </c>
      <c r="AB732" s="45" t="str">
        <f>IF($U732="","",IFERROR(ROUND(SUMIF(Данные2!$A:$A,Техлист!$U732,Данные2!F:F)*100,0)&amp;"%",""))</f>
        <v/>
      </c>
    </row>
    <row r="733" spans="1:28" x14ac:dyDescent="0.25">
      <c r="A733" s="45" t="str">
        <f>IF(Данные2!$A733&lt;&gt;"",Данные2!$A733,"")</f>
        <v/>
      </c>
      <c r="G733" s="45" t="str">
        <f t="shared" si="33"/>
        <v/>
      </c>
      <c r="H733" s="45" t="str">
        <f>IF(COUNTIF(G$1:G733,G733)=1,IF(COUNT(H$1:H732)&gt;0,MAX(H$1:H732)+1,1),"")</f>
        <v/>
      </c>
      <c r="J733" s="45" t="str">
        <f>IFERROR(IF(AND(Данные3!A733&lt;&gt;"",Данные3!A733=D$2),Данные3!B733,""),"")</f>
        <v/>
      </c>
      <c r="K733" s="45" t="str">
        <f>IF(COUNTIF(J$1:J733,J733)=1,IF(COUNT(K$1:K732)&gt;0,MAX(K$1:K732)+1,1),"")</f>
        <v/>
      </c>
      <c r="M733" s="51" t="str">
        <f>IF(G733="","",IFERROR(SUMIFS(Данные3!$E:$E,Данные3!$A:$A,D$2,Данные3!$B:$B,G733),""))</f>
        <v/>
      </c>
      <c r="N733" s="51" t="str">
        <f>IF(G733="","",IFERROR(SUMIFS(Данные3!$F:$F,Данные3!$A:$A,D$2,Данные3!$B:$B,G733),""))</f>
        <v/>
      </c>
      <c r="O733" s="51" t="str">
        <f>IF(G733="","",IFERROR(ROUND(SUMIFS(Данные3!$G:$G,Данные3!$A:$A,D$2,Данные3!$B:$B,G733)*100,0)&amp;"%",""))</f>
        <v/>
      </c>
      <c r="U733" s="51" t="str">
        <f t="shared" si="34"/>
        <v/>
      </c>
      <c r="V733" s="53" t="str">
        <f t="shared" si="35"/>
        <v/>
      </c>
      <c r="W733" s="51" t="str">
        <f>IFERROR(IF(Данные2!$A733&lt;&gt;"",Данные2!$A733,""),"")</f>
        <v/>
      </c>
      <c r="X733" s="53" t="str">
        <f>IF(COUNTIF(W$1:W733,W733)=1,IF(COUNT(X$1:X732)&gt;0,MAX(X$1:X732)+1,1),"")</f>
        <v/>
      </c>
      <c r="Z733" s="51" t="str">
        <f>IF($U733="","",IFERROR(SUMIF(Данные2!$A:$A,Техлист!$U733,Данные2!D:D),""))</f>
        <v/>
      </c>
      <c r="AA733" s="51" t="str">
        <f>IF($U733="","",IFERROR(SUMIF(Данные2!$A:$A,Техлист!$U733,Данные2!E:E),""))</f>
        <v/>
      </c>
      <c r="AB733" s="45" t="str">
        <f>IF($U733="","",IFERROR(ROUND(SUMIF(Данные2!$A:$A,Техлист!$U733,Данные2!F:F)*100,0)&amp;"%",""))</f>
        <v/>
      </c>
    </row>
    <row r="734" spans="1:28" x14ac:dyDescent="0.25">
      <c r="A734" s="45" t="str">
        <f>IF(Данные2!$A734&lt;&gt;"",Данные2!$A734,"")</f>
        <v/>
      </c>
      <c r="G734" s="45" t="str">
        <f t="shared" si="33"/>
        <v/>
      </c>
      <c r="H734" s="45" t="str">
        <f>IF(COUNTIF(G$1:G734,G734)=1,IF(COUNT(H$1:H733)&gt;0,MAX(H$1:H733)+1,1),"")</f>
        <v/>
      </c>
      <c r="J734" s="45" t="str">
        <f>IFERROR(IF(AND(Данные3!A734&lt;&gt;"",Данные3!A734=D$2),Данные3!B734,""),"")</f>
        <v/>
      </c>
      <c r="K734" s="45" t="str">
        <f>IF(COUNTIF(J$1:J734,J734)=1,IF(COUNT(K$1:K733)&gt;0,MAX(K$1:K733)+1,1),"")</f>
        <v/>
      </c>
      <c r="M734" s="51" t="str">
        <f>IF(G734="","",IFERROR(SUMIFS(Данные3!$E:$E,Данные3!$A:$A,D$2,Данные3!$B:$B,G734),""))</f>
        <v/>
      </c>
      <c r="N734" s="51" t="str">
        <f>IF(G734="","",IFERROR(SUMIFS(Данные3!$F:$F,Данные3!$A:$A,D$2,Данные3!$B:$B,G734),""))</f>
        <v/>
      </c>
      <c r="O734" s="51" t="str">
        <f>IF(G734="","",IFERROR(ROUND(SUMIFS(Данные3!$G:$G,Данные3!$A:$A,D$2,Данные3!$B:$B,G734)*100,0)&amp;"%",""))</f>
        <v/>
      </c>
      <c r="U734" s="51" t="str">
        <f t="shared" si="34"/>
        <v/>
      </c>
      <c r="V734" s="53" t="str">
        <f t="shared" si="35"/>
        <v/>
      </c>
      <c r="W734" s="51" t="str">
        <f>IFERROR(IF(Данные2!$A734&lt;&gt;"",Данные2!$A734,""),"")</f>
        <v/>
      </c>
      <c r="X734" s="53" t="str">
        <f>IF(COUNTIF(W$1:W734,W734)=1,IF(COUNT(X$1:X733)&gt;0,MAX(X$1:X733)+1,1),"")</f>
        <v/>
      </c>
      <c r="Z734" s="51" t="str">
        <f>IF($U734="","",IFERROR(SUMIF(Данные2!$A:$A,Техлист!$U734,Данные2!D:D),""))</f>
        <v/>
      </c>
      <c r="AA734" s="51" t="str">
        <f>IF($U734="","",IFERROR(SUMIF(Данные2!$A:$A,Техлист!$U734,Данные2!E:E),""))</f>
        <v/>
      </c>
      <c r="AB734" s="45" t="str">
        <f>IF($U734="","",IFERROR(ROUND(SUMIF(Данные2!$A:$A,Техлист!$U734,Данные2!F:F)*100,0)&amp;"%",""))</f>
        <v/>
      </c>
    </row>
    <row r="735" spans="1:28" x14ac:dyDescent="0.25">
      <c r="A735" s="45" t="str">
        <f>IF(Данные2!$A735&lt;&gt;"",Данные2!$A735,"")</f>
        <v/>
      </c>
      <c r="G735" s="45" t="str">
        <f t="shared" si="33"/>
        <v/>
      </c>
      <c r="H735" s="45" t="str">
        <f>IF(COUNTIF(G$1:G735,G735)=1,IF(COUNT(H$1:H734)&gt;0,MAX(H$1:H734)+1,1),"")</f>
        <v/>
      </c>
      <c r="J735" s="45" t="str">
        <f>IFERROR(IF(AND(Данные3!A735&lt;&gt;"",Данные3!A735=D$2),Данные3!B735,""),"")</f>
        <v/>
      </c>
      <c r="K735" s="45" t="str">
        <f>IF(COUNTIF(J$1:J735,J735)=1,IF(COUNT(K$1:K734)&gt;0,MAX(K$1:K734)+1,1),"")</f>
        <v/>
      </c>
      <c r="M735" s="51" t="str">
        <f>IF(G735="","",IFERROR(SUMIFS(Данные3!$E:$E,Данные3!$A:$A,D$2,Данные3!$B:$B,G735),""))</f>
        <v/>
      </c>
      <c r="N735" s="51" t="str">
        <f>IF(G735="","",IFERROR(SUMIFS(Данные3!$F:$F,Данные3!$A:$A,D$2,Данные3!$B:$B,G735),""))</f>
        <v/>
      </c>
      <c r="O735" s="51" t="str">
        <f>IF(G735="","",IFERROR(ROUND(SUMIFS(Данные3!$G:$G,Данные3!$A:$A,D$2,Данные3!$B:$B,G735)*100,0)&amp;"%",""))</f>
        <v/>
      </c>
      <c r="U735" s="51" t="str">
        <f t="shared" si="34"/>
        <v/>
      </c>
      <c r="V735" s="53" t="str">
        <f t="shared" si="35"/>
        <v/>
      </c>
      <c r="W735" s="51" t="str">
        <f>IFERROR(IF(Данные2!$A735&lt;&gt;"",Данные2!$A735,""),"")</f>
        <v/>
      </c>
      <c r="X735" s="53" t="str">
        <f>IF(COUNTIF(W$1:W735,W735)=1,IF(COUNT(X$1:X734)&gt;0,MAX(X$1:X734)+1,1),"")</f>
        <v/>
      </c>
      <c r="Z735" s="51" t="str">
        <f>IF($U735="","",IFERROR(SUMIF(Данные2!$A:$A,Техлист!$U735,Данные2!D:D),""))</f>
        <v/>
      </c>
      <c r="AA735" s="51" t="str">
        <f>IF($U735="","",IFERROR(SUMIF(Данные2!$A:$A,Техлист!$U735,Данные2!E:E),""))</f>
        <v/>
      </c>
      <c r="AB735" s="45" t="str">
        <f>IF($U735="","",IFERROR(ROUND(SUMIF(Данные2!$A:$A,Техлист!$U735,Данные2!F:F)*100,0)&amp;"%",""))</f>
        <v/>
      </c>
    </row>
    <row r="736" spans="1:28" x14ac:dyDescent="0.25">
      <c r="A736" s="45" t="str">
        <f>IF(Данные2!$A736&lt;&gt;"",Данные2!$A736,"")</f>
        <v/>
      </c>
      <c r="G736" s="45" t="str">
        <f t="shared" si="33"/>
        <v/>
      </c>
      <c r="H736" s="45" t="str">
        <f>IF(COUNTIF(G$1:G736,G736)=1,IF(COUNT(H$1:H735)&gt;0,MAX(H$1:H735)+1,1),"")</f>
        <v/>
      </c>
      <c r="J736" s="45" t="str">
        <f>IFERROR(IF(AND(Данные3!A736&lt;&gt;"",Данные3!A736=D$2),Данные3!B736,""),"")</f>
        <v/>
      </c>
      <c r="K736" s="45" t="str">
        <f>IF(COUNTIF(J$1:J736,J736)=1,IF(COUNT(K$1:K735)&gt;0,MAX(K$1:K735)+1,1),"")</f>
        <v/>
      </c>
      <c r="M736" s="51" t="str">
        <f>IF(G736="","",IFERROR(SUMIFS(Данные3!$E:$E,Данные3!$A:$A,D$2,Данные3!$B:$B,G736),""))</f>
        <v/>
      </c>
      <c r="N736" s="51" t="str">
        <f>IF(G736="","",IFERROR(SUMIFS(Данные3!$F:$F,Данные3!$A:$A,D$2,Данные3!$B:$B,G736),""))</f>
        <v/>
      </c>
      <c r="O736" s="51" t="str">
        <f>IF(G736="","",IFERROR(ROUND(SUMIFS(Данные3!$G:$G,Данные3!$A:$A,D$2,Данные3!$B:$B,G736)*100,0)&amp;"%",""))</f>
        <v/>
      </c>
      <c r="U736" s="51" t="str">
        <f t="shared" si="34"/>
        <v/>
      </c>
      <c r="V736" s="53" t="str">
        <f t="shared" si="35"/>
        <v/>
      </c>
      <c r="W736" s="51" t="str">
        <f>IFERROR(IF(Данные2!$A736&lt;&gt;"",Данные2!$A736,""),"")</f>
        <v/>
      </c>
      <c r="X736" s="53" t="str">
        <f>IF(COUNTIF(W$1:W736,W736)=1,IF(COUNT(X$1:X735)&gt;0,MAX(X$1:X735)+1,1),"")</f>
        <v/>
      </c>
      <c r="Z736" s="51" t="str">
        <f>IF($U736="","",IFERROR(SUMIF(Данные2!$A:$A,Техлист!$U736,Данные2!D:D),""))</f>
        <v/>
      </c>
      <c r="AA736" s="51" t="str">
        <f>IF($U736="","",IFERROR(SUMIF(Данные2!$A:$A,Техлист!$U736,Данные2!E:E),""))</f>
        <v/>
      </c>
      <c r="AB736" s="45" t="str">
        <f>IF($U736="","",IFERROR(ROUND(SUMIF(Данные2!$A:$A,Техлист!$U736,Данные2!F:F)*100,0)&amp;"%",""))</f>
        <v/>
      </c>
    </row>
    <row r="737" spans="1:28" x14ac:dyDescent="0.25">
      <c r="A737" s="45" t="str">
        <f>IF(Данные2!$A737&lt;&gt;"",Данные2!$A737,"")</f>
        <v/>
      </c>
      <c r="G737" s="45" t="str">
        <f t="shared" si="33"/>
        <v/>
      </c>
      <c r="H737" s="45" t="str">
        <f>IF(COUNTIF(G$1:G737,G737)=1,IF(COUNT(H$1:H736)&gt;0,MAX(H$1:H736)+1,1),"")</f>
        <v/>
      </c>
      <c r="J737" s="45" t="str">
        <f>IFERROR(IF(AND(Данные3!A737&lt;&gt;"",Данные3!A737=D$2),Данные3!B737,""),"")</f>
        <v/>
      </c>
      <c r="K737" s="45" t="str">
        <f>IF(COUNTIF(J$1:J737,J737)=1,IF(COUNT(K$1:K736)&gt;0,MAX(K$1:K736)+1,1),"")</f>
        <v/>
      </c>
      <c r="M737" s="51" t="str">
        <f>IF(G737="","",IFERROR(SUMIFS(Данные3!$E:$E,Данные3!$A:$A,D$2,Данные3!$B:$B,G737),""))</f>
        <v/>
      </c>
      <c r="N737" s="51" t="str">
        <f>IF(G737="","",IFERROR(SUMIFS(Данные3!$F:$F,Данные3!$A:$A,D$2,Данные3!$B:$B,G737),""))</f>
        <v/>
      </c>
      <c r="O737" s="51" t="str">
        <f>IF(G737="","",IFERROR(ROUND(SUMIFS(Данные3!$G:$G,Данные3!$A:$A,D$2,Данные3!$B:$B,G737)*100,0)&amp;"%",""))</f>
        <v/>
      </c>
      <c r="U737" s="51" t="str">
        <f t="shared" si="34"/>
        <v/>
      </c>
      <c r="V737" s="53" t="str">
        <f t="shared" si="35"/>
        <v/>
      </c>
      <c r="W737" s="51" t="str">
        <f>IFERROR(IF(Данные2!$A737&lt;&gt;"",Данные2!$A737,""),"")</f>
        <v/>
      </c>
      <c r="X737" s="53" t="str">
        <f>IF(COUNTIF(W$1:W737,W737)=1,IF(COUNT(X$1:X736)&gt;0,MAX(X$1:X736)+1,1),"")</f>
        <v/>
      </c>
      <c r="Z737" s="51" t="str">
        <f>IF($U737="","",IFERROR(SUMIF(Данные2!$A:$A,Техлист!$U737,Данные2!D:D),""))</f>
        <v/>
      </c>
      <c r="AA737" s="51" t="str">
        <f>IF($U737="","",IFERROR(SUMIF(Данные2!$A:$A,Техлист!$U737,Данные2!E:E),""))</f>
        <v/>
      </c>
      <c r="AB737" s="45" t="str">
        <f>IF($U737="","",IFERROR(ROUND(SUMIF(Данные2!$A:$A,Техлист!$U737,Данные2!F:F)*100,0)&amp;"%",""))</f>
        <v/>
      </c>
    </row>
    <row r="738" spans="1:28" x14ac:dyDescent="0.25">
      <c r="A738" s="45" t="str">
        <f>IF(Данные2!$A738&lt;&gt;"",Данные2!$A738,"")</f>
        <v/>
      </c>
      <c r="G738" s="45" t="str">
        <f t="shared" si="33"/>
        <v/>
      </c>
      <c r="H738" s="45" t="str">
        <f>IF(COUNTIF(G$1:G738,G738)=1,IF(COUNT(H$1:H737)&gt;0,MAX(H$1:H737)+1,1),"")</f>
        <v/>
      </c>
      <c r="J738" s="45" t="str">
        <f>IFERROR(IF(AND(Данные3!A738&lt;&gt;"",Данные3!A738=D$2),Данные3!B738,""),"")</f>
        <v/>
      </c>
      <c r="K738" s="45" t="str">
        <f>IF(COUNTIF(J$1:J738,J738)=1,IF(COUNT(K$1:K737)&gt;0,MAX(K$1:K737)+1,1),"")</f>
        <v/>
      </c>
      <c r="M738" s="51" t="str">
        <f>IF(G738="","",IFERROR(SUMIFS(Данные3!$E:$E,Данные3!$A:$A,D$2,Данные3!$B:$B,G738),""))</f>
        <v/>
      </c>
      <c r="N738" s="51" t="str">
        <f>IF(G738="","",IFERROR(SUMIFS(Данные3!$F:$F,Данные3!$A:$A,D$2,Данные3!$B:$B,G738),""))</f>
        <v/>
      </c>
      <c r="O738" s="51" t="str">
        <f>IF(G738="","",IFERROR(ROUND(SUMIFS(Данные3!$G:$G,Данные3!$A:$A,D$2,Данные3!$B:$B,G738)*100,0)&amp;"%",""))</f>
        <v/>
      </c>
      <c r="U738" s="51" t="str">
        <f t="shared" si="34"/>
        <v/>
      </c>
      <c r="V738" s="53" t="str">
        <f t="shared" si="35"/>
        <v/>
      </c>
      <c r="W738" s="51" t="str">
        <f>IFERROR(IF(Данные2!$A738&lt;&gt;"",Данные2!$A738,""),"")</f>
        <v/>
      </c>
      <c r="X738" s="53" t="str">
        <f>IF(COUNTIF(W$1:W738,W738)=1,IF(COUNT(X$1:X737)&gt;0,MAX(X$1:X737)+1,1),"")</f>
        <v/>
      </c>
      <c r="Z738" s="51" t="str">
        <f>IF($U738="","",IFERROR(SUMIF(Данные2!$A:$A,Техлист!$U738,Данные2!D:D),""))</f>
        <v/>
      </c>
      <c r="AA738" s="51" t="str">
        <f>IF($U738="","",IFERROR(SUMIF(Данные2!$A:$A,Техлист!$U738,Данные2!E:E),""))</f>
        <v/>
      </c>
      <c r="AB738" s="45" t="str">
        <f>IF($U738="","",IFERROR(ROUND(SUMIF(Данные2!$A:$A,Техлист!$U738,Данные2!F:F)*100,0)&amp;"%",""))</f>
        <v/>
      </c>
    </row>
    <row r="739" spans="1:28" x14ac:dyDescent="0.25">
      <c r="A739" s="45" t="str">
        <f>IF(Данные2!$A739&lt;&gt;"",Данные2!$A739,"")</f>
        <v/>
      </c>
      <c r="G739" s="45" t="str">
        <f t="shared" si="33"/>
        <v/>
      </c>
      <c r="H739" s="45" t="str">
        <f>IF(COUNTIF(G$1:G739,G739)=1,IF(COUNT(H$1:H738)&gt;0,MAX(H$1:H738)+1,1),"")</f>
        <v/>
      </c>
      <c r="J739" s="45" t="str">
        <f>IFERROR(IF(AND(Данные3!A739&lt;&gt;"",Данные3!A739=D$2),Данные3!B739,""),"")</f>
        <v/>
      </c>
      <c r="K739" s="45" t="str">
        <f>IF(COUNTIF(J$1:J739,J739)=1,IF(COUNT(K$1:K738)&gt;0,MAX(K$1:K738)+1,1),"")</f>
        <v/>
      </c>
      <c r="M739" s="51" t="str">
        <f>IF(G739="","",IFERROR(SUMIFS(Данные3!$E:$E,Данные3!$A:$A,D$2,Данные3!$B:$B,G739),""))</f>
        <v/>
      </c>
      <c r="N739" s="51" t="str">
        <f>IF(G739="","",IFERROR(SUMIFS(Данные3!$F:$F,Данные3!$A:$A,D$2,Данные3!$B:$B,G739),""))</f>
        <v/>
      </c>
      <c r="O739" s="51" t="str">
        <f>IF(G739="","",IFERROR(ROUND(SUMIFS(Данные3!$G:$G,Данные3!$A:$A,D$2,Данные3!$B:$B,G739)*100,0)&amp;"%",""))</f>
        <v/>
      </c>
      <c r="U739" s="51" t="str">
        <f t="shared" si="34"/>
        <v/>
      </c>
      <c r="V739" s="53" t="str">
        <f t="shared" si="35"/>
        <v/>
      </c>
      <c r="W739" s="51" t="str">
        <f>IFERROR(IF(Данные2!$A739&lt;&gt;"",Данные2!$A739,""),"")</f>
        <v/>
      </c>
      <c r="X739" s="53" t="str">
        <f>IF(COUNTIF(W$1:W739,W739)=1,IF(COUNT(X$1:X738)&gt;0,MAX(X$1:X738)+1,1),"")</f>
        <v/>
      </c>
      <c r="Z739" s="51" t="str">
        <f>IF($U739="","",IFERROR(SUMIF(Данные2!$A:$A,Техлист!$U739,Данные2!D:D),""))</f>
        <v/>
      </c>
      <c r="AA739" s="51" t="str">
        <f>IF($U739="","",IFERROR(SUMIF(Данные2!$A:$A,Техлист!$U739,Данные2!E:E),""))</f>
        <v/>
      </c>
      <c r="AB739" s="45" t="str">
        <f>IF($U739="","",IFERROR(ROUND(SUMIF(Данные2!$A:$A,Техлист!$U739,Данные2!F:F)*100,0)&amp;"%",""))</f>
        <v/>
      </c>
    </row>
    <row r="740" spans="1:28" x14ac:dyDescent="0.25">
      <c r="A740" s="45" t="str">
        <f>IF(Данные2!$A740&lt;&gt;"",Данные2!$A740,"")</f>
        <v/>
      </c>
      <c r="G740" s="45" t="str">
        <f t="shared" si="33"/>
        <v/>
      </c>
      <c r="H740" s="45" t="str">
        <f>IF(COUNTIF(G$1:G740,G740)=1,IF(COUNT(H$1:H739)&gt;0,MAX(H$1:H739)+1,1),"")</f>
        <v/>
      </c>
      <c r="J740" s="45" t="str">
        <f>IFERROR(IF(AND(Данные3!A740&lt;&gt;"",Данные3!A740=D$2),Данные3!B740,""),"")</f>
        <v/>
      </c>
      <c r="K740" s="45" t="str">
        <f>IF(COUNTIF(J$1:J740,J740)=1,IF(COUNT(K$1:K739)&gt;0,MAX(K$1:K739)+1,1),"")</f>
        <v/>
      </c>
      <c r="M740" s="51" t="str">
        <f>IF(G740="","",IFERROR(SUMIFS(Данные3!$E:$E,Данные3!$A:$A,D$2,Данные3!$B:$B,G740),""))</f>
        <v/>
      </c>
      <c r="N740" s="51" t="str">
        <f>IF(G740="","",IFERROR(SUMIFS(Данные3!$F:$F,Данные3!$A:$A,D$2,Данные3!$B:$B,G740),""))</f>
        <v/>
      </c>
      <c r="O740" s="51" t="str">
        <f>IF(G740="","",IFERROR(ROUND(SUMIFS(Данные3!$G:$G,Данные3!$A:$A,D$2,Данные3!$B:$B,G740)*100,0)&amp;"%",""))</f>
        <v/>
      </c>
      <c r="U740" s="51" t="str">
        <f t="shared" si="34"/>
        <v/>
      </c>
      <c r="V740" s="53" t="str">
        <f t="shared" si="35"/>
        <v/>
      </c>
      <c r="W740" s="51" t="str">
        <f>IFERROR(IF(Данные2!$A740&lt;&gt;"",Данные2!$A740,""),"")</f>
        <v/>
      </c>
      <c r="X740" s="53" t="str">
        <f>IF(COUNTIF(W$1:W740,W740)=1,IF(COUNT(X$1:X739)&gt;0,MAX(X$1:X739)+1,1),"")</f>
        <v/>
      </c>
      <c r="Z740" s="51" t="str">
        <f>IF($U740="","",IFERROR(SUMIF(Данные2!$A:$A,Техлист!$U740,Данные2!D:D),""))</f>
        <v/>
      </c>
      <c r="AA740" s="51" t="str">
        <f>IF($U740="","",IFERROR(SUMIF(Данные2!$A:$A,Техлист!$U740,Данные2!E:E),""))</f>
        <v/>
      </c>
      <c r="AB740" s="45" t="str">
        <f>IF($U740="","",IFERROR(ROUND(SUMIF(Данные2!$A:$A,Техлист!$U740,Данные2!F:F)*100,0)&amp;"%",""))</f>
        <v/>
      </c>
    </row>
    <row r="741" spans="1:28" x14ac:dyDescent="0.25">
      <c r="A741" s="45" t="str">
        <f>IF(Данные2!$A741&lt;&gt;"",Данные2!$A741,"")</f>
        <v/>
      </c>
      <c r="G741" s="45" t="str">
        <f t="shared" si="33"/>
        <v/>
      </c>
      <c r="H741" s="45" t="str">
        <f>IF(COUNTIF(G$1:G741,G741)=1,IF(COUNT(H$1:H740)&gt;0,MAX(H$1:H740)+1,1),"")</f>
        <v/>
      </c>
      <c r="J741" s="45" t="str">
        <f>IFERROR(IF(AND(Данные3!A741&lt;&gt;"",Данные3!A741=D$2),Данные3!B741,""),"")</f>
        <v/>
      </c>
      <c r="K741" s="45" t="str">
        <f>IF(COUNTIF(J$1:J741,J741)=1,IF(COUNT(K$1:K740)&gt;0,MAX(K$1:K740)+1,1),"")</f>
        <v/>
      </c>
      <c r="M741" s="51" t="str">
        <f>IF(G741="","",IFERROR(SUMIFS(Данные3!$E:$E,Данные3!$A:$A,D$2,Данные3!$B:$B,G741),""))</f>
        <v/>
      </c>
      <c r="N741" s="51" t="str">
        <f>IF(G741="","",IFERROR(SUMIFS(Данные3!$F:$F,Данные3!$A:$A,D$2,Данные3!$B:$B,G741),""))</f>
        <v/>
      </c>
      <c r="O741" s="51" t="str">
        <f>IF(G741="","",IFERROR(ROUND(SUMIFS(Данные3!$G:$G,Данные3!$A:$A,D$2,Данные3!$B:$B,G741)*100,0)&amp;"%",""))</f>
        <v/>
      </c>
      <c r="U741" s="51" t="str">
        <f t="shared" si="34"/>
        <v/>
      </c>
      <c r="V741" s="53" t="str">
        <f t="shared" si="35"/>
        <v/>
      </c>
      <c r="W741" s="51" t="str">
        <f>IFERROR(IF(Данные2!$A741&lt;&gt;"",Данные2!$A741,""),"")</f>
        <v/>
      </c>
      <c r="X741" s="53" t="str">
        <f>IF(COUNTIF(W$1:W741,W741)=1,IF(COUNT(X$1:X740)&gt;0,MAX(X$1:X740)+1,1),"")</f>
        <v/>
      </c>
      <c r="Z741" s="51" t="str">
        <f>IF($U741="","",IFERROR(SUMIF(Данные2!$A:$A,Техлист!$U741,Данные2!D:D),""))</f>
        <v/>
      </c>
      <c r="AA741" s="51" t="str">
        <f>IF($U741="","",IFERROR(SUMIF(Данные2!$A:$A,Техлист!$U741,Данные2!E:E),""))</f>
        <v/>
      </c>
      <c r="AB741" s="45" t="str">
        <f>IF($U741="","",IFERROR(ROUND(SUMIF(Данные2!$A:$A,Техлист!$U741,Данные2!F:F)*100,0)&amp;"%",""))</f>
        <v/>
      </c>
    </row>
    <row r="742" spans="1:28" x14ac:dyDescent="0.25">
      <c r="A742" s="45" t="str">
        <f>IF(Данные2!$A742&lt;&gt;"",Данные2!$A742,"")</f>
        <v/>
      </c>
      <c r="G742" s="45" t="str">
        <f t="shared" si="33"/>
        <v/>
      </c>
      <c r="H742" s="45" t="str">
        <f>IF(COUNTIF(G$1:G742,G742)=1,IF(COUNT(H$1:H741)&gt;0,MAX(H$1:H741)+1,1),"")</f>
        <v/>
      </c>
      <c r="J742" s="45" t="str">
        <f>IFERROR(IF(AND(Данные3!A742&lt;&gt;"",Данные3!A742=D$2),Данные3!B742,""),"")</f>
        <v/>
      </c>
      <c r="K742" s="45" t="str">
        <f>IF(COUNTIF(J$1:J742,J742)=1,IF(COUNT(K$1:K741)&gt;0,MAX(K$1:K741)+1,1),"")</f>
        <v/>
      </c>
      <c r="M742" s="51" t="str">
        <f>IF(G742="","",IFERROR(SUMIFS(Данные3!$E:$E,Данные3!$A:$A,D$2,Данные3!$B:$B,G742),""))</f>
        <v/>
      </c>
      <c r="N742" s="51" t="str">
        <f>IF(G742="","",IFERROR(SUMIFS(Данные3!$F:$F,Данные3!$A:$A,D$2,Данные3!$B:$B,G742),""))</f>
        <v/>
      </c>
      <c r="O742" s="51" t="str">
        <f>IF(G742="","",IFERROR(ROUND(SUMIFS(Данные3!$G:$G,Данные3!$A:$A,D$2,Данные3!$B:$B,G742)*100,0)&amp;"%",""))</f>
        <v/>
      </c>
      <c r="U742" s="51" t="str">
        <f t="shared" si="34"/>
        <v/>
      </c>
      <c r="V742" s="53" t="str">
        <f t="shared" si="35"/>
        <v/>
      </c>
      <c r="W742" s="51" t="str">
        <f>IFERROR(IF(Данные2!$A742&lt;&gt;"",Данные2!$A742,""),"")</f>
        <v/>
      </c>
      <c r="X742" s="53" t="str">
        <f>IF(COUNTIF(W$1:W742,W742)=1,IF(COUNT(X$1:X741)&gt;0,MAX(X$1:X741)+1,1),"")</f>
        <v/>
      </c>
      <c r="Z742" s="51" t="str">
        <f>IF($U742="","",IFERROR(SUMIF(Данные2!$A:$A,Техлист!$U742,Данные2!D:D),""))</f>
        <v/>
      </c>
      <c r="AA742" s="51" t="str">
        <f>IF($U742="","",IFERROR(SUMIF(Данные2!$A:$A,Техлист!$U742,Данные2!E:E),""))</f>
        <v/>
      </c>
      <c r="AB742" s="45" t="str">
        <f>IF($U742="","",IFERROR(ROUND(SUMIF(Данные2!$A:$A,Техлист!$U742,Данные2!F:F)*100,0)&amp;"%",""))</f>
        <v/>
      </c>
    </row>
    <row r="743" spans="1:28" x14ac:dyDescent="0.25">
      <c r="A743" s="45" t="str">
        <f>IF(Данные2!$A743&lt;&gt;"",Данные2!$A743,"")</f>
        <v/>
      </c>
      <c r="G743" s="45" t="str">
        <f t="shared" si="33"/>
        <v/>
      </c>
      <c r="H743" s="45" t="str">
        <f>IF(COUNTIF(G$1:G743,G743)=1,IF(COUNT(H$1:H742)&gt;0,MAX(H$1:H742)+1,1),"")</f>
        <v/>
      </c>
      <c r="J743" s="45" t="str">
        <f>IFERROR(IF(AND(Данные3!A743&lt;&gt;"",Данные3!A743=D$2),Данные3!B743,""),"")</f>
        <v/>
      </c>
      <c r="K743" s="45" t="str">
        <f>IF(COUNTIF(J$1:J743,J743)=1,IF(COUNT(K$1:K742)&gt;0,MAX(K$1:K742)+1,1),"")</f>
        <v/>
      </c>
      <c r="M743" s="51" t="str">
        <f>IF(G743="","",IFERROR(SUMIFS(Данные3!$E:$E,Данные3!$A:$A,D$2,Данные3!$B:$B,G743),""))</f>
        <v/>
      </c>
      <c r="N743" s="51" t="str">
        <f>IF(G743="","",IFERROR(SUMIFS(Данные3!$F:$F,Данные3!$A:$A,D$2,Данные3!$B:$B,G743),""))</f>
        <v/>
      </c>
      <c r="O743" s="51" t="str">
        <f>IF(G743="","",IFERROR(ROUND(SUMIFS(Данные3!$G:$G,Данные3!$A:$A,D$2,Данные3!$B:$B,G743)*100,0)&amp;"%",""))</f>
        <v/>
      </c>
      <c r="U743" s="51" t="str">
        <f t="shared" si="34"/>
        <v/>
      </c>
      <c r="V743" s="53" t="str">
        <f t="shared" si="35"/>
        <v/>
      </c>
      <c r="W743" s="51" t="str">
        <f>IFERROR(IF(Данные2!$A743&lt;&gt;"",Данные2!$A743,""),"")</f>
        <v/>
      </c>
      <c r="X743" s="53" t="str">
        <f>IF(COUNTIF(W$1:W743,W743)=1,IF(COUNT(X$1:X742)&gt;0,MAX(X$1:X742)+1,1),"")</f>
        <v/>
      </c>
      <c r="Z743" s="51" t="str">
        <f>IF($U743="","",IFERROR(SUMIF(Данные2!$A:$A,Техлист!$U743,Данные2!D:D),""))</f>
        <v/>
      </c>
      <c r="AA743" s="51" t="str">
        <f>IF($U743="","",IFERROR(SUMIF(Данные2!$A:$A,Техлист!$U743,Данные2!E:E),""))</f>
        <v/>
      </c>
      <c r="AB743" s="45" t="str">
        <f>IF($U743="","",IFERROR(ROUND(SUMIF(Данные2!$A:$A,Техлист!$U743,Данные2!F:F)*100,0)&amp;"%",""))</f>
        <v/>
      </c>
    </row>
    <row r="744" spans="1:28" x14ac:dyDescent="0.25">
      <c r="A744" s="45" t="str">
        <f>IF(Данные2!$A744&lt;&gt;"",Данные2!$A744,"")</f>
        <v/>
      </c>
      <c r="G744" s="45" t="str">
        <f t="shared" si="33"/>
        <v/>
      </c>
      <c r="H744" s="45" t="str">
        <f>IF(COUNTIF(G$1:G744,G744)=1,IF(COUNT(H$1:H743)&gt;0,MAX(H$1:H743)+1,1),"")</f>
        <v/>
      </c>
      <c r="J744" s="45" t="str">
        <f>IFERROR(IF(AND(Данные3!A744&lt;&gt;"",Данные3!A744=D$2),Данные3!B744,""),"")</f>
        <v/>
      </c>
      <c r="K744" s="45" t="str">
        <f>IF(COUNTIF(J$1:J744,J744)=1,IF(COUNT(K$1:K743)&gt;0,MAX(K$1:K743)+1,1),"")</f>
        <v/>
      </c>
      <c r="M744" s="51" t="str">
        <f>IF(G744="","",IFERROR(SUMIFS(Данные3!$E:$E,Данные3!$A:$A,D$2,Данные3!$B:$B,G744),""))</f>
        <v/>
      </c>
      <c r="N744" s="51" t="str">
        <f>IF(G744="","",IFERROR(SUMIFS(Данные3!$F:$F,Данные3!$A:$A,D$2,Данные3!$B:$B,G744),""))</f>
        <v/>
      </c>
      <c r="O744" s="51" t="str">
        <f>IF(G744="","",IFERROR(ROUND(SUMIFS(Данные3!$G:$G,Данные3!$A:$A,D$2,Данные3!$B:$B,G744)*100,0)&amp;"%",""))</f>
        <v/>
      </c>
      <c r="U744" s="51" t="str">
        <f t="shared" si="34"/>
        <v/>
      </c>
      <c r="V744" s="53" t="str">
        <f t="shared" si="35"/>
        <v/>
      </c>
      <c r="W744" s="51" t="str">
        <f>IFERROR(IF(Данные2!$A744&lt;&gt;"",Данные2!$A744,""),"")</f>
        <v/>
      </c>
      <c r="X744" s="53" t="str">
        <f>IF(COUNTIF(W$1:W744,W744)=1,IF(COUNT(X$1:X743)&gt;0,MAX(X$1:X743)+1,1),"")</f>
        <v/>
      </c>
      <c r="Z744" s="51" t="str">
        <f>IF($U744="","",IFERROR(SUMIF(Данные2!$A:$A,Техлист!$U744,Данные2!D:D),""))</f>
        <v/>
      </c>
      <c r="AA744" s="51" t="str">
        <f>IF($U744="","",IFERROR(SUMIF(Данные2!$A:$A,Техлист!$U744,Данные2!E:E),""))</f>
        <v/>
      </c>
      <c r="AB744" s="45" t="str">
        <f>IF($U744="","",IFERROR(ROUND(SUMIF(Данные2!$A:$A,Техлист!$U744,Данные2!F:F)*100,0)&amp;"%",""))</f>
        <v/>
      </c>
    </row>
    <row r="745" spans="1:28" x14ac:dyDescent="0.25">
      <c r="A745" s="45" t="str">
        <f>IF(Данные2!$A745&lt;&gt;"",Данные2!$A745,"")</f>
        <v/>
      </c>
      <c r="G745" s="45" t="str">
        <f t="shared" si="33"/>
        <v/>
      </c>
      <c r="H745" s="45" t="str">
        <f>IF(COUNTIF(G$1:G745,G745)=1,IF(COUNT(H$1:H744)&gt;0,MAX(H$1:H744)+1,1),"")</f>
        <v/>
      </c>
      <c r="J745" s="45" t="str">
        <f>IFERROR(IF(AND(Данные3!A745&lt;&gt;"",Данные3!A745=D$2),Данные3!B745,""),"")</f>
        <v/>
      </c>
      <c r="K745" s="45" t="str">
        <f>IF(COUNTIF(J$1:J745,J745)=1,IF(COUNT(K$1:K744)&gt;0,MAX(K$1:K744)+1,1),"")</f>
        <v/>
      </c>
      <c r="M745" s="51" t="str">
        <f>IF(G745="","",IFERROR(SUMIFS(Данные3!$E:$E,Данные3!$A:$A,D$2,Данные3!$B:$B,G745),""))</f>
        <v/>
      </c>
      <c r="N745" s="51" t="str">
        <f>IF(G745="","",IFERROR(SUMIFS(Данные3!$F:$F,Данные3!$A:$A,D$2,Данные3!$B:$B,G745),""))</f>
        <v/>
      </c>
      <c r="O745" s="51" t="str">
        <f>IF(G745="","",IFERROR(ROUND(SUMIFS(Данные3!$G:$G,Данные3!$A:$A,D$2,Данные3!$B:$B,G745)*100,0)&amp;"%",""))</f>
        <v/>
      </c>
      <c r="U745" s="51" t="str">
        <f t="shared" si="34"/>
        <v/>
      </c>
      <c r="V745" s="53" t="str">
        <f t="shared" si="35"/>
        <v/>
      </c>
      <c r="W745" s="51" t="str">
        <f>IFERROR(IF(Данные2!$A745&lt;&gt;"",Данные2!$A745,""),"")</f>
        <v/>
      </c>
      <c r="X745" s="53" t="str">
        <f>IF(COUNTIF(W$1:W745,W745)=1,IF(COUNT(X$1:X744)&gt;0,MAX(X$1:X744)+1,1),"")</f>
        <v/>
      </c>
      <c r="Z745" s="51" t="str">
        <f>IF($U745="","",IFERROR(SUMIF(Данные2!$A:$A,Техлист!$U745,Данные2!D:D),""))</f>
        <v/>
      </c>
      <c r="AA745" s="51" t="str">
        <f>IF($U745="","",IFERROR(SUMIF(Данные2!$A:$A,Техлист!$U745,Данные2!E:E),""))</f>
        <v/>
      </c>
      <c r="AB745" s="45" t="str">
        <f>IF($U745="","",IFERROR(ROUND(SUMIF(Данные2!$A:$A,Техлист!$U745,Данные2!F:F)*100,0)&amp;"%",""))</f>
        <v/>
      </c>
    </row>
    <row r="746" spans="1:28" x14ac:dyDescent="0.25">
      <c r="A746" s="45" t="str">
        <f>IF(Данные2!$A746&lt;&gt;"",Данные2!$A746,"")</f>
        <v/>
      </c>
      <c r="G746" s="45" t="str">
        <f t="shared" si="33"/>
        <v/>
      </c>
      <c r="H746" s="45" t="str">
        <f>IF(COUNTIF(G$1:G746,G746)=1,IF(COUNT(H$1:H745)&gt;0,MAX(H$1:H745)+1,1),"")</f>
        <v/>
      </c>
      <c r="J746" s="45" t="str">
        <f>IFERROR(IF(AND(Данные3!A746&lt;&gt;"",Данные3!A746=D$2),Данные3!B746,""),"")</f>
        <v/>
      </c>
      <c r="K746" s="45" t="str">
        <f>IF(COUNTIF(J$1:J746,J746)=1,IF(COUNT(K$1:K745)&gt;0,MAX(K$1:K745)+1,1),"")</f>
        <v/>
      </c>
      <c r="M746" s="51" t="str">
        <f>IF(G746="","",IFERROR(SUMIFS(Данные3!$E:$E,Данные3!$A:$A,D$2,Данные3!$B:$B,G746),""))</f>
        <v/>
      </c>
      <c r="N746" s="51" t="str">
        <f>IF(G746="","",IFERROR(SUMIFS(Данные3!$F:$F,Данные3!$A:$A,D$2,Данные3!$B:$B,G746),""))</f>
        <v/>
      </c>
      <c r="O746" s="51" t="str">
        <f>IF(G746="","",IFERROR(ROUND(SUMIFS(Данные3!$G:$G,Данные3!$A:$A,D$2,Данные3!$B:$B,G746)*100,0)&amp;"%",""))</f>
        <v/>
      </c>
      <c r="U746" s="51" t="str">
        <f t="shared" si="34"/>
        <v/>
      </c>
      <c r="V746" s="53" t="str">
        <f t="shared" si="35"/>
        <v/>
      </c>
      <c r="W746" s="51" t="str">
        <f>IFERROR(IF(Данные2!$A746&lt;&gt;"",Данные2!$A746,""),"")</f>
        <v/>
      </c>
      <c r="X746" s="53" t="str">
        <f>IF(COUNTIF(W$1:W746,W746)=1,IF(COUNT(X$1:X745)&gt;0,MAX(X$1:X745)+1,1),"")</f>
        <v/>
      </c>
      <c r="Z746" s="51" t="str">
        <f>IF($U746="","",IFERROR(SUMIF(Данные2!$A:$A,Техлист!$U746,Данные2!D:D),""))</f>
        <v/>
      </c>
      <c r="AA746" s="51" t="str">
        <f>IF($U746="","",IFERROR(SUMIF(Данные2!$A:$A,Техлист!$U746,Данные2!E:E),""))</f>
        <v/>
      </c>
      <c r="AB746" s="45" t="str">
        <f>IF($U746="","",IFERROR(ROUND(SUMIF(Данные2!$A:$A,Техлист!$U746,Данные2!F:F)*100,0)&amp;"%",""))</f>
        <v/>
      </c>
    </row>
    <row r="747" spans="1:28" x14ac:dyDescent="0.25">
      <c r="A747" s="45" t="str">
        <f>IF(Данные2!$A747&lt;&gt;"",Данные2!$A747,"")</f>
        <v/>
      </c>
      <c r="G747" s="45" t="str">
        <f t="shared" si="33"/>
        <v/>
      </c>
      <c r="H747" s="45" t="str">
        <f>IF(COUNTIF(G$1:G747,G747)=1,IF(COUNT(H$1:H746)&gt;0,MAX(H$1:H746)+1,1),"")</f>
        <v/>
      </c>
      <c r="J747" s="45" t="str">
        <f>IFERROR(IF(AND(Данные3!A747&lt;&gt;"",Данные3!A747=D$2),Данные3!B747,""),"")</f>
        <v/>
      </c>
      <c r="K747" s="45" t="str">
        <f>IF(COUNTIF(J$1:J747,J747)=1,IF(COUNT(K$1:K746)&gt;0,MAX(K$1:K746)+1,1),"")</f>
        <v/>
      </c>
      <c r="M747" s="51" t="str">
        <f>IF(G747="","",IFERROR(SUMIFS(Данные3!$E:$E,Данные3!$A:$A,D$2,Данные3!$B:$B,G747),""))</f>
        <v/>
      </c>
      <c r="N747" s="51" t="str">
        <f>IF(G747="","",IFERROR(SUMIFS(Данные3!$F:$F,Данные3!$A:$A,D$2,Данные3!$B:$B,G747),""))</f>
        <v/>
      </c>
      <c r="O747" s="51" t="str">
        <f>IF(G747="","",IFERROR(ROUND(SUMIFS(Данные3!$G:$G,Данные3!$A:$A,D$2,Данные3!$B:$B,G747)*100,0)&amp;"%",""))</f>
        <v/>
      </c>
      <c r="U747" s="51" t="str">
        <f t="shared" si="34"/>
        <v/>
      </c>
      <c r="V747" s="53" t="str">
        <f t="shared" si="35"/>
        <v/>
      </c>
      <c r="W747" s="51" t="str">
        <f>IFERROR(IF(Данные2!$A747&lt;&gt;"",Данные2!$A747,""),"")</f>
        <v/>
      </c>
      <c r="X747" s="53" t="str">
        <f>IF(COUNTIF(W$1:W747,W747)=1,IF(COUNT(X$1:X746)&gt;0,MAX(X$1:X746)+1,1),"")</f>
        <v/>
      </c>
      <c r="Z747" s="51" t="str">
        <f>IF($U747="","",IFERROR(SUMIF(Данные2!$A:$A,Техлист!$U747,Данные2!D:D),""))</f>
        <v/>
      </c>
      <c r="AA747" s="51" t="str">
        <f>IF($U747="","",IFERROR(SUMIF(Данные2!$A:$A,Техлист!$U747,Данные2!E:E),""))</f>
        <v/>
      </c>
      <c r="AB747" s="45" t="str">
        <f>IF($U747="","",IFERROR(ROUND(SUMIF(Данные2!$A:$A,Техлист!$U747,Данные2!F:F)*100,0)&amp;"%",""))</f>
        <v/>
      </c>
    </row>
    <row r="748" spans="1:28" x14ac:dyDescent="0.25">
      <c r="A748" s="45" t="str">
        <f>IF(Данные2!$A748&lt;&gt;"",Данные2!$A748,"")</f>
        <v/>
      </c>
      <c r="G748" s="45" t="str">
        <f t="shared" si="33"/>
        <v/>
      </c>
      <c r="H748" s="45" t="str">
        <f>IF(COUNTIF(G$1:G748,G748)=1,IF(COUNT(H$1:H747)&gt;0,MAX(H$1:H747)+1,1),"")</f>
        <v/>
      </c>
      <c r="J748" s="45" t="str">
        <f>IFERROR(IF(AND(Данные3!A748&lt;&gt;"",Данные3!A748=D$2),Данные3!B748,""),"")</f>
        <v/>
      </c>
      <c r="K748" s="45" t="str">
        <f>IF(COUNTIF(J$1:J748,J748)=1,IF(COUNT(K$1:K747)&gt;0,MAX(K$1:K747)+1,1),"")</f>
        <v/>
      </c>
      <c r="M748" s="51" t="str">
        <f>IF(G748="","",IFERROR(SUMIFS(Данные3!$E:$E,Данные3!$A:$A,D$2,Данные3!$B:$B,G748),""))</f>
        <v/>
      </c>
      <c r="N748" s="51" t="str">
        <f>IF(G748="","",IFERROR(SUMIFS(Данные3!$F:$F,Данные3!$A:$A,D$2,Данные3!$B:$B,G748),""))</f>
        <v/>
      </c>
      <c r="O748" s="51" t="str">
        <f>IF(G748="","",IFERROR(ROUND(SUMIFS(Данные3!$G:$G,Данные3!$A:$A,D$2,Данные3!$B:$B,G748)*100,0)&amp;"%",""))</f>
        <v/>
      </c>
      <c r="U748" s="51" t="str">
        <f t="shared" si="34"/>
        <v/>
      </c>
      <c r="V748" s="53" t="str">
        <f t="shared" si="35"/>
        <v/>
      </c>
      <c r="W748" s="51" t="str">
        <f>IFERROR(IF(Данные2!$A748&lt;&gt;"",Данные2!$A748,""),"")</f>
        <v/>
      </c>
      <c r="X748" s="53" t="str">
        <f>IF(COUNTIF(W$1:W748,W748)=1,IF(COUNT(X$1:X747)&gt;0,MAX(X$1:X747)+1,1),"")</f>
        <v/>
      </c>
      <c r="Z748" s="51" t="str">
        <f>IF($U748="","",IFERROR(SUMIF(Данные2!$A:$A,Техлист!$U748,Данные2!D:D),""))</f>
        <v/>
      </c>
      <c r="AA748" s="51" t="str">
        <f>IF($U748="","",IFERROR(SUMIF(Данные2!$A:$A,Техлист!$U748,Данные2!E:E),""))</f>
        <v/>
      </c>
      <c r="AB748" s="45" t="str">
        <f>IF($U748="","",IFERROR(ROUND(SUMIF(Данные2!$A:$A,Техлист!$U748,Данные2!F:F)*100,0)&amp;"%",""))</f>
        <v/>
      </c>
    </row>
    <row r="749" spans="1:28" x14ac:dyDescent="0.25">
      <c r="A749" s="45" t="str">
        <f>IF(Данные2!$A749&lt;&gt;"",Данные2!$A749,"")</f>
        <v/>
      </c>
      <c r="G749" s="45" t="str">
        <f t="shared" si="33"/>
        <v/>
      </c>
      <c r="H749" s="45" t="str">
        <f>IF(COUNTIF(G$1:G749,G749)=1,IF(COUNT(H$1:H748)&gt;0,MAX(H$1:H748)+1,1),"")</f>
        <v/>
      </c>
      <c r="J749" s="45" t="str">
        <f>IFERROR(IF(AND(Данные3!A749&lt;&gt;"",Данные3!A749=D$2),Данные3!B749,""),"")</f>
        <v/>
      </c>
      <c r="K749" s="45" t="str">
        <f>IF(COUNTIF(J$1:J749,J749)=1,IF(COUNT(K$1:K748)&gt;0,MAX(K$1:K748)+1,1),"")</f>
        <v/>
      </c>
      <c r="M749" s="51" t="str">
        <f>IF(G749="","",IFERROR(SUMIFS(Данные3!$E:$E,Данные3!$A:$A,D$2,Данные3!$B:$B,G749),""))</f>
        <v/>
      </c>
      <c r="N749" s="51" t="str">
        <f>IF(G749="","",IFERROR(SUMIFS(Данные3!$F:$F,Данные3!$A:$A,D$2,Данные3!$B:$B,G749),""))</f>
        <v/>
      </c>
      <c r="O749" s="51" t="str">
        <f>IF(G749="","",IFERROR(ROUND(SUMIFS(Данные3!$G:$G,Данные3!$A:$A,D$2,Данные3!$B:$B,G749)*100,0)&amp;"%",""))</f>
        <v/>
      </c>
      <c r="U749" s="51" t="str">
        <f t="shared" si="34"/>
        <v/>
      </c>
      <c r="V749" s="53" t="str">
        <f t="shared" si="35"/>
        <v/>
      </c>
      <c r="W749" s="51" t="str">
        <f>IFERROR(IF(Данные2!$A749&lt;&gt;"",Данные2!$A749,""),"")</f>
        <v/>
      </c>
      <c r="X749" s="53" t="str">
        <f>IF(COUNTIF(W$1:W749,W749)=1,IF(COUNT(X$1:X748)&gt;0,MAX(X$1:X748)+1,1),"")</f>
        <v/>
      </c>
      <c r="Z749" s="51" t="str">
        <f>IF($U749="","",IFERROR(SUMIF(Данные2!$A:$A,Техлист!$U749,Данные2!D:D),""))</f>
        <v/>
      </c>
      <c r="AA749" s="51" t="str">
        <f>IF($U749="","",IFERROR(SUMIF(Данные2!$A:$A,Техлист!$U749,Данные2!E:E),""))</f>
        <v/>
      </c>
      <c r="AB749" s="45" t="str">
        <f>IF($U749="","",IFERROR(ROUND(SUMIF(Данные2!$A:$A,Техлист!$U749,Данные2!F:F)*100,0)&amp;"%",""))</f>
        <v/>
      </c>
    </row>
    <row r="750" spans="1:28" x14ac:dyDescent="0.25">
      <c r="A750" s="45" t="str">
        <f>IF(Данные2!$A750&lt;&gt;"",Данные2!$A750,"")</f>
        <v/>
      </c>
      <c r="G750" s="45" t="str">
        <f t="shared" si="33"/>
        <v/>
      </c>
      <c r="H750" s="45" t="str">
        <f>IF(COUNTIF(G$1:G750,G750)=1,IF(COUNT(H$1:H749)&gt;0,MAX(H$1:H749)+1,1),"")</f>
        <v/>
      </c>
      <c r="J750" s="45" t="str">
        <f>IFERROR(IF(AND(Данные3!A750&lt;&gt;"",Данные3!A750=D$2),Данные3!B750,""),"")</f>
        <v/>
      </c>
      <c r="K750" s="45" t="str">
        <f>IF(COUNTIF(J$1:J750,J750)=1,IF(COUNT(K$1:K749)&gt;0,MAX(K$1:K749)+1,1),"")</f>
        <v/>
      </c>
      <c r="M750" s="51" t="str">
        <f>IF(G750="","",IFERROR(SUMIFS(Данные3!$E:$E,Данные3!$A:$A,D$2,Данные3!$B:$B,G750),""))</f>
        <v/>
      </c>
      <c r="N750" s="51" t="str">
        <f>IF(G750="","",IFERROR(SUMIFS(Данные3!$F:$F,Данные3!$A:$A,D$2,Данные3!$B:$B,G750),""))</f>
        <v/>
      </c>
      <c r="O750" s="51" t="str">
        <f>IF(G750="","",IFERROR(ROUND(SUMIFS(Данные3!$G:$G,Данные3!$A:$A,D$2,Данные3!$B:$B,G750)*100,0)&amp;"%",""))</f>
        <v/>
      </c>
      <c r="U750" s="51" t="str">
        <f t="shared" si="34"/>
        <v/>
      </c>
      <c r="V750" s="53" t="str">
        <f t="shared" si="35"/>
        <v/>
      </c>
      <c r="W750" s="51" t="str">
        <f>IFERROR(IF(Данные2!$A750&lt;&gt;"",Данные2!$A750,""),"")</f>
        <v/>
      </c>
      <c r="X750" s="53" t="str">
        <f>IF(COUNTIF(W$1:W750,W750)=1,IF(COUNT(X$1:X749)&gt;0,MAX(X$1:X749)+1,1),"")</f>
        <v/>
      </c>
      <c r="Z750" s="51" t="str">
        <f>IF($U750="","",IFERROR(SUMIF(Данные2!$A:$A,Техлист!$U750,Данные2!D:D),""))</f>
        <v/>
      </c>
      <c r="AA750" s="51" t="str">
        <f>IF($U750="","",IFERROR(SUMIF(Данные2!$A:$A,Техлист!$U750,Данные2!E:E),""))</f>
        <v/>
      </c>
      <c r="AB750" s="45" t="str">
        <f>IF($U750="","",IFERROR(ROUND(SUMIF(Данные2!$A:$A,Техлист!$U750,Данные2!F:F)*100,0)&amp;"%",""))</f>
        <v/>
      </c>
    </row>
    <row r="751" spans="1:28" x14ac:dyDescent="0.25">
      <c r="A751" s="45" t="str">
        <f>IF(Данные2!$A751&lt;&gt;"",Данные2!$A751,"")</f>
        <v/>
      </c>
      <c r="G751" s="45" t="str">
        <f t="shared" si="33"/>
        <v/>
      </c>
      <c r="H751" s="45" t="str">
        <f>IF(COUNTIF(G$1:G751,G751)=1,IF(COUNT(H$1:H750)&gt;0,MAX(H$1:H750)+1,1),"")</f>
        <v/>
      </c>
      <c r="J751" s="45" t="str">
        <f>IFERROR(IF(AND(Данные3!A751&lt;&gt;"",Данные3!A751=D$2),Данные3!B751,""),"")</f>
        <v/>
      </c>
      <c r="K751" s="45" t="str">
        <f>IF(COUNTIF(J$1:J751,J751)=1,IF(COUNT(K$1:K750)&gt;0,MAX(K$1:K750)+1,1),"")</f>
        <v/>
      </c>
      <c r="M751" s="51" t="str">
        <f>IF(G751="","",IFERROR(SUMIFS(Данные3!$E:$E,Данные3!$A:$A,D$2,Данные3!$B:$B,G751),""))</f>
        <v/>
      </c>
      <c r="N751" s="51" t="str">
        <f>IF(G751="","",IFERROR(SUMIFS(Данные3!$F:$F,Данные3!$A:$A,D$2,Данные3!$B:$B,G751),""))</f>
        <v/>
      </c>
      <c r="O751" s="51" t="str">
        <f>IF(G751="","",IFERROR(ROUND(SUMIFS(Данные3!$G:$G,Данные3!$A:$A,D$2,Данные3!$B:$B,G751)*100,0)&amp;"%",""))</f>
        <v/>
      </c>
      <c r="U751" s="51" t="str">
        <f t="shared" si="34"/>
        <v/>
      </c>
      <c r="V751" s="53" t="str">
        <f t="shared" si="35"/>
        <v/>
      </c>
      <c r="W751" s="51" t="str">
        <f>IFERROR(IF(Данные2!$A751&lt;&gt;"",Данные2!$A751,""),"")</f>
        <v/>
      </c>
      <c r="X751" s="53" t="str">
        <f>IF(COUNTIF(W$1:W751,W751)=1,IF(COUNT(X$1:X750)&gt;0,MAX(X$1:X750)+1,1),"")</f>
        <v/>
      </c>
      <c r="Z751" s="51" t="str">
        <f>IF($U751="","",IFERROR(SUMIF(Данные2!$A:$A,Техлист!$U751,Данные2!D:D),""))</f>
        <v/>
      </c>
      <c r="AA751" s="51" t="str">
        <f>IF($U751="","",IFERROR(SUMIF(Данные2!$A:$A,Техлист!$U751,Данные2!E:E),""))</f>
        <v/>
      </c>
      <c r="AB751" s="45" t="str">
        <f>IF($U751="","",IFERROR(ROUND(SUMIF(Данные2!$A:$A,Техлист!$U751,Данные2!F:F)*100,0)&amp;"%",""))</f>
        <v/>
      </c>
    </row>
    <row r="752" spans="1:28" x14ac:dyDescent="0.25">
      <c r="A752" s="45" t="str">
        <f>IF(Данные2!$A752&lt;&gt;"",Данные2!$A752,"")</f>
        <v/>
      </c>
      <c r="G752" s="45" t="str">
        <f t="shared" si="33"/>
        <v/>
      </c>
      <c r="H752" s="45" t="str">
        <f>IF(COUNTIF(G$1:G752,G752)=1,IF(COUNT(H$1:H751)&gt;0,MAX(H$1:H751)+1,1),"")</f>
        <v/>
      </c>
      <c r="J752" s="45" t="str">
        <f>IFERROR(IF(AND(Данные3!A752&lt;&gt;"",Данные3!A752=D$2),Данные3!B752,""),"")</f>
        <v/>
      </c>
      <c r="K752" s="45" t="str">
        <f>IF(COUNTIF(J$1:J752,J752)=1,IF(COUNT(K$1:K751)&gt;0,MAX(K$1:K751)+1,1),"")</f>
        <v/>
      </c>
      <c r="M752" s="51" t="str">
        <f>IF(G752="","",IFERROR(SUMIFS(Данные3!$E:$E,Данные3!$A:$A,D$2,Данные3!$B:$B,G752),""))</f>
        <v/>
      </c>
      <c r="N752" s="51" t="str">
        <f>IF(G752="","",IFERROR(SUMIFS(Данные3!$F:$F,Данные3!$A:$A,D$2,Данные3!$B:$B,G752),""))</f>
        <v/>
      </c>
      <c r="O752" s="51" t="str">
        <f>IF(G752="","",IFERROR(ROUND(SUMIFS(Данные3!$G:$G,Данные3!$A:$A,D$2,Данные3!$B:$B,G752)*100,0)&amp;"%",""))</f>
        <v/>
      </c>
      <c r="U752" s="51" t="str">
        <f t="shared" si="34"/>
        <v/>
      </c>
      <c r="V752" s="53" t="str">
        <f t="shared" si="35"/>
        <v/>
      </c>
      <c r="W752" s="51" t="str">
        <f>IFERROR(IF(Данные2!$A752&lt;&gt;"",Данные2!$A752,""),"")</f>
        <v/>
      </c>
      <c r="X752" s="53" t="str">
        <f>IF(COUNTIF(W$1:W752,W752)=1,IF(COUNT(X$1:X751)&gt;0,MAX(X$1:X751)+1,1),"")</f>
        <v/>
      </c>
      <c r="Z752" s="51" t="str">
        <f>IF($U752="","",IFERROR(SUMIF(Данные2!$A:$A,Техлист!$U752,Данные2!D:D),""))</f>
        <v/>
      </c>
      <c r="AA752" s="51" t="str">
        <f>IF($U752="","",IFERROR(SUMIF(Данные2!$A:$A,Техлист!$U752,Данные2!E:E),""))</f>
        <v/>
      </c>
      <c r="AB752" s="45" t="str">
        <f>IF($U752="","",IFERROR(ROUND(SUMIF(Данные2!$A:$A,Техлист!$U752,Данные2!F:F)*100,0)&amp;"%",""))</f>
        <v/>
      </c>
    </row>
    <row r="753" spans="1:28" x14ac:dyDescent="0.25">
      <c r="A753" s="45" t="str">
        <f>IF(Данные2!$A753&lt;&gt;"",Данные2!$A753,"")</f>
        <v/>
      </c>
      <c r="G753" s="45" t="str">
        <f t="shared" si="33"/>
        <v/>
      </c>
      <c r="H753" s="45" t="str">
        <f>IF(COUNTIF(G$1:G753,G753)=1,IF(COUNT(H$1:H752)&gt;0,MAX(H$1:H752)+1,1),"")</f>
        <v/>
      </c>
      <c r="J753" s="45" t="str">
        <f>IFERROR(IF(AND(Данные3!A753&lt;&gt;"",Данные3!A753=D$2),Данные3!B753,""),"")</f>
        <v/>
      </c>
      <c r="K753" s="45" t="str">
        <f>IF(COUNTIF(J$1:J753,J753)=1,IF(COUNT(K$1:K752)&gt;0,MAX(K$1:K752)+1,1),"")</f>
        <v/>
      </c>
      <c r="M753" s="51" t="str">
        <f>IF(G753="","",IFERROR(SUMIFS(Данные3!$E:$E,Данные3!$A:$A,D$2,Данные3!$B:$B,G753),""))</f>
        <v/>
      </c>
      <c r="N753" s="51" t="str">
        <f>IF(G753="","",IFERROR(SUMIFS(Данные3!$F:$F,Данные3!$A:$A,D$2,Данные3!$B:$B,G753),""))</f>
        <v/>
      </c>
      <c r="O753" s="51" t="str">
        <f>IF(G753="","",IFERROR(ROUND(SUMIFS(Данные3!$G:$G,Данные3!$A:$A,D$2,Данные3!$B:$B,G753)*100,0)&amp;"%",""))</f>
        <v/>
      </c>
      <c r="U753" s="51" t="str">
        <f t="shared" si="34"/>
        <v/>
      </c>
      <c r="V753" s="53" t="str">
        <f t="shared" si="35"/>
        <v/>
      </c>
      <c r="W753" s="51" t="str">
        <f>IFERROR(IF(Данные2!$A753&lt;&gt;"",Данные2!$A753,""),"")</f>
        <v/>
      </c>
      <c r="X753" s="53" t="str">
        <f>IF(COUNTIF(W$1:W753,W753)=1,IF(COUNT(X$1:X752)&gt;0,MAX(X$1:X752)+1,1),"")</f>
        <v/>
      </c>
      <c r="Z753" s="51" t="str">
        <f>IF($U753="","",IFERROR(SUMIF(Данные2!$A:$A,Техлист!$U753,Данные2!D:D),""))</f>
        <v/>
      </c>
      <c r="AA753" s="51" t="str">
        <f>IF($U753="","",IFERROR(SUMIF(Данные2!$A:$A,Техлист!$U753,Данные2!E:E),""))</f>
        <v/>
      </c>
      <c r="AB753" s="45" t="str">
        <f>IF($U753="","",IFERROR(ROUND(SUMIF(Данные2!$A:$A,Техлист!$U753,Данные2!F:F)*100,0)&amp;"%",""))</f>
        <v/>
      </c>
    </row>
    <row r="754" spans="1:28" x14ac:dyDescent="0.25">
      <c r="A754" s="45" t="str">
        <f>IF(Данные2!$A754&lt;&gt;"",Данные2!$A754,"")</f>
        <v/>
      </c>
      <c r="G754" s="45" t="str">
        <f t="shared" si="33"/>
        <v/>
      </c>
      <c r="H754" s="45" t="str">
        <f>IF(COUNTIF(G$1:G754,G754)=1,IF(COUNT(H$1:H753)&gt;0,MAX(H$1:H753)+1,1),"")</f>
        <v/>
      </c>
      <c r="J754" s="45" t="str">
        <f>IFERROR(IF(AND(Данные3!A754&lt;&gt;"",Данные3!A754=D$2),Данные3!B754,""),"")</f>
        <v/>
      </c>
      <c r="K754" s="45" t="str">
        <f>IF(COUNTIF(J$1:J754,J754)=1,IF(COUNT(K$1:K753)&gt;0,MAX(K$1:K753)+1,1),"")</f>
        <v/>
      </c>
      <c r="M754" s="51" t="str">
        <f>IF(G754="","",IFERROR(SUMIFS(Данные3!$E:$E,Данные3!$A:$A,D$2,Данные3!$B:$B,G754),""))</f>
        <v/>
      </c>
      <c r="N754" s="51" t="str">
        <f>IF(G754="","",IFERROR(SUMIFS(Данные3!$F:$F,Данные3!$A:$A,D$2,Данные3!$B:$B,G754),""))</f>
        <v/>
      </c>
      <c r="O754" s="51" t="str">
        <f>IF(G754="","",IFERROR(ROUND(SUMIFS(Данные3!$G:$G,Данные3!$A:$A,D$2,Данные3!$B:$B,G754)*100,0)&amp;"%",""))</f>
        <v/>
      </c>
      <c r="U754" s="51" t="str">
        <f t="shared" si="34"/>
        <v/>
      </c>
      <c r="V754" s="53" t="str">
        <f t="shared" si="35"/>
        <v/>
      </c>
      <c r="W754" s="51" t="str">
        <f>IFERROR(IF(Данные2!$A754&lt;&gt;"",Данные2!$A754,""),"")</f>
        <v/>
      </c>
      <c r="X754" s="53" t="str">
        <f>IF(COUNTIF(W$1:W754,W754)=1,IF(COUNT(X$1:X753)&gt;0,MAX(X$1:X753)+1,1),"")</f>
        <v/>
      </c>
      <c r="Z754" s="51" t="str">
        <f>IF($U754="","",IFERROR(SUMIF(Данные2!$A:$A,Техлист!$U754,Данные2!D:D),""))</f>
        <v/>
      </c>
      <c r="AA754" s="51" t="str">
        <f>IF($U754="","",IFERROR(SUMIF(Данные2!$A:$A,Техлист!$U754,Данные2!E:E),""))</f>
        <v/>
      </c>
      <c r="AB754" s="45" t="str">
        <f>IF($U754="","",IFERROR(ROUND(SUMIF(Данные2!$A:$A,Техлист!$U754,Данные2!F:F)*100,0)&amp;"%",""))</f>
        <v/>
      </c>
    </row>
    <row r="755" spans="1:28" x14ac:dyDescent="0.25">
      <c r="A755" s="45" t="str">
        <f>IF(Данные2!$A755&lt;&gt;"",Данные2!$A755,"")</f>
        <v/>
      </c>
      <c r="G755" s="45" t="str">
        <f t="shared" si="33"/>
        <v/>
      </c>
      <c r="H755" s="45" t="str">
        <f>IF(COUNTIF(G$1:G755,G755)=1,IF(COUNT(H$1:H754)&gt;0,MAX(H$1:H754)+1,1),"")</f>
        <v/>
      </c>
      <c r="J755" s="45" t="str">
        <f>IFERROR(IF(AND(Данные3!A755&lt;&gt;"",Данные3!A755=D$2),Данные3!B755,""),"")</f>
        <v/>
      </c>
      <c r="K755" s="45" t="str">
        <f>IF(COUNTIF(J$1:J755,J755)=1,IF(COUNT(K$1:K754)&gt;0,MAX(K$1:K754)+1,1),"")</f>
        <v/>
      </c>
      <c r="M755" s="51" t="str">
        <f>IF(G755="","",IFERROR(SUMIFS(Данные3!$E:$E,Данные3!$A:$A,D$2,Данные3!$B:$B,G755),""))</f>
        <v/>
      </c>
      <c r="N755" s="51" t="str">
        <f>IF(G755="","",IFERROR(SUMIFS(Данные3!$F:$F,Данные3!$A:$A,D$2,Данные3!$B:$B,G755),""))</f>
        <v/>
      </c>
      <c r="O755" s="51" t="str">
        <f>IF(G755="","",IFERROR(ROUND(SUMIFS(Данные3!$G:$G,Данные3!$A:$A,D$2,Данные3!$B:$B,G755)*100,0)&amp;"%",""))</f>
        <v/>
      </c>
      <c r="U755" s="51" t="str">
        <f t="shared" si="34"/>
        <v/>
      </c>
      <c r="V755" s="53" t="str">
        <f t="shared" si="35"/>
        <v/>
      </c>
      <c r="W755" s="51" t="str">
        <f>IFERROR(IF(Данные2!$A755&lt;&gt;"",Данные2!$A755,""),"")</f>
        <v/>
      </c>
      <c r="X755" s="53" t="str">
        <f>IF(COUNTIF(W$1:W755,W755)=1,IF(COUNT(X$1:X754)&gt;0,MAX(X$1:X754)+1,1),"")</f>
        <v/>
      </c>
      <c r="Z755" s="51" t="str">
        <f>IF($U755="","",IFERROR(SUMIF(Данные2!$A:$A,Техлист!$U755,Данные2!D:D),""))</f>
        <v/>
      </c>
      <c r="AA755" s="51" t="str">
        <f>IF($U755="","",IFERROR(SUMIF(Данные2!$A:$A,Техлист!$U755,Данные2!E:E),""))</f>
        <v/>
      </c>
      <c r="AB755" s="45" t="str">
        <f>IF($U755="","",IFERROR(ROUND(SUMIF(Данные2!$A:$A,Техлист!$U755,Данные2!F:F)*100,0)&amp;"%",""))</f>
        <v/>
      </c>
    </row>
    <row r="756" spans="1:28" x14ac:dyDescent="0.25">
      <c r="A756" s="45" t="str">
        <f>IF(Данные2!$A756&lt;&gt;"",Данные2!$A756,"")</f>
        <v/>
      </c>
      <c r="G756" s="45" t="str">
        <f t="shared" si="33"/>
        <v/>
      </c>
      <c r="H756" s="45" t="str">
        <f>IF(COUNTIF(G$1:G756,G756)=1,IF(COUNT(H$1:H755)&gt;0,MAX(H$1:H755)+1,1),"")</f>
        <v/>
      </c>
      <c r="J756" s="45" t="str">
        <f>IFERROR(IF(AND(Данные3!A756&lt;&gt;"",Данные3!A756=D$2),Данные3!B756,""),"")</f>
        <v/>
      </c>
      <c r="K756" s="45" t="str">
        <f>IF(COUNTIF(J$1:J756,J756)=1,IF(COUNT(K$1:K755)&gt;0,MAX(K$1:K755)+1,1),"")</f>
        <v/>
      </c>
      <c r="M756" s="51" t="str">
        <f>IF(G756="","",IFERROR(SUMIFS(Данные3!$E:$E,Данные3!$A:$A,D$2,Данные3!$B:$B,G756),""))</f>
        <v/>
      </c>
      <c r="N756" s="51" t="str">
        <f>IF(G756="","",IFERROR(SUMIFS(Данные3!$F:$F,Данные3!$A:$A,D$2,Данные3!$B:$B,G756),""))</f>
        <v/>
      </c>
      <c r="O756" s="51" t="str">
        <f>IF(G756="","",IFERROR(ROUND(SUMIFS(Данные3!$G:$G,Данные3!$A:$A,D$2,Данные3!$B:$B,G756)*100,0)&amp;"%",""))</f>
        <v/>
      </c>
      <c r="U756" s="51" t="str">
        <f t="shared" si="34"/>
        <v/>
      </c>
      <c r="V756" s="53" t="str">
        <f t="shared" si="35"/>
        <v/>
      </c>
      <c r="W756" s="51" t="str">
        <f>IFERROR(IF(Данные2!$A756&lt;&gt;"",Данные2!$A756,""),"")</f>
        <v/>
      </c>
      <c r="X756" s="53" t="str">
        <f>IF(COUNTIF(W$1:W756,W756)=1,IF(COUNT(X$1:X755)&gt;0,MAX(X$1:X755)+1,1),"")</f>
        <v/>
      </c>
      <c r="Z756" s="51" t="str">
        <f>IF($U756="","",IFERROR(SUMIF(Данные2!$A:$A,Техлист!$U756,Данные2!D:D),""))</f>
        <v/>
      </c>
      <c r="AA756" s="51" t="str">
        <f>IF($U756="","",IFERROR(SUMIF(Данные2!$A:$A,Техлист!$U756,Данные2!E:E),""))</f>
        <v/>
      </c>
      <c r="AB756" s="45" t="str">
        <f>IF($U756="","",IFERROR(ROUND(SUMIF(Данные2!$A:$A,Техлист!$U756,Данные2!F:F)*100,0)&amp;"%",""))</f>
        <v/>
      </c>
    </row>
    <row r="757" spans="1:28" x14ac:dyDescent="0.25">
      <c r="A757" s="45" t="str">
        <f>IF(Данные2!$A757&lt;&gt;"",Данные2!$A757,"")</f>
        <v/>
      </c>
      <c r="G757" s="45" t="str">
        <f t="shared" si="33"/>
        <v/>
      </c>
      <c r="H757" s="45" t="str">
        <f>IF(COUNTIF(G$1:G757,G757)=1,IF(COUNT(H$1:H756)&gt;0,MAX(H$1:H756)+1,1),"")</f>
        <v/>
      </c>
      <c r="J757" s="45" t="str">
        <f>IFERROR(IF(AND(Данные3!A757&lt;&gt;"",Данные3!A757=D$2),Данные3!B757,""),"")</f>
        <v/>
      </c>
      <c r="K757" s="45" t="str">
        <f>IF(COUNTIF(J$1:J757,J757)=1,IF(COUNT(K$1:K756)&gt;0,MAX(K$1:K756)+1,1),"")</f>
        <v/>
      </c>
      <c r="M757" s="51" t="str">
        <f>IF(G757="","",IFERROR(SUMIFS(Данные3!$E:$E,Данные3!$A:$A,D$2,Данные3!$B:$B,G757),""))</f>
        <v/>
      </c>
      <c r="N757" s="51" t="str">
        <f>IF(G757="","",IFERROR(SUMIFS(Данные3!$F:$F,Данные3!$A:$A,D$2,Данные3!$B:$B,G757),""))</f>
        <v/>
      </c>
      <c r="O757" s="51" t="str">
        <f>IF(G757="","",IFERROR(ROUND(SUMIFS(Данные3!$G:$G,Данные3!$A:$A,D$2,Данные3!$B:$B,G757)*100,0)&amp;"%",""))</f>
        <v/>
      </c>
      <c r="U757" s="51" t="str">
        <f t="shared" si="34"/>
        <v/>
      </c>
      <c r="V757" s="53" t="str">
        <f t="shared" si="35"/>
        <v/>
      </c>
      <c r="W757" s="51" t="str">
        <f>IFERROR(IF(Данные2!$A757&lt;&gt;"",Данные2!$A757,""),"")</f>
        <v/>
      </c>
      <c r="X757" s="53" t="str">
        <f>IF(COUNTIF(W$1:W757,W757)=1,IF(COUNT(X$1:X756)&gt;0,MAX(X$1:X756)+1,1),"")</f>
        <v/>
      </c>
      <c r="Z757" s="51" t="str">
        <f>IF($U757="","",IFERROR(SUMIF(Данные2!$A:$A,Техлист!$U757,Данные2!D:D),""))</f>
        <v/>
      </c>
      <c r="AA757" s="51" t="str">
        <f>IF($U757="","",IFERROR(SUMIF(Данные2!$A:$A,Техлист!$U757,Данные2!E:E),""))</f>
        <v/>
      </c>
      <c r="AB757" s="45" t="str">
        <f>IF($U757="","",IFERROR(ROUND(SUMIF(Данные2!$A:$A,Техлист!$U757,Данные2!F:F)*100,0)&amp;"%",""))</f>
        <v/>
      </c>
    </row>
    <row r="758" spans="1:28" x14ac:dyDescent="0.25">
      <c r="A758" s="45" t="str">
        <f>IF(Данные2!$A758&lt;&gt;"",Данные2!$A758,"")</f>
        <v/>
      </c>
      <c r="G758" s="45" t="str">
        <f t="shared" si="33"/>
        <v/>
      </c>
      <c r="H758" s="45" t="str">
        <f>IF(COUNTIF(G$1:G758,G758)=1,IF(COUNT(H$1:H757)&gt;0,MAX(H$1:H757)+1,1),"")</f>
        <v/>
      </c>
      <c r="J758" s="45" t="str">
        <f>IFERROR(IF(AND(Данные3!A758&lt;&gt;"",Данные3!A758=D$2),Данные3!B758,""),"")</f>
        <v/>
      </c>
      <c r="K758" s="45" t="str">
        <f>IF(COUNTIF(J$1:J758,J758)=1,IF(COUNT(K$1:K757)&gt;0,MAX(K$1:K757)+1,1),"")</f>
        <v/>
      </c>
      <c r="M758" s="51" t="str">
        <f>IF(G758="","",IFERROR(SUMIFS(Данные3!$E:$E,Данные3!$A:$A,D$2,Данные3!$B:$B,G758),""))</f>
        <v/>
      </c>
      <c r="N758" s="51" t="str">
        <f>IF(G758="","",IFERROR(SUMIFS(Данные3!$F:$F,Данные3!$A:$A,D$2,Данные3!$B:$B,G758),""))</f>
        <v/>
      </c>
      <c r="O758" s="51" t="str">
        <f>IF(G758="","",IFERROR(ROUND(SUMIFS(Данные3!$G:$G,Данные3!$A:$A,D$2,Данные3!$B:$B,G758)*100,0)&amp;"%",""))</f>
        <v/>
      </c>
      <c r="U758" s="51" t="str">
        <f t="shared" si="34"/>
        <v/>
      </c>
      <c r="V758" s="53" t="str">
        <f t="shared" si="35"/>
        <v/>
      </c>
      <c r="W758" s="51" t="str">
        <f>IFERROR(IF(Данные2!$A758&lt;&gt;"",Данные2!$A758,""),"")</f>
        <v/>
      </c>
      <c r="X758" s="53" t="str">
        <f>IF(COUNTIF(W$1:W758,W758)=1,IF(COUNT(X$1:X757)&gt;0,MAX(X$1:X757)+1,1),"")</f>
        <v/>
      </c>
      <c r="Z758" s="51" t="str">
        <f>IF($U758="","",IFERROR(SUMIF(Данные2!$A:$A,Техлист!$U758,Данные2!D:D),""))</f>
        <v/>
      </c>
      <c r="AA758" s="51" t="str">
        <f>IF($U758="","",IFERROR(SUMIF(Данные2!$A:$A,Техлист!$U758,Данные2!E:E),""))</f>
        <v/>
      </c>
      <c r="AB758" s="45" t="str">
        <f>IF($U758="","",IFERROR(ROUND(SUMIF(Данные2!$A:$A,Техлист!$U758,Данные2!F:F)*100,0)&amp;"%",""))</f>
        <v/>
      </c>
    </row>
    <row r="759" spans="1:28" x14ac:dyDescent="0.25">
      <c r="A759" s="45" t="str">
        <f>IF(Данные2!$A759&lt;&gt;"",Данные2!$A759,"")</f>
        <v/>
      </c>
      <c r="G759" s="45" t="str">
        <f t="shared" si="33"/>
        <v/>
      </c>
      <c r="H759" s="45" t="str">
        <f>IF(COUNTIF(G$1:G759,G759)=1,IF(COUNT(H$1:H758)&gt;0,MAX(H$1:H758)+1,1),"")</f>
        <v/>
      </c>
      <c r="J759" s="45" t="str">
        <f>IFERROR(IF(AND(Данные3!A759&lt;&gt;"",Данные3!A759=D$2),Данные3!B759,""),"")</f>
        <v/>
      </c>
      <c r="K759" s="45" t="str">
        <f>IF(COUNTIF(J$1:J759,J759)=1,IF(COUNT(K$1:K758)&gt;0,MAX(K$1:K758)+1,1),"")</f>
        <v/>
      </c>
      <c r="M759" s="51" t="str">
        <f>IF(G759="","",IFERROR(SUMIFS(Данные3!$E:$E,Данные3!$A:$A,D$2,Данные3!$B:$B,G759),""))</f>
        <v/>
      </c>
      <c r="N759" s="51" t="str">
        <f>IF(G759="","",IFERROR(SUMIFS(Данные3!$F:$F,Данные3!$A:$A,D$2,Данные3!$B:$B,G759),""))</f>
        <v/>
      </c>
      <c r="O759" s="51" t="str">
        <f>IF(G759="","",IFERROR(ROUND(SUMIFS(Данные3!$G:$G,Данные3!$A:$A,D$2,Данные3!$B:$B,G759)*100,0)&amp;"%",""))</f>
        <v/>
      </c>
      <c r="U759" s="51" t="str">
        <f t="shared" si="34"/>
        <v/>
      </c>
      <c r="V759" s="53" t="str">
        <f t="shared" si="35"/>
        <v/>
      </c>
      <c r="W759" s="51" t="str">
        <f>IFERROR(IF(Данные2!$A759&lt;&gt;"",Данные2!$A759,""),"")</f>
        <v/>
      </c>
      <c r="X759" s="53" t="str">
        <f>IF(COUNTIF(W$1:W759,W759)=1,IF(COUNT(X$1:X758)&gt;0,MAX(X$1:X758)+1,1),"")</f>
        <v/>
      </c>
      <c r="Z759" s="51" t="str">
        <f>IF($U759="","",IFERROR(SUMIF(Данные2!$A:$A,Техлист!$U759,Данные2!D:D),""))</f>
        <v/>
      </c>
      <c r="AA759" s="51" t="str">
        <f>IF($U759="","",IFERROR(SUMIF(Данные2!$A:$A,Техлист!$U759,Данные2!E:E),""))</f>
        <v/>
      </c>
      <c r="AB759" s="45" t="str">
        <f>IF($U759="","",IFERROR(ROUND(SUMIF(Данные2!$A:$A,Техлист!$U759,Данные2!F:F)*100,0)&amp;"%",""))</f>
        <v/>
      </c>
    </row>
    <row r="760" spans="1:28" x14ac:dyDescent="0.25">
      <c r="A760" s="45" t="str">
        <f>IF(Данные2!$A760&lt;&gt;"",Данные2!$A760,"")</f>
        <v/>
      </c>
      <c r="G760" s="45" t="str">
        <f t="shared" si="33"/>
        <v/>
      </c>
      <c r="H760" s="45" t="str">
        <f>IF(COUNTIF(G$1:G760,G760)=1,IF(COUNT(H$1:H759)&gt;0,MAX(H$1:H759)+1,1),"")</f>
        <v/>
      </c>
      <c r="J760" s="45" t="str">
        <f>IFERROR(IF(AND(Данные3!A760&lt;&gt;"",Данные3!A760=D$2),Данные3!B760,""),"")</f>
        <v/>
      </c>
      <c r="K760" s="45" t="str">
        <f>IF(COUNTIF(J$1:J760,J760)=1,IF(COUNT(K$1:K759)&gt;0,MAX(K$1:K759)+1,1),"")</f>
        <v/>
      </c>
      <c r="M760" s="51" t="str">
        <f>IF(G760="","",IFERROR(SUMIFS(Данные3!$E:$E,Данные3!$A:$A,D$2,Данные3!$B:$B,G760),""))</f>
        <v/>
      </c>
      <c r="N760" s="51" t="str">
        <f>IF(G760="","",IFERROR(SUMIFS(Данные3!$F:$F,Данные3!$A:$A,D$2,Данные3!$B:$B,G760),""))</f>
        <v/>
      </c>
      <c r="O760" s="51" t="str">
        <f>IF(G760="","",IFERROR(ROUND(SUMIFS(Данные3!$G:$G,Данные3!$A:$A,D$2,Данные3!$B:$B,G760)*100,0)&amp;"%",""))</f>
        <v/>
      </c>
      <c r="U760" s="51" t="str">
        <f t="shared" si="34"/>
        <v/>
      </c>
      <c r="V760" s="53" t="str">
        <f t="shared" si="35"/>
        <v/>
      </c>
      <c r="W760" s="51" t="str">
        <f>IFERROR(IF(Данные2!$A760&lt;&gt;"",Данные2!$A760,""),"")</f>
        <v/>
      </c>
      <c r="X760" s="53" t="str">
        <f>IF(COUNTIF(W$1:W760,W760)=1,IF(COUNT(X$1:X759)&gt;0,MAX(X$1:X759)+1,1),"")</f>
        <v/>
      </c>
      <c r="Z760" s="51" t="str">
        <f>IF($U760="","",IFERROR(SUMIF(Данные2!$A:$A,Техлист!$U760,Данные2!D:D),""))</f>
        <v/>
      </c>
      <c r="AA760" s="51" t="str">
        <f>IF($U760="","",IFERROR(SUMIF(Данные2!$A:$A,Техлист!$U760,Данные2!E:E),""))</f>
        <v/>
      </c>
      <c r="AB760" s="45" t="str">
        <f>IF($U760="","",IFERROR(ROUND(SUMIF(Данные2!$A:$A,Техлист!$U760,Данные2!F:F)*100,0)&amp;"%",""))</f>
        <v/>
      </c>
    </row>
    <row r="761" spans="1:28" x14ac:dyDescent="0.25">
      <c r="A761" s="45" t="str">
        <f>IF(Данные2!$A761&lt;&gt;"",Данные2!$A761,"")</f>
        <v/>
      </c>
      <c r="G761" s="45" t="str">
        <f t="shared" si="33"/>
        <v/>
      </c>
      <c r="H761" s="45" t="str">
        <f>IF(COUNTIF(G$1:G761,G761)=1,IF(COUNT(H$1:H760)&gt;0,MAX(H$1:H760)+1,1),"")</f>
        <v/>
      </c>
      <c r="J761" s="45" t="str">
        <f>IFERROR(IF(AND(Данные3!A761&lt;&gt;"",Данные3!A761=D$2),Данные3!B761,""),"")</f>
        <v/>
      </c>
      <c r="K761" s="45" t="str">
        <f>IF(COUNTIF(J$1:J761,J761)=1,IF(COUNT(K$1:K760)&gt;0,MAX(K$1:K760)+1,1),"")</f>
        <v/>
      </c>
      <c r="M761" s="51" t="str">
        <f>IF(G761="","",IFERROR(SUMIFS(Данные3!$E:$E,Данные3!$A:$A,D$2,Данные3!$B:$B,G761),""))</f>
        <v/>
      </c>
      <c r="N761" s="51" t="str">
        <f>IF(G761="","",IFERROR(SUMIFS(Данные3!$F:$F,Данные3!$A:$A,D$2,Данные3!$B:$B,G761),""))</f>
        <v/>
      </c>
      <c r="O761" s="51" t="str">
        <f>IF(G761="","",IFERROR(ROUND(SUMIFS(Данные3!$G:$G,Данные3!$A:$A,D$2,Данные3!$B:$B,G761)*100,0)&amp;"%",""))</f>
        <v/>
      </c>
      <c r="U761" s="51" t="str">
        <f t="shared" si="34"/>
        <v/>
      </c>
      <c r="V761" s="53" t="str">
        <f t="shared" si="35"/>
        <v/>
      </c>
      <c r="W761" s="51" t="str">
        <f>IFERROR(IF(Данные2!$A761&lt;&gt;"",Данные2!$A761,""),"")</f>
        <v/>
      </c>
      <c r="X761" s="53" t="str">
        <f>IF(COUNTIF(W$1:W761,W761)=1,IF(COUNT(X$1:X760)&gt;0,MAX(X$1:X760)+1,1),"")</f>
        <v/>
      </c>
      <c r="Z761" s="51" t="str">
        <f>IF($U761="","",IFERROR(SUMIF(Данные2!$A:$A,Техлист!$U761,Данные2!D:D),""))</f>
        <v/>
      </c>
      <c r="AA761" s="51" t="str">
        <f>IF($U761="","",IFERROR(SUMIF(Данные2!$A:$A,Техлист!$U761,Данные2!E:E),""))</f>
        <v/>
      </c>
      <c r="AB761" s="45" t="str">
        <f>IF($U761="","",IFERROR(ROUND(SUMIF(Данные2!$A:$A,Техлист!$U761,Данные2!F:F)*100,0)&amp;"%",""))</f>
        <v/>
      </c>
    </row>
    <row r="762" spans="1:28" x14ac:dyDescent="0.25">
      <c r="A762" s="45" t="str">
        <f>IF(Данные2!$A762&lt;&gt;"",Данные2!$A762,"")</f>
        <v/>
      </c>
      <c r="G762" s="45" t="str">
        <f t="shared" si="33"/>
        <v/>
      </c>
      <c r="H762" s="45" t="str">
        <f>IF(COUNTIF(G$1:G762,G762)=1,IF(COUNT(H$1:H761)&gt;0,MAX(H$1:H761)+1,1),"")</f>
        <v/>
      </c>
      <c r="J762" s="45" t="str">
        <f>IFERROR(IF(AND(Данные3!A762&lt;&gt;"",Данные3!A762=D$2),Данные3!B762,""),"")</f>
        <v/>
      </c>
      <c r="K762" s="45" t="str">
        <f>IF(COUNTIF(J$1:J762,J762)=1,IF(COUNT(K$1:K761)&gt;0,MAX(K$1:K761)+1,1),"")</f>
        <v/>
      </c>
      <c r="M762" s="51" t="str">
        <f>IF(G762="","",IFERROR(SUMIFS(Данные3!$E:$E,Данные3!$A:$A,D$2,Данные3!$B:$B,G762),""))</f>
        <v/>
      </c>
      <c r="N762" s="51" t="str">
        <f>IF(G762="","",IFERROR(SUMIFS(Данные3!$F:$F,Данные3!$A:$A,D$2,Данные3!$B:$B,G762),""))</f>
        <v/>
      </c>
      <c r="O762" s="51" t="str">
        <f>IF(G762="","",IFERROR(ROUND(SUMIFS(Данные3!$G:$G,Данные3!$A:$A,D$2,Данные3!$B:$B,G762)*100,0)&amp;"%",""))</f>
        <v/>
      </c>
      <c r="U762" s="51" t="str">
        <f t="shared" si="34"/>
        <v/>
      </c>
      <c r="V762" s="53" t="str">
        <f t="shared" si="35"/>
        <v/>
      </c>
      <c r="W762" s="51" t="str">
        <f>IFERROR(IF(Данные2!$A762&lt;&gt;"",Данные2!$A762,""),"")</f>
        <v/>
      </c>
      <c r="X762" s="53" t="str">
        <f>IF(COUNTIF(W$1:W762,W762)=1,IF(COUNT(X$1:X761)&gt;0,MAX(X$1:X761)+1,1),"")</f>
        <v/>
      </c>
      <c r="Z762" s="51" t="str">
        <f>IF($U762="","",IFERROR(SUMIF(Данные2!$A:$A,Техлист!$U762,Данные2!D:D),""))</f>
        <v/>
      </c>
      <c r="AA762" s="51" t="str">
        <f>IF($U762="","",IFERROR(SUMIF(Данные2!$A:$A,Техлист!$U762,Данные2!E:E),""))</f>
        <v/>
      </c>
      <c r="AB762" s="45" t="str">
        <f>IF($U762="","",IFERROR(ROUND(SUMIF(Данные2!$A:$A,Техлист!$U762,Данные2!F:F)*100,0)&amp;"%",""))</f>
        <v/>
      </c>
    </row>
    <row r="763" spans="1:28" x14ac:dyDescent="0.25">
      <c r="A763" s="45" t="str">
        <f>IF(Данные2!$A763&lt;&gt;"",Данные2!$A763,"")</f>
        <v/>
      </c>
      <c r="G763" s="45" t="str">
        <f t="shared" si="33"/>
        <v/>
      </c>
      <c r="H763" s="45" t="str">
        <f>IF(COUNTIF(G$1:G763,G763)=1,IF(COUNT(H$1:H762)&gt;0,MAX(H$1:H762)+1,1),"")</f>
        <v/>
      </c>
      <c r="J763" s="45" t="str">
        <f>IFERROR(IF(AND(Данные3!A763&lt;&gt;"",Данные3!A763=D$2),Данные3!B763,""),"")</f>
        <v/>
      </c>
      <c r="K763" s="45" t="str">
        <f>IF(COUNTIF(J$1:J763,J763)=1,IF(COUNT(K$1:K762)&gt;0,MAX(K$1:K762)+1,1),"")</f>
        <v/>
      </c>
      <c r="M763" s="51" t="str">
        <f>IF(G763="","",IFERROR(SUMIFS(Данные3!$E:$E,Данные3!$A:$A,D$2,Данные3!$B:$B,G763),""))</f>
        <v/>
      </c>
      <c r="N763" s="51" t="str">
        <f>IF(G763="","",IFERROR(SUMIFS(Данные3!$F:$F,Данные3!$A:$A,D$2,Данные3!$B:$B,G763),""))</f>
        <v/>
      </c>
      <c r="O763" s="51" t="str">
        <f>IF(G763="","",IFERROR(ROUND(SUMIFS(Данные3!$G:$G,Данные3!$A:$A,D$2,Данные3!$B:$B,G763)*100,0)&amp;"%",""))</f>
        <v/>
      </c>
      <c r="U763" s="51" t="str">
        <f t="shared" si="34"/>
        <v/>
      </c>
      <c r="V763" s="53" t="str">
        <f t="shared" si="35"/>
        <v/>
      </c>
      <c r="W763" s="51" t="str">
        <f>IFERROR(IF(Данные2!$A763&lt;&gt;"",Данные2!$A763,""),"")</f>
        <v/>
      </c>
      <c r="X763" s="53" t="str">
        <f>IF(COUNTIF(W$1:W763,W763)=1,IF(COUNT(X$1:X762)&gt;0,MAX(X$1:X762)+1,1),"")</f>
        <v/>
      </c>
      <c r="Z763" s="51" t="str">
        <f>IF($U763="","",IFERROR(SUMIF(Данные2!$A:$A,Техлист!$U763,Данные2!D:D),""))</f>
        <v/>
      </c>
      <c r="AA763" s="51" t="str">
        <f>IF($U763="","",IFERROR(SUMIF(Данные2!$A:$A,Техлист!$U763,Данные2!E:E),""))</f>
        <v/>
      </c>
      <c r="AB763" s="45" t="str">
        <f>IF($U763="","",IFERROR(ROUND(SUMIF(Данные2!$A:$A,Техлист!$U763,Данные2!F:F)*100,0)&amp;"%",""))</f>
        <v/>
      </c>
    </row>
    <row r="764" spans="1:28" x14ac:dyDescent="0.25">
      <c r="A764" s="45" t="str">
        <f>IF(Данные2!$A764&lt;&gt;"",Данные2!$A764,"")</f>
        <v/>
      </c>
      <c r="G764" s="45" t="str">
        <f t="shared" si="33"/>
        <v/>
      </c>
      <c r="H764" s="45" t="str">
        <f>IF(COUNTIF(G$1:G764,G764)=1,IF(COUNT(H$1:H763)&gt;0,MAX(H$1:H763)+1,1),"")</f>
        <v/>
      </c>
      <c r="J764" s="45" t="str">
        <f>IFERROR(IF(AND(Данные3!A764&lt;&gt;"",Данные3!A764=D$2),Данные3!B764,""),"")</f>
        <v/>
      </c>
      <c r="K764" s="45" t="str">
        <f>IF(COUNTIF(J$1:J764,J764)=1,IF(COUNT(K$1:K763)&gt;0,MAX(K$1:K763)+1,1),"")</f>
        <v/>
      </c>
      <c r="M764" s="51" t="str">
        <f>IF(G764="","",IFERROR(SUMIFS(Данные3!$E:$E,Данные3!$A:$A,D$2,Данные3!$B:$B,G764),""))</f>
        <v/>
      </c>
      <c r="N764" s="51" t="str">
        <f>IF(G764="","",IFERROR(SUMIFS(Данные3!$F:$F,Данные3!$A:$A,D$2,Данные3!$B:$B,G764),""))</f>
        <v/>
      </c>
      <c r="O764" s="51" t="str">
        <f>IF(G764="","",IFERROR(ROUND(SUMIFS(Данные3!$G:$G,Данные3!$A:$A,D$2,Данные3!$B:$B,G764)*100,0)&amp;"%",""))</f>
        <v/>
      </c>
      <c r="U764" s="51" t="str">
        <f t="shared" si="34"/>
        <v/>
      </c>
      <c r="V764" s="53" t="str">
        <f t="shared" si="35"/>
        <v/>
      </c>
      <c r="W764" s="51" t="str">
        <f>IFERROR(IF(Данные2!$A764&lt;&gt;"",Данные2!$A764,""),"")</f>
        <v/>
      </c>
      <c r="X764" s="53" t="str">
        <f>IF(COUNTIF(W$1:W764,W764)=1,IF(COUNT(X$1:X763)&gt;0,MAX(X$1:X763)+1,1),"")</f>
        <v/>
      </c>
      <c r="Z764" s="51" t="str">
        <f>IF($U764="","",IFERROR(SUMIF(Данные2!$A:$A,Техлист!$U764,Данные2!D:D),""))</f>
        <v/>
      </c>
      <c r="AA764" s="51" t="str">
        <f>IF($U764="","",IFERROR(SUMIF(Данные2!$A:$A,Техлист!$U764,Данные2!E:E),""))</f>
        <v/>
      </c>
      <c r="AB764" s="45" t="str">
        <f>IF($U764="","",IFERROR(ROUND(SUMIF(Данные2!$A:$A,Техлист!$U764,Данные2!F:F)*100,0)&amp;"%",""))</f>
        <v/>
      </c>
    </row>
    <row r="765" spans="1:28" x14ac:dyDescent="0.25">
      <c r="A765" s="45" t="str">
        <f>IF(Данные2!$A765&lt;&gt;"",Данные2!$A765,"")</f>
        <v/>
      </c>
      <c r="G765" s="45" t="str">
        <f t="shared" si="33"/>
        <v/>
      </c>
      <c r="H765" s="45" t="str">
        <f>IF(COUNTIF(G$1:G765,G765)=1,IF(COUNT(H$1:H764)&gt;0,MAX(H$1:H764)+1,1),"")</f>
        <v/>
      </c>
      <c r="J765" s="45" t="str">
        <f>IFERROR(IF(AND(Данные3!A765&lt;&gt;"",Данные3!A765=D$2),Данные3!B765,""),"")</f>
        <v/>
      </c>
      <c r="K765" s="45" t="str">
        <f>IF(COUNTIF(J$1:J765,J765)=1,IF(COUNT(K$1:K764)&gt;0,MAX(K$1:K764)+1,1),"")</f>
        <v/>
      </c>
      <c r="M765" s="51" t="str">
        <f>IF(G765="","",IFERROR(SUMIFS(Данные3!$E:$E,Данные3!$A:$A,D$2,Данные3!$B:$B,G765),""))</f>
        <v/>
      </c>
      <c r="N765" s="51" t="str">
        <f>IF(G765="","",IFERROR(SUMIFS(Данные3!$F:$F,Данные3!$A:$A,D$2,Данные3!$B:$B,G765),""))</f>
        <v/>
      </c>
      <c r="O765" s="51" t="str">
        <f>IF(G765="","",IFERROR(ROUND(SUMIFS(Данные3!$G:$G,Данные3!$A:$A,D$2,Данные3!$B:$B,G765)*100,0)&amp;"%",""))</f>
        <v/>
      </c>
      <c r="U765" s="51" t="str">
        <f t="shared" si="34"/>
        <v/>
      </c>
      <c r="V765" s="53" t="str">
        <f t="shared" si="35"/>
        <v/>
      </c>
      <c r="W765" s="51" t="str">
        <f>IFERROR(IF(Данные2!$A765&lt;&gt;"",Данные2!$A765,""),"")</f>
        <v/>
      </c>
      <c r="X765" s="53" t="str">
        <f>IF(COUNTIF(W$1:W765,W765)=1,IF(COUNT(X$1:X764)&gt;0,MAX(X$1:X764)+1,1),"")</f>
        <v/>
      </c>
      <c r="Z765" s="51" t="str">
        <f>IF($U765="","",IFERROR(SUMIF(Данные2!$A:$A,Техлист!$U765,Данные2!D:D),""))</f>
        <v/>
      </c>
      <c r="AA765" s="51" t="str">
        <f>IF($U765="","",IFERROR(SUMIF(Данные2!$A:$A,Техлист!$U765,Данные2!E:E),""))</f>
        <v/>
      </c>
      <c r="AB765" s="45" t="str">
        <f>IF($U765="","",IFERROR(ROUND(SUMIF(Данные2!$A:$A,Техлист!$U765,Данные2!F:F)*100,0)&amp;"%",""))</f>
        <v/>
      </c>
    </row>
    <row r="766" spans="1:28" x14ac:dyDescent="0.25">
      <c r="A766" s="45" t="str">
        <f>IF(Данные2!$A766&lt;&gt;"",Данные2!$A766,"")</f>
        <v/>
      </c>
      <c r="G766" s="45" t="str">
        <f t="shared" si="33"/>
        <v/>
      </c>
      <c r="H766" s="45" t="str">
        <f>IF(COUNTIF(G$1:G766,G766)=1,IF(COUNT(H$1:H765)&gt;0,MAX(H$1:H765)+1,1),"")</f>
        <v/>
      </c>
      <c r="J766" s="45" t="str">
        <f>IFERROR(IF(AND(Данные3!A766&lt;&gt;"",Данные3!A766=D$2),Данные3!B766,""),"")</f>
        <v/>
      </c>
      <c r="K766" s="45" t="str">
        <f>IF(COUNTIF(J$1:J766,J766)=1,IF(COUNT(K$1:K765)&gt;0,MAX(K$1:K765)+1,1),"")</f>
        <v/>
      </c>
      <c r="M766" s="51" t="str">
        <f>IF(G766="","",IFERROR(SUMIFS(Данные3!$E:$E,Данные3!$A:$A,D$2,Данные3!$B:$B,G766),""))</f>
        <v/>
      </c>
      <c r="N766" s="51" t="str">
        <f>IF(G766="","",IFERROR(SUMIFS(Данные3!$F:$F,Данные3!$A:$A,D$2,Данные3!$B:$B,G766),""))</f>
        <v/>
      </c>
      <c r="O766" s="51" t="str">
        <f>IF(G766="","",IFERROR(ROUND(SUMIFS(Данные3!$G:$G,Данные3!$A:$A,D$2,Данные3!$B:$B,G766)*100,0)&amp;"%",""))</f>
        <v/>
      </c>
      <c r="U766" s="51" t="str">
        <f t="shared" si="34"/>
        <v/>
      </c>
      <c r="V766" s="53" t="str">
        <f t="shared" si="35"/>
        <v/>
      </c>
      <c r="W766" s="51" t="str">
        <f>IFERROR(IF(Данные2!$A766&lt;&gt;"",Данные2!$A766,""),"")</f>
        <v/>
      </c>
      <c r="X766" s="53" t="str">
        <f>IF(COUNTIF(W$1:W766,W766)=1,IF(COUNT(X$1:X765)&gt;0,MAX(X$1:X765)+1,1),"")</f>
        <v/>
      </c>
      <c r="Z766" s="51" t="str">
        <f>IF($U766="","",IFERROR(SUMIF(Данные2!$A:$A,Техлист!$U766,Данные2!D:D),""))</f>
        <v/>
      </c>
      <c r="AA766" s="51" t="str">
        <f>IF($U766="","",IFERROR(SUMIF(Данные2!$A:$A,Техлист!$U766,Данные2!E:E),""))</f>
        <v/>
      </c>
      <c r="AB766" s="45" t="str">
        <f>IF($U766="","",IFERROR(ROUND(SUMIF(Данные2!$A:$A,Техлист!$U766,Данные2!F:F)*100,0)&amp;"%",""))</f>
        <v/>
      </c>
    </row>
    <row r="767" spans="1:28" x14ac:dyDescent="0.25">
      <c r="A767" s="45" t="str">
        <f>IF(Данные2!$A767&lt;&gt;"",Данные2!$A767,"")</f>
        <v/>
      </c>
      <c r="G767" s="45" t="str">
        <f t="shared" si="33"/>
        <v/>
      </c>
      <c r="H767" s="45" t="str">
        <f>IF(COUNTIF(G$1:G767,G767)=1,IF(COUNT(H$1:H766)&gt;0,MAX(H$1:H766)+1,1),"")</f>
        <v/>
      </c>
      <c r="J767" s="45" t="str">
        <f>IFERROR(IF(AND(Данные3!A767&lt;&gt;"",Данные3!A767=D$2),Данные3!B767,""),"")</f>
        <v/>
      </c>
      <c r="K767" s="45" t="str">
        <f>IF(COUNTIF(J$1:J767,J767)=1,IF(COUNT(K$1:K766)&gt;0,MAX(K$1:K766)+1,1),"")</f>
        <v/>
      </c>
      <c r="M767" s="51" t="str">
        <f>IF(G767="","",IFERROR(SUMIFS(Данные3!$E:$E,Данные3!$A:$A,D$2,Данные3!$B:$B,G767),""))</f>
        <v/>
      </c>
      <c r="N767" s="51" t="str">
        <f>IF(G767="","",IFERROR(SUMIFS(Данные3!$F:$F,Данные3!$A:$A,D$2,Данные3!$B:$B,G767),""))</f>
        <v/>
      </c>
      <c r="O767" s="51" t="str">
        <f>IF(G767="","",IFERROR(ROUND(SUMIFS(Данные3!$G:$G,Данные3!$A:$A,D$2,Данные3!$B:$B,G767)*100,0)&amp;"%",""))</f>
        <v/>
      </c>
      <c r="U767" s="51" t="str">
        <f t="shared" si="34"/>
        <v/>
      </c>
      <c r="V767" s="53" t="str">
        <f t="shared" si="35"/>
        <v/>
      </c>
      <c r="W767" s="51" t="str">
        <f>IFERROR(IF(Данные2!$A767&lt;&gt;"",Данные2!$A767,""),"")</f>
        <v/>
      </c>
      <c r="X767" s="53" t="str">
        <f>IF(COUNTIF(W$1:W767,W767)=1,IF(COUNT(X$1:X766)&gt;0,MAX(X$1:X766)+1,1),"")</f>
        <v/>
      </c>
      <c r="Z767" s="51" t="str">
        <f>IF($U767="","",IFERROR(SUMIF(Данные2!$A:$A,Техлист!$U767,Данные2!D:D),""))</f>
        <v/>
      </c>
      <c r="AA767" s="51" t="str">
        <f>IF($U767="","",IFERROR(SUMIF(Данные2!$A:$A,Техлист!$U767,Данные2!E:E),""))</f>
        <v/>
      </c>
      <c r="AB767" s="45" t="str">
        <f>IF($U767="","",IFERROR(ROUND(SUMIF(Данные2!$A:$A,Техлист!$U767,Данные2!F:F)*100,0)&amp;"%",""))</f>
        <v/>
      </c>
    </row>
    <row r="768" spans="1:28" x14ac:dyDescent="0.25">
      <c r="A768" s="45" t="str">
        <f>IF(Данные2!$A768&lt;&gt;"",Данные2!$A768,"")</f>
        <v/>
      </c>
      <c r="G768" s="45" t="str">
        <f t="shared" si="33"/>
        <v/>
      </c>
      <c r="H768" s="45" t="str">
        <f>IF(COUNTIF(G$1:G768,G768)=1,IF(COUNT(H$1:H767)&gt;0,MAX(H$1:H767)+1,1),"")</f>
        <v/>
      </c>
      <c r="J768" s="45" t="str">
        <f>IFERROR(IF(AND(Данные3!A768&lt;&gt;"",Данные3!A768=D$2),Данные3!B768,""),"")</f>
        <v/>
      </c>
      <c r="K768" s="45" t="str">
        <f>IF(COUNTIF(J$1:J768,J768)=1,IF(COUNT(K$1:K767)&gt;0,MAX(K$1:K767)+1,1),"")</f>
        <v/>
      </c>
      <c r="M768" s="51" t="str">
        <f>IF(G768="","",IFERROR(SUMIFS(Данные3!$E:$E,Данные3!$A:$A,D$2,Данные3!$B:$B,G768),""))</f>
        <v/>
      </c>
      <c r="N768" s="51" t="str">
        <f>IF(G768="","",IFERROR(SUMIFS(Данные3!$F:$F,Данные3!$A:$A,D$2,Данные3!$B:$B,G768),""))</f>
        <v/>
      </c>
      <c r="O768" s="51" t="str">
        <f>IF(G768="","",IFERROR(ROUND(SUMIFS(Данные3!$G:$G,Данные3!$A:$A,D$2,Данные3!$B:$B,G768)*100,0)&amp;"%",""))</f>
        <v/>
      </c>
      <c r="U768" s="51" t="str">
        <f t="shared" si="34"/>
        <v/>
      </c>
      <c r="V768" s="53" t="str">
        <f t="shared" si="35"/>
        <v/>
      </c>
      <c r="W768" s="51" t="str">
        <f>IFERROR(IF(Данные2!$A768&lt;&gt;"",Данные2!$A768,""),"")</f>
        <v/>
      </c>
      <c r="X768" s="53" t="str">
        <f>IF(COUNTIF(W$1:W768,W768)=1,IF(COUNT(X$1:X767)&gt;0,MAX(X$1:X767)+1,1),"")</f>
        <v/>
      </c>
      <c r="Z768" s="51" t="str">
        <f>IF($U768="","",IFERROR(SUMIF(Данные2!$A:$A,Техлист!$U768,Данные2!D:D),""))</f>
        <v/>
      </c>
      <c r="AA768" s="51" t="str">
        <f>IF($U768="","",IFERROR(SUMIF(Данные2!$A:$A,Техлист!$U768,Данные2!E:E),""))</f>
        <v/>
      </c>
      <c r="AB768" s="45" t="str">
        <f>IF($U768="","",IFERROR(ROUND(SUMIF(Данные2!$A:$A,Техлист!$U768,Данные2!F:F)*100,0)&amp;"%",""))</f>
        <v/>
      </c>
    </row>
    <row r="769" spans="1:28" x14ac:dyDescent="0.25">
      <c r="A769" s="45" t="str">
        <f>IF(Данные2!$A769&lt;&gt;"",Данные2!$A769,"")</f>
        <v/>
      </c>
      <c r="G769" s="45" t="str">
        <f t="shared" si="33"/>
        <v/>
      </c>
      <c r="H769" s="45" t="str">
        <f>IF(COUNTIF(G$1:G769,G769)=1,IF(COUNT(H$1:H768)&gt;0,MAX(H$1:H768)+1,1),"")</f>
        <v/>
      </c>
      <c r="J769" s="45" t="str">
        <f>IFERROR(IF(AND(Данные3!A769&lt;&gt;"",Данные3!A769=D$2),Данные3!B769,""),"")</f>
        <v/>
      </c>
      <c r="K769" s="45" t="str">
        <f>IF(COUNTIF(J$1:J769,J769)=1,IF(COUNT(K$1:K768)&gt;0,MAX(K$1:K768)+1,1),"")</f>
        <v/>
      </c>
      <c r="M769" s="51" t="str">
        <f>IF(G769="","",IFERROR(SUMIFS(Данные3!$E:$E,Данные3!$A:$A,D$2,Данные3!$B:$B,G769),""))</f>
        <v/>
      </c>
      <c r="N769" s="51" t="str">
        <f>IF(G769="","",IFERROR(SUMIFS(Данные3!$F:$F,Данные3!$A:$A,D$2,Данные3!$B:$B,G769),""))</f>
        <v/>
      </c>
      <c r="O769" s="51" t="str">
        <f>IF(G769="","",IFERROR(ROUND(SUMIFS(Данные3!$G:$G,Данные3!$A:$A,D$2,Данные3!$B:$B,G769)*100,0)&amp;"%",""))</f>
        <v/>
      </c>
      <c r="U769" s="51" t="str">
        <f t="shared" si="34"/>
        <v/>
      </c>
      <c r="V769" s="53" t="str">
        <f t="shared" si="35"/>
        <v/>
      </c>
      <c r="W769" s="51" t="str">
        <f>IFERROR(IF(Данные2!$A769&lt;&gt;"",Данные2!$A769,""),"")</f>
        <v/>
      </c>
      <c r="X769" s="53" t="str">
        <f>IF(COUNTIF(W$1:W769,W769)=1,IF(COUNT(X$1:X768)&gt;0,MAX(X$1:X768)+1,1),"")</f>
        <v/>
      </c>
      <c r="Z769" s="51" t="str">
        <f>IF($U769="","",IFERROR(SUMIF(Данные2!$A:$A,Техлист!$U769,Данные2!D:D),""))</f>
        <v/>
      </c>
      <c r="AA769" s="51" t="str">
        <f>IF($U769="","",IFERROR(SUMIF(Данные2!$A:$A,Техлист!$U769,Данные2!E:E),""))</f>
        <v/>
      </c>
      <c r="AB769" s="45" t="str">
        <f>IF($U769="","",IFERROR(ROUND(SUMIF(Данные2!$A:$A,Техлист!$U769,Данные2!F:F)*100,0)&amp;"%",""))</f>
        <v/>
      </c>
    </row>
    <row r="770" spans="1:28" x14ac:dyDescent="0.25">
      <c r="A770" s="45" t="str">
        <f>IF(Данные2!$A770&lt;&gt;"",Данные2!$A770,"")</f>
        <v/>
      </c>
      <c r="G770" s="45" t="str">
        <f t="shared" ref="G770:G833" si="36">IFERROR(INDEX(J$2:J$2000,MATCH(ROW()-1,K$2:K$2000,0)),"")</f>
        <v/>
      </c>
      <c r="H770" s="45" t="str">
        <f>IF(COUNTIF(G$1:G770,G770)=1,IF(COUNT(H$1:H769)&gt;0,MAX(H$1:H769)+1,1),"")</f>
        <v/>
      </c>
      <c r="J770" s="45" t="str">
        <f>IFERROR(IF(AND(Данные3!A770&lt;&gt;"",Данные3!A770=D$2),Данные3!B770,""),"")</f>
        <v/>
      </c>
      <c r="K770" s="45" t="str">
        <f>IF(COUNTIF(J$1:J770,J770)=1,IF(COUNT(K$1:K769)&gt;0,MAX(K$1:K769)+1,1),"")</f>
        <v/>
      </c>
      <c r="M770" s="51" t="str">
        <f>IF(G770="","",IFERROR(SUMIFS(Данные3!$E:$E,Данные3!$A:$A,D$2,Данные3!$B:$B,G770),""))</f>
        <v/>
      </c>
      <c r="N770" s="51" t="str">
        <f>IF(G770="","",IFERROR(SUMIFS(Данные3!$F:$F,Данные3!$A:$A,D$2,Данные3!$B:$B,G770),""))</f>
        <v/>
      </c>
      <c r="O770" s="51" t="str">
        <f>IF(G770="","",IFERROR(ROUND(SUMIFS(Данные3!$G:$G,Данные3!$A:$A,D$2,Данные3!$B:$B,G770)*100,0)&amp;"%",""))</f>
        <v/>
      </c>
      <c r="U770" s="51" t="str">
        <f t="shared" ref="U770:U833" si="37">IFERROR(INDEX(W$2:W$2000,MATCH(ROW()-1,X$2:X$2000,0)),"")</f>
        <v/>
      </c>
      <c r="V770" s="53" t="str">
        <f t="shared" ref="V770:V833" si="38">IFERROR(INDEX(X$2:X$2000,MATCH(ROW()-1,X$2:X$2000,0)),"")</f>
        <v/>
      </c>
      <c r="W770" s="51" t="str">
        <f>IFERROR(IF(Данные2!$A770&lt;&gt;"",Данные2!$A770,""),"")</f>
        <v/>
      </c>
      <c r="X770" s="53" t="str">
        <f>IF(COUNTIF(W$1:W770,W770)=1,IF(COUNT(X$1:X769)&gt;0,MAX(X$1:X769)+1,1),"")</f>
        <v/>
      </c>
      <c r="Z770" s="51" t="str">
        <f>IF($U770="","",IFERROR(SUMIF(Данные2!$A:$A,Техлист!$U770,Данные2!D:D),""))</f>
        <v/>
      </c>
      <c r="AA770" s="51" t="str">
        <f>IF($U770="","",IFERROR(SUMIF(Данные2!$A:$A,Техлист!$U770,Данные2!E:E),""))</f>
        <v/>
      </c>
      <c r="AB770" s="45" t="str">
        <f>IF($U770="","",IFERROR(ROUND(SUMIF(Данные2!$A:$A,Техлист!$U770,Данные2!F:F)*100,0)&amp;"%",""))</f>
        <v/>
      </c>
    </row>
    <row r="771" spans="1:28" x14ac:dyDescent="0.25">
      <c r="A771" s="45" t="str">
        <f>IF(Данные2!$A771&lt;&gt;"",Данные2!$A771,"")</f>
        <v/>
      </c>
      <c r="G771" s="45" t="str">
        <f t="shared" si="36"/>
        <v/>
      </c>
      <c r="H771" s="45" t="str">
        <f>IF(COUNTIF(G$1:G771,G771)=1,IF(COUNT(H$1:H770)&gt;0,MAX(H$1:H770)+1,1),"")</f>
        <v/>
      </c>
      <c r="J771" s="45" t="str">
        <f>IFERROR(IF(AND(Данные3!A771&lt;&gt;"",Данные3!A771=D$2),Данные3!B771,""),"")</f>
        <v/>
      </c>
      <c r="K771" s="45" t="str">
        <f>IF(COUNTIF(J$1:J771,J771)=1,IF(COUNT(K$1:K770)&gt;0,MAX(K$1:K770)+1,1),"")</f>
        <v/>
      </c>
      <c r="M771" s="51" t="str">
        <f>IF(G771="","",IFERROR(SUMIFS(Данные3!$E:$E,Данные3!$A:$A,D$2,Данные3!$B:$B,G771),""))</f>
        <v/>
      </c>
      <c r="N771" s="51" t="str">
        <f>IF(G771="","",IFERROR(SUMIFS(Данные3!$F:$F,Данные3!$A:$A,D$2,Данные3!$B:$B,G771),""))</f>
        <v/>
      </c>
      <c r="O771" s="51" t="str">
        <f>IF(G771="","",IFERROR(ROUND(SUMIFS(Данные3!$G:$G,Данные3!$A:$A,D$2,Данные3!$B:$B,G771)*100,0)&amp;"%",""))</f>
        <v/>
      </c>
      <c r="U771" s="51" t="str">
        <f t="shared" si="37"/>
        <v/>
      </c>
      <c r="V771" s="53" t="str">
        <f t="shared" si="38"/>
        <v/>
      </c>
      <c r="W771" s="51" t="str">
        <f>IFERROR(IF(Данные2!$A771&lt;&gt;"",Данные2!$A771,""),"")</f>
        <v/>
      </c>
      <c r="X771" s="53" t="str">
        <f>IF(COUNTIF(W$1:W771,W771)=1,IF(COUNT(X$1:X770)&gt;0,MAX(X$1:X770)+1,1),"")</f>
        <v/>
      </c>
      <c r="Z771" s="51" t="str">
        <f>IF($U771="","",IFERROR(SUMIF(Данные2!$A:$A,Техлист!$U771,Данные2!D:D),""))</f>
        <v/>
      </c>
      <c r="AA771" s="51" t="str">
        <f>IF($U771="","",IFERROR(SUMIF(Данные2!$A:$A,Техлист!$U771,Данные2!E:E),""))</f>
        <v/>
      </c>
      <c r="AB771" s="45" t="str">
        <f>IF($U771="","",IFERROR(ROUND(SUMIF(Данные2!$A:$A,Техлист!$U771,Данные2!F:F)*100,0)&amp;"%",""))</f>
        <v/>
      </c>
    </row>
    <row r="772" spans="1:28" x14ac:dyDescent="0.25">
      <c r="A772" s="45" t="str">
        <f>IF(Данные2!$A772&lt;&gt;"",Данные2!$A772,"")</f>
        <v/>
      </c>
      <c r="G772" s="45" t="str">
        <f t="shared" si="36"/>
        <v/>
      </c>
      <c r="H772" s="45" t="str">
        <f>IF(COUNTIF(G$1:G772,G772)=1,IF(COUNT(H$1:H771)&gt;0,MAX(H$1:H771)+1,1),"")</f>
        <v/>
      </c>
      <c r="J772" s="45" t="str">
        <f>IFERROR(IF(AND(Данные3!A772&lt;&gt;"",Данные3!A772=D$2),Данные3!B772,""),"")</f>
        <v/>
      </c>
      <c r="K772" s="45" t="str">
        <f>IF(COUNTIF(J$1:J772,J772)=1,IF(COUNT(K$1:K771)&gt;0,MAX(K$1:K771)+1,1),"")</f>
        <v/>
      </c>
      <c r="M772" s="51" t="str">
        <f>IF(G772="","",IFERROR(SUMIFS(Данные3!$E:$E,Данные3!$A:$A,D$2,Данные3!$B:$B,G772),""))</f>
        <v/>
      </c>
      <c r="N772" s="51" t="str">
        <f>IF(G772="","",IFERROR(SUMIFS(Данные3!$F:$F,Данные3!$A:$A,D$2,Данные3!$B:$B,G772),""))</f>
        <v/>
      </c>
      <c r="O772" s="51" t="str">
        <f>IF(G772="","",IFERROR(ROUND(SUMIFS(Данные3!$G:$G,Данные3!$A:$A,D$2,Данные3!$B:$B,G772)*100,0)&amp;"%",""))</f>
        <v/>
      </c>
      <c r="U772" s="51" t="str">
        <f t="shared" si="37"/>
        <v/>
      </c>
      <c r="V772" s="53" t="str">
        <f t="shared" si="38"/>
        <v/>
      </c>
      <c r="W772" s="51" t="str">
        <f>IFERROR(IF(Данные2!$A772&lt;&gt;"",Данные2!$A772,""),"")</f>
        <v/>
      </c>
      <c r="X772" s="53" t="str">
        <f>IF(COUNTIF(W$1:W772,W772)=1,IF(COUNT(X$1:X771)&gt;0,MAX(X$1:X771)+1,1),"")</f>
        <v/>
      </c>
      <c r="Z772" s="51" t="str">
        <f>IF($U772="","",IFERROR(SUMIF(Данные2!$A:$A,Техлист!$U772,Данные2!D:D),""))</f>
        <v/>
      </c>
      <c r="AA772" s="51" t="str">
        <f>IF($U772="","",IFERROR(SUMIF(Данные2!$A:$A,Техлист!$U772,Данные2!E:E),""))</f>
        <v/>
      </c>
      <c r="AB772" s="45" t="str">
        <f>IF($U772="","",IFERROR(ROUND(SUMIF(Данные2!$A:$A,Техлист!$U772,Данные2!F:F)*100,0)&amp;"%",""))</f>
        <v/>
      </c>
    </row>
    <row r="773" spans="1:28" x14ac:dyDescent="0.25">
      <c r="A773" s="45" t="str">
        <f>IF(Данные2!$A773&lt;&gt;"",Данные2!$A773,"")</f>
        <v/>
      </c>
      <c r="G773" s="45" t="str">
        <f t="shared" si="36"/>
        <v/>
      </c>
      <c r="H773" s="45" t="str">
        <f>IF(COUNTIF(G$1:G773,G773)=1,IF(COUNT(H$1:H772)&gt;0,MAX(H$1:H772)+1,1),"")</f>
        <v/>
      </c>
      <c r="J773" s="45" t="str">
        <f>IFERROR(IF(AND(Данные3!A773&lt;&gt;"",Данные3!A773=D$2),Данные3!B773,""),"")</f>
        <v/>
      </c>
      <c r="K773" s="45" t="str">
        <f>IF(COUNTIF(J$1:J773,J773)=1,IF(COUNT(K$1:K772)&gt;0,MAX(K$1:K772)+1,1),"")</f>
        <v/>
      </c>
      <c r="M773" s="51" t="str">
        <f>IF(G773="","",IFERROR(SUMIFS(Данные3!$E:$E,Данные3!$A:$A,D$2,Данные3!$B:$B,G773),""))</f>
        <v/>
      </c>
      <c r="N773" s="51" t="str">
        <f>IF(G773="","",IFERROR(SUMIFS(Данные3!$F:$F,Данные3!$A:$A,D$2,Данные3!$B:$B,G773),""))</f>
        <v/>
      </c>
      <c r="O773" s="51" t="str">
        <f>IF(G773="","",IFERROR(ROUND(SUMIFS(Данные3!$G:$G,Данные3!$A:$A,D$2,Данные3!$B:$B,G773)*100,0)&amp;"%",""))</f>
        <v/>
      </c>
      <c r="U773" s="51" t="str">
        <f t="shared" si="37"/>
        <v/>
      </c>
      <c r="V773" s="53" t="str">
        <f t="shared" si="38"/>
        <v/>
      </c>
      <c r="W773" s="51" t="str">
        <f>IFERROR(IF(Данные2!$A773&lt;&gt;"",Данные2!$A773,""),"")</f>
        <v/>
      </c>
      <c r="X773" s="53" t="str">
        <f>IF(COUNTIF(W$1:W773,W773)=1,IF(COUNT(X$1:X772)&gt;0,MAX(X$1:X772)+1,1),"")</f>
        <v/>
      </c>
      <c r="Z773" s="51" t="str">
        <f>IF($U773="","",IFERROR(SUMIF(Данные2!$A:$A,Техлист!$U773,Данные2!D:D),""))</f>
        <v/>
      </c>
      <c r="AA773" s="51" t="str">
        <f>IF($U773="","",IFERROR(SUMIF(Данные2!$A:$A,Техлист!$U773,Данные2!E:E),""))</f>
        <v/>
      </c>
      <c r="AB773" s="45" t="str">
        <f>IF($U773="","",IFERROR(ROUND(SUMIF(Данные2!$A:$A,Техлист!$U773,Данные2!F:F)*100,0)&amp;"%",""))</f>
        <v/>
      </c>
    </row>
    <row r="774" spans="1:28" x14ac:dyDescent="0.25">
      <c r="A774" s="45" t="str">
        <f>IF(Данные2!$A774&lt;&gt;"",Данные2!$A774,"")</f>
        <v/>
      </c>
      <c r="G774" s="45" t="str">
        <f t="shared" si="36"/>
        <v/>
      </c>
      <c r="H774" s="45" t="str">
        <f>IF(COUNTIF(G$1:G774,G774)=1,IF(COUNT(H$1:H773)&gt;0,MAX(H$1:H773)+1,1),"")</f>
        <v/>
      </c>
      <c r="J774" s="45" t="str">
        <f>IFERROR(IF(AND(Данные3!A774&lt;&gt;"",Данные3!A774=D$2),Данные3!B774,""),"")</f>
        <v/>
      </c>
      <c r="K774" s="45" t="str">
        <f>IF(COUNTIF(J$1:J774,J774)=1,IF(COUNT(K$1:K773)&gt;0,MAX(K$1:K773)+1,1),"")</f>
        <v/>
      </c>
      <c r="M774" s="51" t="str">
        <f>IF(G774="","",IFERROR(SUMIFS(Данные3!$E:$E,Данные3!$A:$A,D$2,Данные3!$B:$B,G774),""))</f>
        <v/>
      </c>
      <c r="N774" s="51" t="str">
        <f>IF(G774="","",IFERROR(SUMIFS(Данные3!$F:$F,Данные3!$A:$A,D$2,Данные3!$B:$B,G774),""))</f>
        <v/>
      </c>
      <c r="O774" s="51" t="str">
        <f>IF(G774="","",IFERROR(ROUND(SUMIFS(Данные3!$G:$G,Данные3!$A:$A,D$2,Данные3!$B:$B,G774)*100,0)&amp;"%",""))</f>
        <v/>
      </c>
      <c r="U774" s="51" t="str">
        <f t="shared" si="37"/>
        <v/>
      </c>
      <c r="V774" s="53" t="str">
        <f t="shared" si="38"/>
        <v/>
      </c>
      <c r="W774" s="51" t="str">
        <f>IFERROR(IF(Данные2!$A774&lt;&gt;"",Данные2!$A774,""),"")</f>
        <v/>
      </c>
      <c r="X774" s="53" t="str">
        <f>IF(COUNTIF(W$1:W774,W774)=1,IF(COUNT(X$1:X773)&gt;0,MAX(X$1:X773)+1,1),"")</f>
        <v/>
      </c>
      <c r="Z774" s="51" t="str">
        <f>IF($U774="","",IFERROR(SUMIF(Данные2!$A:$A,Техлист!$U774,Данные2!D:D),""))</f>
        <v/>
      </c>
      <c r="AA774" s="51" t="str">
        <f>IF($U774="","",IFERROR(SUMIF(Данные2!$A:$A,Техлист!$U774,Данные2!E:E),""))</f>
        <v/>
      </c>
      <c r="AB774" s="45" t="str">
        <f>IF($U774="","",IFERROR(ROUND(SUMIF(Данные2!$A:$A,Техлист!$U774,Данные2!F:F)*100,0)&amp;"%",""))</f>
        <v/>
      </c>
    </row>
    <row r="775" spans="1:28" x14ac:dyDescent="0.25">
      <c r="A775" s="45" t="str">
        <f>IF(Данные2!$A775&lt;&gt;"",Данные2!$A775,"")</f>
        <v/>
      </c>
      <c r="G775" s="45" t="str">
        <f t="shared" si="36"/>
        <v/>
      </c>
      <c r="H775" s="45" t="str">
        <f>IF(COUNTIF(G$1:G775,G775)=1,IF(COUNT(H$1:H774)&gt;0,MAX(H$1:H774)+1,1),"")</f>
        <v/>
      </c>
      <c r="J775" s="45" t="str">
        <f>IFERROR(IF(AND(Данные3!A775&lt;&gt;"",Данные3!A775=D$2),Данные3!B775,""),"")</f>
        <v/>
      </c>
      <c r="K775" s="45" t="str">
        <f>IF(COUNTIF(J$1:J775,J775)=1,IF(COUNT(K$1:K774)&gt;0,MAX(K$1:K774)+1,1),"")</f>
        <v/>
      </c>
      <c r="M775" s="51" t="str">
        <f>IF(G775="","",IFERROR(SUMIFS(Данные3!$E:$E,Данные3!$A:$A,D$2,Данные3!$B:$B,G775),""))</f>
        <v/>
      </c>
      <c r="N775" s="51" t="str">
        <f>IF(G775="","",IFERROR(SUMIFS(Данные3!$F:$F,Данные3!$A:$A,D$2,Данные3!$B:$B,G775),""))</f>
        <v/>
      </c>
      <c r="O775" s="51" t="str">
        <f>IF(G775="","",IFERROR(ROUND(SUMIFS(Данные3!$G:$G,Данные3!$A:$A,D$2,Данные3!$B:$B,G775)*100,0)&amp;"%",""))</f>
        <v/>
      </c>
      <c r="U775" s="51" t="str">
        <f t="shared" si="37"/>
        <v/>
      </c>
      <c r="V775" s="53" t="str">
        <f t="shared" si="38"/>
        <v/>
      </c>
      <c r="W775" s="51" t="str">
        <f>IFERROR(IF(Данные2!$A775&lt;&gt;"",Данные2!$A775,""),"")</f>
        <v/>
      </c>
      <c r="X775" s="53" t="str">
        <f>IF(COUNTIF(W$1:W775,W775)=1,IF(COUNT(X$1:X774)&gt;0,MAX(X$1:X774)+1,1),"")</f>
        <v/>
      </c>
      <c r="Z775" s="51" t="str">
        <f>IF($U775="","",IFERROR(SUMIF(Данные2!$A:$A,Техлист!$U775,Данные2!D:D),""))</f>
        <v/>
      </c>
      <c r="AA775" s="51" t="str">
        <f>IF($U775="","",IFERROR(SUMIF(Данные2!$A:$A,Техлист!$U775,Данные2!E:E),""))</f>
        <v/>
      </c>
      <c r="AB775" s="45" t="str">
        <f>IF($U775="","",IFERROR(ROUND(SUMIF(Данные2!$A:$A,Техлист!$U775,Данные2!F:F)*100,0)&amp;"%",""))</f>
        <v/>
      </c>
    </row>
    <row r="776" spans="1:28" x14ac:dyDescent="0.25">
      <c r="A776" s="45" t="str">
        <f>IF(Данные2!$A776&lt;&gt;"",Данные2!$A776,"")</f>
        <v/>
      </c>
      <c r="G776" s="45" t="str">
        <f t="shared" si="36"/>
        <v/>
      </c>
      <c r="H776" s="45" t="str">
        <f>IF(COUNTIF(G$1:G776,G776)=1,IF(COUNT(H$1:H775)&gt;0,MAX(H$1:H775)+1,1),"")</f>
        <v/>
      </c>
      <c r="J776" s="45" t="str">
        <f>IFERROR(IF(AND(Данные3!A776&lt;&gt;"",Данные3!A776=D$2),Данные3!B776,""),"")</f>
        <v/>
      </c>
      <c r="K776" s="45" t="str">
        <f>IF(COUNTIF(J$1:J776,J776)=1,IF(COUNT(K$1:K775)&gt;0,MAX(K$1:K775)+1,1),"")</f>
        <v/>
      </c>
      <c r="M776" s="51" t="str">
        <f>IF(G776="","",IFERROR(SUMIFS(Данные3!$E:$E,Данные3!$A:$A,D$2,Данные3!$B:$B,G776),""))</f>
        <v/>
      </c>
      <c r="N776" s="51" t="str">
        <f>IF(G776="","",IFERROR(SUMIFS(Данные3!$F:$F,Данные3!$A:$A,D$2,Данные3!$B:$B,G776),""))</f>
        <v/>
      </c>
      <c r="O776" s="51" t="str">
        <f>IF(G776="","",IFERROR(ROUND(SUMIFS(Данные3!$G:$G,Данные3!$A:$A,D$2,Данные3!$B:$B,G776)*100,0)&amp;"%",""))</f>
        <v/>
      </c>
      <c r="U776" s="51" t="str">
        <f t="shared" si="37"/>
        <v/>
      </c>
      <c r="V776" s="53" t="str">
        <f t="shared" si="38"/>
        <v/>
      </c>
      <c r="W776" s="51" t="str">
        <f>IFERROR(IF(Данные2!$A776&lt;&gt;"",Данные2!$A776,""),"")</f>
        <v/>
      </c>
      <c r="X776" s="53" t="str">
        <f>IF(COUNTIF(W$1:W776,W776)=1,IF(COUNT(X$1:X775)&gt;0,MAX(X$1:X775)+1,1),"")</f>
        <v/>
      </c>
      <c r="Z776" s="51" t="str">
        <f>IF($U776="","",IFERROR(SUMIF(Данные2!$A:$A,Техлист!$U776,Данные2!D:D),""))</f>
        <v/>
      </c>
      <c r="AA776" s="51" t="str">
        <f>IF($U776="","",IFERROR(SUMIF(Данные2!$A:$A,Техлист!$U776,Данные2!E:E),""))</f>
        <v/>
      </c>
      <c r="AB776" s="45" t="str">
        <f>IF($U776="","",IFERROR(ROUND(SUMIF(Данные2!$A:$A,Техлист!$U776,Данные2!F:F)*100,0)&amp;"%",""))</f>
        <v/>
      </c>
    </row>
    <row r="777" spans="1:28" x14ac:dyDescent="0.25">
      <c r="A777" s="45" t="str">
        <f>IF(Данные2!$A777&lt;&gt;"",Данные2!$A777,"")</f>
        <v/>
      </c>
      <c r="G777" s="45" t="str">
        <f t="shared" si="36"/>
        <v/>
      </c>
      <c r="H777" s="45" t="str">
        <f>IF(COUNTIF(G$1:G777,G777)=1,IF(COUNT(H$1:H776)&gt;0,MAX(H$1:H776)+1,1),"")</f>
        <v/>
      </c>
      <c r="J777" s="45" t="str">
        <f>IFERROR(IF(AND(Данные3!A777&lt;&gt;"",Данные3!A777=D$2),Данные3!B777,""),"")</f>
        <v/>
      </c>
      <c r="K777" s="45" t="str">
        <f>IF(COUNTIF(J$1:J777,J777)=1,IF(COUNT(K$1:K776)&gt;0,MAX(K$1:K776)+1,1),"")</f>
        <v/>
      </c>
      <c r="M777" s="51" t="str">
        <f>IF(G777="","",IFERROR(SUMIFS(Данные3!$E:$E,Данные3!$A:$A,D$2,Данные3!$B:$B,G777),""))</f>
        <v/>
      </c>
      <c r="N777" s="51" t="str">
        <f>IF(G777="","",IFERROR(SUMIFS(Данные3!$F:$F,Данные3!$A:$A,D$2,Данные3!$B:$B,G777),""))</f>
        <v/>
      </c>
      <c r="O777" s="51" t="str">
        <f>IF(G777="","",IFERROR(ROUND(SUMIFS(Данные3!$G:$G,Данные3!$A:$A,D$2,Данные3!$B:$B,G777)*100,0)&amp;"%",""))</f>
        <v/>
      </c>
      <c r="U777" s="51" t="str">
        <f t="shared" si="37"/>
        <v/>
      </c>
      <c r="V777" s="53" t="str">
        <f t="shared" si="38"/>
        <v/>
      </c>
      <c r="W777" s="51" t="str">
        <f>IFERROR(IF(Данные2!$A777&lt;&gt;"",Данные2!$A777,""),"")</f>
        <v/>
      </c>
      <c r="X777" s="53" t="str">
        <f>IF(COUNTIF(W$1:W777,W777)=1,IF(COUNT(X$1:X776)&gt;0,MAX(X$1:X776)+1,1),"")</f>
        <v/>
      </c>
      <c r="Z777" s="51" t="str">
        <f>IF($U777="","",IFERROR(SUMIF(Данные2!$A:$A,Техлист!$U777,Данные2!D:D),""))</f>
        <v/>
      </c>
      <c r="AA777" s="51" t="str">
        <f>IF($U777="","",IFERROR(SUMIF(Данные2!$A:$A,Техлист!$U777,Данные2!E:E),""))</f>
        <v/>
      </c>
      <c r="AB777" s="45" t="str">
        <f>IF($U777="","",IFERROR(ROUND(SUMIF(Данные2!$A:$A,Техлист!$U777,Данные2!F:F)*100,0)&amp;"%",""))</f>
        <v/>
      </c>
    </row>
    <row r="778" spans="1:28" x14ac:dyDescent="0.25">
      <c r="A778" s="45" t="str">
        <f>IF(Данные2!$A778&lt;&gt;"",Данные2!$A778,"")</f>
        <v/>
      </c>
      <c r="G778" s="45" t="str">
        <f t="shared" si="36"/>
        <v/>
      </c>
      <c r="H778" s="45" t="str">
        <f>IF(COUNTIF(G$1:G778,G778)=1,IF(COUNT(H$1:H777)&gt;0,MAX(H$1:H777)+1,1),"")</f>
        <v/>
      </c>
      <c r="J778" s="45" t="str">
        <f>IFERROR(IF(AND(Данные3!A778&lt;&gt;"",Данные3!A778=D$2),Данные3!B778,""),"")</f>
        <v/>
      </c>
      <c r="K778" s="45" t="str">
        <f>IF(COUNTIF(J$1:J778,J778)=1,IF(COUNT(K$1:K777)&gt;0,MAX(K$1:K777)+1,1),"")</f>
        <v/>
      </c>
      <c r="M778" s="51" t="str">
        <f>IF(G778="","",IFERROR(SUMIFS(Данные3!$E:$E,Данные3!$A:$A,D$2,Данные3!$B:$B,G778),""))</f>
        <v/>
      </c>
      <c r="N778" s="51" t="str">
        <f>IF(G778="","",IFERROR(SUMIFS(Данные3!$F:$F,Данные3!$A:$A,D$2,Данные3!$B:$B,G778),""))</f>
        <v/>
      </c>
      <c r="O778" s="51" t="str">
        <f>IF(G778="","",IFERROR(ROUND(SUMIFS(Данные3!$G:$G,Данные3!$A:$A,D$2,Данные3!$B:$B,G778)*100,0)&amp;"%",""))</f>
        <v/>
      </c>
      <c r="U778" s="51" t="str">
        <f t="shared" si="37"/>
        <v/>
      </c>
      <c r="V778" s="53" t="str">
        <f t="shared" si="38"/>
        <v/>
      </c>
      <c r="W778" s="51" t="str">
        <f>IFERROR(IF(Данные2!$A778&lt;&gt;"",Данные2!$A778,""),"")</f>
        <v/>
      </c>
      <c r="X778" s="53" t="str">
        <f>IF(COUNTIF(W$1:W778,W778)=1,IF(COUNT(X$1:X777)&gt;0,MAX(X$1:X777)+1,1),"")</f>
        <v/>
      </c>
      <c r="Z778" s="51" t="str">
        <f>IF($U778="","",IFERROR(SUMIF(Данные2!$A:$A,Техлист!$U778,Данные2!D:D),""))</f>
        <v/>
      </c>
      <c r="AA778" s="51" t="str">
        <f>IF($U778="","",IFERROR(SUMIF(Данные2!$A:$A,Техлист!$U778,Данные2!E:E),""))</f>
        <v/>
      </c>
      <c r="AB778" s="45" t="str">
        <f>IF($U778="","",IFERROR(ROUND(SUMIF(Данные2!$A:$A,Техлист!$U778,Данные2!F:F)*100,0)&amp;"%",""))</f>
        <v/>
      </c>
    </row>
    <row r="779" spans="1:28" x14ac:dyDescent="0.25">
      <c r="A779" s="45" t="str">
        <f>IF(Данные2!$A779&lt;&gt;"",Данные2!$A779,"")</f>
        <v/>
      </c>
      <c r="G779" s="45" t="str">
        <f t="shared" si="36"/>
        <v/>
      </c>
      <c r="H779" s="45" t="str">
        <f>IF(COUNTIF(G$1:G779,G779)=1,IF(COUNT(H$1:H778)&gt;0,MAX(H$1:H778)+1,1),"")</f>
        <v/>
      </c>
      <c r="J779" s="45" t="str">
        <f>IFERROR(IF(AND(Данные3!A779&lt;&gt;"",Данные3!A779=D$2),Данные3!B779,""),"")</f>
        <v/>
      </c>
      <c r="K779" s="45" t="str">
        <f>IF(COUNTIF(J$1:J779,J779)=1,IF(COUNT(K$1:K778)&gt;0,MAX(K$1:K778)+1,1),"")</f>
        <v/>
      </c>
      <c r="M779" s="51" t="str">
        <f>IF(G779="","",IFERROR(SUMIFS(Данные3!$E:$E,Данные3!$A:$A,D$2,Данные3!$B:$B,G779),""))</f>
        <v/>
      </c>
      <c r="N779" s="51" t="str">
        <f>IF(G779="","",IFERROR(SUMIFS(Данные3!$F:$F,Данные3!$A:$A,D$2,Данные3!$B:$B,G779),""))</f>
        <v/>
      </c>
      <c r="O779" s="51" t="str">
        <f>IF(G779="","",IFERROR(ROUND(SUMIFS(Данные3!$G:$G,Данные3!$A:$A,D$2,Данные3!$B:$B,G779)*100,0)&amp;"%",""))</f>
        <v/>
      </c>
      <c r="U779" s="51" t="str">
        <f t="shared" si="37"/>
        <v/>
      </c>
      <c r="V779" s="53" t="str">
        <f t="shared" si="38"/>
        <v/>
      </c>
      <c r="W779" s="51" t="str">
        <f>IFERROR(IF(Данные2!$A779&lt;&gt;"",Данные2!$A779,""),"")</f>
        <v/>
      </c>
      <c r="X779" s="53" t="str">
        <f>IF(COUNTIF(W$1:W779,W779)=1,IF(COUNT(X$1:X778)&gt;0,MAX(X$1:X778)+1,1),"")</f>
        <v/>
      </c>
      <c r="Z779" s="51" t="str">
        <f>IF($U779="","",IFERROR(SUMIF(Данные2!$A:$A,Техлист!$U779,Данные2!D:D),""))</f>
        <v/>
      </c>
      <c r="AA779" s="51" t="str">
        <f>IF($U779="","",IFERROR(SUMIF(Данные2!$A:$A,Техлист!$U779,Данные2!E:E),""))</f>
        <v/>
      </c>
      <c r="AB779" s="45" t="str">
        <f>IF($U779="","",IFERROR(ROUND(SUMIF(Данные2!$A:$A,Техлист!$U779,Данные2!F:F)*100,0)&amp;"%",""))</f>
        <v/>
      </c>
    </row>
    <row r="780" spans="1:28" x14ac:dyDescent="0.25">
      <c r="A780" s="45" t="str">
        <f>IF(Данные2!$A780&lt;&gt;"",Данные2!$A780,"")</f>
        <v/>
      </c>
      <c r="G780" s="45" t="str">
        <f t="shared" si="36"/>
        <v/>
      </c>
      <c r="H780" s="45" t="str">
        <f>IF(COUNTIF(G$1:G780,G780)=1,IF(COUNT(H$1:H779)&gt;0,MAX(H$1:H779)+1,1),"")</f>
        <v/>
      </c>
      <c r="J780" s="45" t="str">
        <f>IFERROR(IF(AND(Данные3!A780&lt;&gt;"",Данные3!A780=D$2),Данные3!B780,""),"")</f>
        <v/>
      </c>
      <c r="K780" s="45" t="str">
        <f>IF(COUNTIF(J$1:J780,J780)=1,IF(COUNT(K$1:K779)&gt;0,MAX(K$1:K779)+1,1),"")</f>
        <v/>
      </c>
      <c r="M780" s="51" t="str">
        <f>IF(G780="","",IFERROR(SUMIFS(Данные3!$E:$E,Данные3!$A:$A,D$2,Данные3!$B:$B,G780),""))</f>
        <v/>
      </c>
      <c r="N780" s="51" t="str">
        <f>IF(G780="","",IFERROR(SUMIFS(Данные3!$F:$F,Данные3!$A:$A,D$2,Данные3!$B:$B,G780),""))</f>
        <v/>
      </c>
      <c r="O780" s="51" t="str">
        <f>IF(G780="","",IFERROR(ROUND(SUMIFS(Данные3!$G:$G,Данные3!$A:$A,D$2,Данные3!$B:$B,G780)*100,0)&amp;"%",""))</f>
        <v/>
      </c>
      <c r="U780" s="51" t="str">
        <f t="shared" si="37"/>
        <v/>
      </c>
      <c r="V780" s="53" t="str">
        <f t="shared" si="38"/>
        <v/>
      </c>
      <c r="W780" s="51" t="str">
        <f>IFERROR(IF(Данные2!$A780&lt;&gt;"",Данные2!$A780,""),"")</f>
        <v/>
      </c>
      <c r="X780" s="53" t="str">
        <f>IF(COUNTIF(W$1:W780,W780)=1,IF(COUNT(X$1:X779)&gt;0,MAX(X$1:X779)+1,1),"")</f>
        <v/>
      </c>
      <c r="Z780" s="51" t="str">
        <f>IF($U780="","",IFERROR(SUMIF(Данные2!$A:$A,Техлист!$U780,Данные2!D:D),""))</f>
        <v/>
      </c>
      <c r="AA780" s="51" t="str">
        <f>IF($U780="","",IFERROR(SUMIF(Данные2!$A:$A,Техлист!$U780,Данные2!E:E),""))</f>
        <v/>
      </c>
      <c r="AB780" s="45" t="str">
        <f>IF($U780="","",IFERROR(ROUND(SUMIF(Данные2!$A:$A,Техлист!$U780,Данные2!F:F)*100,0)&amp;"%",""))</f>
        <v/>
      </c>
    </row>
    <row r="781" spans="1:28" x14ac:dyDescent="0.25">
      <c r="A781" s="45" t="str">
        <f>IF(Данные2!$A781&lt;&gt;"",Данные2!$A781,"")</f>
        <v/>
      </c>
      <c r="G781" s="45" t="str">
        <f t="shared" si="36"/>
        <v/>
      </c>
      <c r="H781" s="45" t="str">
        <f>IF(COUNTIF(G$1:G781,G781)=1,IF(COUNT(H$1:H780)&gt;0,MAX(H$1:H780)+1,1),"")</f>
        <v/>
      </c>
      <c r="J781" s="45" t="str">
        <f>IFERROR(IF(AND(Данные3!A781&lt;&gt;"",Данные3!A781=D$2),Данные3!B781,""),"")</f>
        <v/>
      </c>
      <c r="K781" s="45" t="str">
        <f>IF(COUNTIF(J$1:J781,J781)=1,IF(COUNT(K$1:K780)&gt;0,MAX(K$1:K780)+1,1),"")</f>
        <v/>
      </c>
      <c r="M781" s="51" t="str">
        <f>IF(G781="","",IFERROR(SUMIFS(Данные3!$E:$E,Данные3!$A:$A,D$2,Данные3!$B:$B,G781),""))</f>
        <v/>
      </c>
      <c r="N781" s="51" t="str">
        <f>IF(G781="","",IFERROR(SUMIFS(Данные3!$F:$F,Данные3!$A:$A,D$2,Данные3!$B:$B,G781),""))</f>
        <v/>
      </c>
      <c r="O781" s="51" t="str">
        <f>IF(G781="","",IFERROR(ROUND(SUMIFS(Данные3!$G:$G,Данные3!$A:$A,D$2,Данные3!$B:$B,G781)*100,0)&amp;"%",""))</f>
        <v/>
      </c>
      <c r="U781" s="51" t="str">
        <f t="shared" si="37"/>
        <v/>
      </c>
      <c r="V781" s="53" t="str">
        <f t="shared" si="38"/>
        <v/>
      </c>
      <c r="W781" s="51" t="str">
        <f>IFERROR(IF(Данные2!$A781&lt;&gt;"",Данные2!$A781,""),"")</f>
        <v/>
      </c>
      <c r="X781" s="53" t="str">
        <f>IF(COUNTIF(W$1:W781,W781)=1,IF(COUNT(X$1:X780)&gt;0,MAX(X$1:X780)+1,1),"")</f>
        <v/>
      </c>
      <c r="Z781" s="51" t="str">
        <f>IF($U781="","",IFERROR(SUMIF(Данные2!$A:$A,Техлист!$U781,Данные2!D:D),""))</f>
        <v/>
      </c>
      <c r="AA781" s="51" t="str">
        <f>IF($U781="","",IFERROR(SUMIF(Данные2!$A:$A,Техлист!$U781,Данные2!E:E),""))</f>
        <v/>
      </c>
      <c r="AB781" s="45" t="str">
        <f>IF($U781="","",IFERROR(ROUND(SUMIF(Данные2!$A:$A,Техлист!$U781,Данные2!F:F)*100,0)&amp;"%",""))</f>
        <v/>
      </c>
    </row>
    <row r="782" spans="1:28" x14ac:dyDescent="0.25">
      <c r="A782" s="45" t="str">
        <f>IF(Данные2!$A782&lt;&gt;"",Данные2!$A782,"")</f>
        <v/>
      </c>
      <c r="G782" s="45" t="str">
        <f t="shared" si="36"/>
        <v/>
      </c>
      <c r="H782" s="45" t="str">
        <f>IF(COUNTIF(G$1:G782,G782)=1,IF(COUNT(H$1:H781)&gt;0,MAX(H$1:H781)+1,1),"")</f>
        <v/>
      </c>
      <c r="J782" s="45" t="str">
        <f>IFERROR(IF(AND(Данные3!A782&lt;&gt;"",Данные3!A782=D$2),Данные3!B782,""),"")</f>
        <v/>
      </c>
      <c r="K782" s="45" t="str">
        <f>IF(COUNTIF(J$1:J782,J782)=1,IF(COUNT(K$1:K781)&gt;0,MAX(K$1:K781)+1,1),"")</f>
        <v/>
      </c>
      <c r="M782" s="51" t="str">
        <f>IF(G782="","",IFERROR(SUMIFS(Данные3!$E:$E,Данные3!$A:$A,D$2,Данные3!$B:$B,G782),""))</f>
        <v/>
      </c>
      <c r="N782" s="51" t="str">
        <f>IF(G782="","",IFERROR(SUMIFS(Данные3!$F:$F,Данные3!$A:$A,D$2,Данные3!$B:$B,G782),""))</f>
        <v/>
      </c>
      <c r="O782" s="51" t="str">
        <f>IF(G782="","",IFERROR(ROUND(SUMIFS(Данные3!$G:$G,Данные3!$A:$A,D$2,Данные3!$B:$B,G782)*100,0)&amp;"%",""))</f>
        <v/>
      </c>
      <c r="U782" s="51" t="str">
        <f t="shared" si="37"/>
        <v/>
      </c>
      <c r="V782" s="53" t="str">
        <f t="shared" si="38"/>
        <v/>
      </c>
      <c r="W782" s="51" t="str">
        <f>IFERROR(IF(Данные2!$A782&lt;&gt;"",Данные2!$A782,""),"")</f>
        <v/>
      </c>
      <c r="X782" s="53" t="str">
        <f>IF(COUNTIF(W$1:W782,W782)=1,IF(COUNT(X$1:X781)&gt;0,MAX(X$1:X781)+1,1),"")</f>
        <v/>
      </c>
      <c r="Z782" s="51" t="str">
        <f>IF($U782="","",IFERROR(SUMIF(Данные2!$A:$A,Техлист!$U782,Данные2!D:D),""))</f>
        <v/>
      </c>
      <c r="AA782" s="51" t="str">
        <f>IF($U782="","",IFERROR(SUMIF(Данные2!$A:$A,Техлист!$U782,Данные2!E:E),""))</f>
        <v/>
      </c>
      <c r="AB782" s="45" t="str">
        <f>IF($U782="","",IFERROR(ROUND(SUMIF(Данные2!$A:$A,Техлист!$U782,Данные2!F:F)*100,0)&amp;"%",""))</f>
        <v/>
      </c>
    </row>
    <row r="783" spans="1:28" x14ac:dyDescent="0.25">
      <c r="A783" s="45" t="str">
        <f>IF(Данные2!$A783&lt;&gt;"",Данные2!$A783,"")</f>
        <v/>
      </c>
      <c r="G783" s="45" t="str">
        <f t="shared" si="36"/>
        <v/>
      </c>
      <c r="H783" s="45" t="str">
        <f>IF(COUNTIF(G$1:G783,G783)=1,IF(COUNT(H$1:H782)&gt;0,MAX(H$1:H782)+1,1),"")</f>
        <v/>
      </c>
      <c r="J783" s="45" t="str">
        <f>IFERROR(IF(AND(Данные3!A783&lt;&gt;"",Данные3!A783=D$2),Данные3!B783,""),"")</f>
        <v/>
      </c>
      <c r="K783" s="45" t="str">
        <f>IF(COUNTIF(J$1:J783,J783)=1,IF(COUNT(K$1:K782)&gt;0,MAX(K$1:K782)+1,1),"")</f>
        <v/>
      </c>
      <c r="M783" s="51" t="str">
        <f>IF(G783="","",IFERROR(SUMIFS(Данные3!$E:$E,Данные3!$A:$A,D$2,Данные3!$B:$B,G783),""))</f>
        <v/>
      </c>
      <c r="N783" s="51" t="str">
        <f>IF(G783="","",IFERROR(SUMIFS(Данные3!$F:$F,Данные3!$A:$A,D$2,Данные3!$B:$B,G783),""))</f>
        <v/>
      </c>
      <c r="O783" s="51" t="str">
        <f>IF(G783="","",IFERROR(ROUND(SUMIFS(Данные3!$G:$G,Данные3!$A:$A,D$2,Данные3!$B:$B,G783)*100,0)&amp;"%",""))</f>
        <v/>
      </c>
      <c r="U783" s="51" t="str">
        <f t="shared" si="37"/>
        <v/>
      </c>
      <c r="V783" s="53" t="str">
        <f t="shared" si="38"/>
        <v/>
      </c>
      <c r="W783" s="51" t="str">
        <f>IFERROR(IF(Данные2!$A783&lt;&gt;"",Данные2!$A783,""),"")</f>
        <v/>
      </c>
      <c r="X783" s="53" t="str">
        <f>IF(COUNTIF(W$1:W783,W783)=1,IF(COUNT(X$1:X782)&gt;0,MAX(X$1:X782)+1,1),"")</f>
        <v/>
      </c>
      <c r="Z783" s="51" t="str">
        <f>IF($U783="","",IFERROR(SUMIF(Данные2!$A:$A,Техлист!$U783,Данные2!D:D),""))</f>
        <v/>
      </c>
      <c r="AA783" s="51" t="str">
        <f>IF($U783="","",IFERROR(SUMIF(Данные2!$A:$A,Техлист!$U783,Данные2!E:E),""))</f>
        <v/>
      </c>
      <c r="AB783" s="45" t="str">
        <f>IF($U783="","",IFERROR(ROUND(SUMIF(Данные2!$A:$A,Техлист!$U783,Данные2!F:F)*100,0)&amp;"%",""))</f>
        <v/>
      </c>
    </row>
    <row r="784" spans="1:28" x14ac:dyDescent="0.25">
      <c r="A784" s="45" t="str">
        <f>IF(Данные2!$A784&lt;&gt;"",Данные2!$A784,"")</f>
        <v/>
      </c>
      <c r="G784" s="45" t="str">
        <f t="shared" si="36"/>
        <v/>
      </c>
      <c r="H784" s="45" t="str">
        <f>IF(COUNTIF(G$1:G784,G784)=1,IF(COUNT(H$1:H783)&gt;0,MAX(H$1:H783)+1,1),"")</f>
        <v/>
      </c>
      <c r="J784" s="45" t="str">
        <f>IFERROR(IF(AND(Данные3!A784&lt;&gt;"",Данные3!A784=D$2),Данные3!B784,""),"")</f>
        <v/>
      </c>
      <c r="K784" s="45" t="str">
        <f>IF(COUNTIF(J$1:J784,J784)=1,IF(COUNT(K$1:K783)&gt;0,MAX(K$1:K783)+1,1),"")</f>
        <v/>
      </c>
      <c r="M784" s="51" t="str">
        <f>IF(G784="","",IFERROR(SUMIFS(Данные3!$E:$E,Данные3!$A:$A,D$2,Данные3!$B:$B,G784),""))</f>
        <v/>
      </c>
      <c r="N784" s="51" t="str">
        <f>IF(G784="","",IFERROR(SUMIFS(Данные3!$F:$F,Данные3!$A:$A,D$2,Данные3!$B:$B,G784),""))</f>
        <v/>
      </c>
      <c r="O784" s="51" t="str">
        <f>IF(G784="","",IFERROR(ROUND(SUMIFS(Данные3!$G:$G,Данные3!$A:$A,D$2,Данные3!$B:$B,G784)*100,0)&amp;"%",""))</f>
        <v/>
      </c>
      <c r="U784" s="51" t="str">
        <f t="shared" si="37"/>
        <v/>
      </c>
      <c r="V784" s="53" t="str">
        <f t="shared" si="38"/>
        <v/>
      </c>
      <c r="W784" s="51" t="str">
        <f>IFERROR(IF(Данные2!$A784&lt;&gt;"",Данные2!$A784,""),"")</f>
        <v/>
      </c>
      <c r="X784" s="53" t="str">
        <f>IF(COUNTIF(W$1:W784,W784)=1,IF(COUNT(X$1:X783)&gt;0,MAX(X$1:X783)+1,1),"")</f>
        <v/>
      </c>
      <c r="Z784" s="51" t="str">
        <f>IF($U784="","",IFERROR(SUMIF(Данные2!$A:$A,Техлист!$U784,Данные2!D:D),""))</f>
        <v/>
      </c>
      <c r="AA784" s="51" t="str">
        <f>IF($U784="","",IFERROR(SUMIF(Данные2!$A:$A,Техлист!$U784,Данные2!E:E),""))</f>
        <v/>
      </c>
      <c r="AB784" s="45" t="str">
        <f>IF($U784="","",IFERROR(ROUND(SUMIF(Данные2!$A:$A,Техлист!$U784,Данные2!F:F)*100,0)&amp;"%",""))</f>
        <v/>
      </c>
    </row>
    <row r="785" spans="1:28" x14ac:dyDescent="0.25">
      <c r="A785" s="45" t="str">
        <f>IF(Данные2!$A785&lt;&gt;"",Данные2!$A785,"")</f>
        <v/>
      </c>
      <c r="G785" s="45" t="str">
        <f t="shared" si="36"/>
        <v/>
      </c>
      <c r="H785" s="45" t="str">
        <f>IF(COUNTIF(G$1:G785,G785)=1,IF(COUNT(H$1:H784)&gt;0,MAX(H$1:H784)+1,1),"")</f>
        <v/>
      </c>
      <c r="J785" s="45" t="str">
        <f>IFERROR(IF(AND(Данные3!A785&lt;&gt;"",Данные3!A785=D$2),Данные3!B785,""),"")</f>
        <v/>
      </c>
      <c r="K785" s="45" t="str">
        <f>IF(COUNTIF(J$1:J785,J785)=1,IF(COUNT(K$1:K784)&gt;0,MAX(K$1:K784)+1,1),"")</f>
        <v/>
      </c>
      <c r="M785" s="51" t="str">
        <f>IF(G785="","",IFERROR(SUMIFS(Данные3!$E:$E,Данные3!$A:$A,D$2,Данные3!$B:$B,G785),""))</f>
        <v/>
      </c>
      <c r="N785" s="51" t="str">
        <f>IF(G785="","",IFERROR(SUMIFS(Данные3!$F:$F,Данные3!$A:$A,D$2,Данные3!$B:$B,G785),""))</f>
        <v/>
      </c>
      <c r="O785" s="51" t="str">
        <f>IF(G785="","",IFERROR(ROUND(SUMIFS(Данные3!$G:$G,Данные3!$A:$A,D$2,Данные3!$B:$B,G785)*100,0)&amp;"%",""))</f>
        <v/>
      </c>
      <c r="U785" s="51" t="str">
        <f t="shared" si="37"/>
        <v/>
      </c>
      <c r="V785" s="53" t="str">
        <f t="shared" si="38"/>
        <v/>
      </c>
      <c r="W785" s="51" t="str">
        <f>IFERROR(IF(Данные2!$A785&lt;&gt;"",Данные2!$A785,""),"")</f>
        <v/>
      </c>
      <c r="X785" s="53" t="str">
        <f>IF(COUNTIF(W$1:W785,W785)=1,IF(COUNT(X$1:X784)&gt;0,MAX(X$1:X784)+1,1),"")</f>
        <v/>
      </c>
      <c r="Z785" s="51" t="str">
        <f>IF($U785="","",IFERROR(SUMIF(Данные2!$A:$A,Техлист!$U785,Данные2!D:D),""))</f>
        <v/>
      </c>
      <c r="AA785" s="51" t="str">
        <f>IF($U785="","",IFERROR(SUMIF(Данные2!$A:$A,Техлист!$U785,Данные2!E:E),""))</f>
        <v/>
      </c>
      <c r="AB785" s="45" t="str">
        <f>IF($U785="","",IFERROR(ROUND(SUMIF(Данные2!$A:$A,Техлист!$U785,Данные2!F:F)*100,0)&amp;"%",""))</f>
        <v/>
      </c>
    </row>
    <row r="786" spans="1:28" x14ac:dyDescent="0.25">
      <c r="A786" s="45" t="str">
        <f>IF(Данные2!$A786&lt;&gt;"",Данные2!$A786,"")</f>
        <v/>
      </c>
      <c r="G786" s="45" t="str">
        <f t="shared" si="36"/>
        <v/>
      </c>
      <c r="H786" s="45" t="str">
        <f>IF(COUNTIF(G$1:G786,G786)=1,IF(COUNT(H$1:H785)&gt;0,MAX(H$1:H785)+1,1),"")</f>
        <v/>
      </c>
      <c r="J786" s="45" t="str">
        <f>IFERROR(IF(AND(Данные3!A786&lt;&gt;"",Данные3!A786=D$2),Данные3!B786,""),"")</f>
        <v/>
      </c>
      <c r="K786" s="45" t="str">
        <f>IF(COUNTIF(J$1:J786,J786)=1,IF(COUNT(K$1:K785)&gt;0,MAX(K$1:K785)+1,1),"")</f>
        <v/>
      </c>
      <c r="M786" s="51" t="str">
        <f>IF(G786="","",IFERROR(SUMIFS(Данные3!$E:$E,Данные3!$A:$A,D$2,Данные3!$B:$B,G786),""))</f>
        <v/>
      </c>
      <c r="N786" s="51" t="str">
        <f>IF(G786="","",IFERROR(SUMIFS(Данные3!$F:$F,Данные3!$A:$A,D$2,Данные3!$B:$B,G786),""))</f>
        <v/>
      </c>
      <c r="O786" s="51" t="str">
        <f>IF(G786="","",IFERROR(ROUND(SUMIFS(Данные3!$G:$G,Данные3!$A:$A,D$2,Данные3!$B:$B,G786)*100,0)&amp;"%",""))</f>
        <v/>
      </c>
      <c r="U786" s="51" t="str">
        <f t="shared" si="37"/>
        <v/>
      </c>
      <c r="V786" s="53" t="str">
        <f t="shared" si="38"/>
        <v/>
      </c>
      <c r="W786" s="51" t="str">
        <f>IFERROR(IF(Данные2!$A786&lt;&gt;"",Данные2!$A786,""),"")</f>
        <v/>
      </c>
      <c r="X786" s="53" t="str">
        <f>IF(COUNTIF(W$1:W786,W786)=1,IF(COUNT(X$1:X785)&gt;0,MAX(X$1:X785)+1,1),"")</f>
        <v/>
      </c>
      <c r="Z786" s="51" t="str">
        <f>IF($U786="","",IFERROR(SUMIF(Данные2!$A:$A,Техлист!$U786,Данные2!D:D),""))</f>
        <v/>
      </c>
      <c r="AA786" s="51" t="str">
        <f>IF($U786="","",IFERROR(SUMIF(Данные2!$A:$A,Техлист!$U786,Данные2!E:E),""))</f>
        <v/>
      </c>
      <c r="AB786" s="45" t="str">
        <f>IF($U786="","",IFERROR(ROUND(SUMIF(Данные2!$A:$A,Техлист!$U786,Данные2!F:F)*100,0)&amp;"%",""))</f>
        <v/>
      </c>
    </row>
    <row r="787" spans="1:28" x14ac:dyDescent="0.25">
      <c r="A787" s="45" t="str">
        <f>IF(Данные2!$A787&lt;&gt;"",Данные2!$A787,"")</f>
        <v/>
      </c>
      <c r="G787" s="45" t="str">
        <f t="shared" si="36"/>
        <v/>
      </c>
      <c r="H787" s="45" t="str">
        <f>IF(COUNTIF(G$1:G787,G787)=1,IF(COUNT(H$1:H786)&gt;0,MAX(H$1:H786)+1,1),"")</f>
        <v/>
      </c>
      <c r="J787" s="45" t="str">
        <f>IFERROR(IF(AND(Данные3!A787&lt;&gt;"",Данные3!A787=D$2),Данные3!B787,""),"")</f>
        <v/>
      </c>
      <c r="K787" s="45" t="str">
        <f>IF(COUNTIF(J$1:J787,J787)=1,IF(COUNT(K$1:K786)&gt;0,MAX(K$1:K786)+1,1),"")</f>
        <v/>
      </c>
      <c r="M787" s="51" t="str">
        <f>IF(G787="","",IFERROR(SUMIFS(Данные3!$E:$E,Данные3!$A:$A,D$2,Данные3!$B:$B,G787),""))</f>
        <v/>
      </c>
      <c r="N787" s="51" t="str">
        <f>IF(G787="","",IFERROR(SUMIFS(Данные3!$F:$F,Данные3!$A:$A,D$2,Данные3!$B:$B,G787),""))</f>
        <v/>
      </c>
      <c r="O787" s="51" t="str">
        <f>IF(G787="","",IFERROR(ROUND(SUMIFS(Данные3!$G:$G,Данные3!$A:$A,D$2,Данные3!$B:$B,G787)*100,0)&amp;"%",""))</f>
        <v/>
      </c>
      <c r="U787" s="51" t="str">
        <f t="shared" si="37"/>
        <v/>
      </c>
      <c r="V787" s="53" t="str">
        <f t="shared" si="38"/>
        <v/>
      </c>
      <c r="W787" s="51" t="str">
        <f>IFERROR(IF(Данные2!$A787&lt;&gt;"",Данные2!$A787,""),"")</f>
        <v/>
      </c>
      <c r="X787" s="53" t="str">
        <f>IF(COUNTIF(W$1:W787,W787)=1,IF(COUNT(X$1:X786)&gt;0,MAX(X$1:X786)+1,1),"")</f>
        <v/>
      </c>
      <c r="Z787" s="51" t="str">
        <f>IF($U787="","",IFERROR(SUMIF(Данные2!$A:$A,Техлист!$U787,Данные2!D:D),""))</f>
        <v/>
      </c>
      <c r="AA787" s="51" t="str">
        <f>IF($U787="","",IFERROR(SUMIF(Данные2!$A:$A,Техлист!$U787,Данные2!E:E),""))</f>
        <v/>
      </c>
      <c r="AB787" s="45" t="str">
        <f>IF($U787="","",IFERROR(ROUND(SUMIF(Данные2!$A:$A,Техлист!$U787,Данные2!F:F)*100,0)&amp;"%",""))</f>
        <v/>
      </c>
    </row>
    <row r="788" spans="1:28" x14ac:dyDescent="0.25">
      <c r="A788" s="45" t="str">
        <f>IF(Данные2!$A788&lt;&gt;"",Данные2!$A788,"")</f>
        <v/>
      </c>
      <c r="G788" s="45" t="str">
        <f t="shared" si="36"/>
        <v/>
      </c>
      <c r="H788" s="45" t="str">
        <f>IF(COUNTIF(G$1:G788,G788)=1,IF(COUNT(H$1:H787)&gt;0,MAX(H$1:H787)+1,1),"")</f>
        <v/>
      </c>
      <c r="J788" s="45" t="str">
        <f>IFERROR(IF(AND(Данные3!A788&lt;&gt;"",Данные3!A788=D$2),Данные3!B788,""),"")</f>
        <v/>
      </c>
      <c r="K788" s="45" t="str">
        <f>IF(COUNTIF(J$1:J788,J788)=1,IF(COUNT(K$1:K787)&gt;0,MAX(K$1:K787)+1,1),"")</f>
        <v/>
      </c>
      <c r="M788" s="51" t="str">
        <f>IF(G788="","",IFERROR(SUMIFS(Данные3!$E:$E,Данные3!$A:$A,D$2,Данные3!$B:$B,G788),""))</f>
        <v/>
      </c>
      <c r="N788" s="51" t="str">
        <f>IF(G788="","",IFERROR(SUMIFS(Данные3!$F:$F,Данные3!$A:$A,D$2,Данные3!$B:$B,G788),""))</f>
        <v/>
      </c>
      <c r="O788" s="51" t="str">
        <f>IF(G788="","",IFERROR(ROUND(SUMIFS(Данные3!$G:$G,Данные3!$A:$A,D$2,Данные3!$B:$B,G788)*100,0)&amp;"%",""))</f>
        <v/>
      </c>
      <c r="U788" s="51" t="str">
        <f t="shared" si="37"/>
        <v/>
      </c>
      <c r="V788" s="53" t="str">
        <f t="shared" si="38"/>
        <v/>
      </c>
      <c r="W788" s="51" t="str">
        <f>IFERROR(IF(Данные2!$A788&lt;&gt;"",Данные2!$A788,""),"")</f>
        <v/>
      </c>
      <c r="X788" s="53" t="str">
        <f>IF(COUNTIF(W$1:W788,W788)=1,IF(COUNT(X$1:X787)&gt;0,MAX(X$1:X787)+1,1),"")</f>
        <v/>
      </c>
      <c r="Z788" s="51" t="str">
        <f>IF($U788="","",IFERROR(SUMIF(Данные2!$A:$A,Техлист!$U788,Данные2!D:D),""))</f>
        <v/>
      </c>
      <c r="AA788" s="51" t="str">
        <f>IF($U788="","",IFERROR(SUMIF(Данные2!$A:$A,Техлист!$U788,Данные2!E:E),""))</f>
        <v/>
      </c>
      <c r="AB788" s="45" t="str">
        <f>IF($U788="","",IFERROR(ROUND(SUMIF(Данные2!$A:$A,Техлист!$U788,Данные2!F:F)*100,0)&amp;"%",""))</f>
        <v/>
      </c>
    </row>
    <row r="789" spans="1:28" x14ac:dyDescent="0.25">
      <c r="A789" s="45" t="str">
        <f>IF(Данные2!$A789&lt;&gt;"",Данные2!$A789,"")</f>
        <v/>
      </c>
      <c r="G789" s="45" t="str">
        <f t="shared" si="36"/>
        <v/>
      </c>
      <c r="H789" s="45" t="str">
        <f>IF(COUNTIF(G$1:G789,G789)=1,IF(COUNT(H$1:H788)&gt;0,MAX(H$1:H788)+1,1),"")</f>
        <v/>
      </c>
      <c r="J789" s="45" t="str">
        <f>IFERROR(IF(AND(Данные3!A789&lt;&gt;"",Данные3!A789=D$2),Данные3!B789,""),"")</f>
        <v/>
      </c>
      <c r="K789" s="45" t="str">
        <f>IF(COUNTIF(J$1:J789,J789)=1,IF(COUNT(K$1:K788)&gt;0,MAX(K$1:K788)+1,1),"")</f>
        <v/>
      </c>
      <c r="M789" s="51" t="str">
        <f>IF(G789="","",IFERROR(SUMIFS(Данные3!$E:$E,Данные3!$A:$A,D$2,Данные3!$B:$B,G789),""))</f>
        <v/>
      </c>
      <c r="N789" s="51" t="str">
        <f>IF(G789="","",IFERROR(SUMIFS(Данные3!$F:$F,Данные3!$A:$A,D$2,Данные3!$B:$B,G789),""))</f>
        <v/>
      </c>
      <c r="O789" s="51" t="str">
        <f>IF(G789="","",IFERROR(ROUND(SUMIFS(Данные3!$G:$G,Данные3!$A:$A,D$2,Данные3!$B:$B,G789)*100,0)&amp;"%",""))</f>
        <v/>
      </c>
      <c r="U789" s="51" t="str">
        <f t="shared" si="37"/>
        <v/>
      </c>
      <c r="V789" s="53" t="str">
        <f t="shared" si="38"/>
        <v/>
      </c>
      <c r="W789" s="51" t="str">
        <f>IFERROR(IF(Данные2!$A789&lt;&gt;"",Данные2!$A789,""),"")</f>
        <v/>
      </c>
      <c r="X789" s="53" t="str">
        <f>IF(COUNTIF(W$1:W789,W789)=1,IF(COUNT(X$1:X788)&gt;0,MAX(X$1:X788)+1,1),"")</f>
        <v/>
      </c>
      <c r="Z789" s="51" t="str">
        <f>IF($U789="","",IFERROR(SUMIF(Данные2!$A:$A,Техлист!$U789,Данные2!D:D),""))</f>
        <v/>
      </c>
      <c r="AA789" s="51" t="str">
        <f>IF($U789="","",IFERROR(SUMIF(Данные2!$A:$A,Техлист!$U789,Данные2!E:E),""))</f>
        <v/>
      </c>
      <c r="AB789" s="45" t="str">
        <f>IF($U789="","",IFERROR(ROUND(SUMIF(Данные2!$A:$A,Техлист!$U789,Данные2!F:F)*100,0)&amp;"%",""))</f>
        <v/>
      </c>
    </row>
    <row r="790" spans="1:28" x14ac:dyDescent="0.25">
      <c r="A790" s="45" t="str">
        <f>IF(Данные2!$A790&lt;&gt;"",Данные2!$A790,"")</f>
        <v/>
      </c>
      <c r="G790" s="45" t="str">
        <f t="shared" si="36"/>
        <v/>
      </c>
      <c r="H790" s="45" t="str">
        <f>IF(COUNTIF(G$1:G790,G790)=1,IF(COUNT(H$1:H789)&gt;0,MAX(H$1:H789)+1,1),"")</f>
        <v/>
      </c>
      <c r="J790" s="45" t="str">
        <f>IFERROR(IF(AND(Данные3!A790&lt;&gt;"",Данные3!A790=D$2),Данные3!B790,""),"")</f>
        <v/>
      </c>
      <c r="K790" s="45" t="str">
        <f>IF(COUNTIF(J$1:J790,J790)=1,IF(COUNT(K$1:K789)&gt;0,MAX(K$1:K789)+1,1),"")</f>
        <v/>
      </c>
      <c r="M790" s="51" t="str">
        <f>IF(G790="","",IFERROR(SUMIFS(Данные3!$E:$E,Данные3!$A:$A,D$2,Данные3!$B:$B,G790),""))</f>
        <v/>
      </c>
      <c r="N790" s="51" t="str">
        <f>IF(G790="","",IFERROR(SUMIFS(Данные3!$F:$F,Данные3!$A:$A,D$2,Данные3!$B:$B,G790),""))</f>
        <v/>
      </c>
      <c r="O790" s="51" t="str">
        <f>IF(G790="","",IFERROR(ROUND(SUMIFS(Данные3!$G:$G,Данные3!$A:$A,D$2,Данные3!$B:$B,G790)*100,0)&amp;"%",""))</f>
        <v/>
      </c>
      <c r="U790" s="51" t="str">
        <f t="shared" si="37"/>
        <v/>
      </c>
      <c r="V790" s="53" t="str">
        <f t="shared" si="38"/>
        <v/>
      </c>
      <c r="W790" s="51" t="str">
        <f>IFERROR(IF(Данные2!$A790&lt;&gt;"",Данные2!$A790,""),"")</f>
        <v/>
      </c>
      <c r="X790" s="53" t="str">
        <f>IF(COUNTIF(W$1:W790,W790)=1,IF(COUNT(X$1:X789)&gt;0,MAX(X$1:X789)+1,1),"")</f>
        <v/>
      </c>
      <c r="Z790" s="51" t="str">
        <f>IF($U790="","",IFERROR(SUMIF(Данные2!$A:$A,Техлист!$U790,Данные2!D:D),""))</f>
        <v/>
      </c>
      <c r="AA790" s="51" t="str">
        <f>IF($U790="","",IFERROR(SUMIF(Данные2!$A:$A,Техлист!$U790,Данные2!E:E),""))</f>
        <v/>
      </c>
      <c r="AB790" s="45" t="str">
        <f>IF($U790="","",IFERROR(ROUND(SUMIF(Данные2!$A:$A,Техлист!$U790,Данные2!F:F)*100,0)&amp;"%",""))</f>
        <v/>
      </c>
    </row>
    <row r="791" spans="1:28" x14ac:dyDescent="0.25">
      <c r="A791" s="45" t="str">
        <f>IF(Данные2!$A791&lt;&gt;"",Данные2!$A791,"")</f>
        <v/>
      </c>
      <c r="G791" s="45" t="str">
        <f t="shared" si="36"/>
        <v/>
      </c>
      <c r="H791" s="45" t="str">
        <f>IF(COUNTIF(G$1:G791,G791)=1,IF(COUNT(H$1:H790)&gt;0,MAX(H$1:H790)+1,1),"")</f>
        <v/>
      </c>
      <c r="J791" s="45" t="str">
        <f>IFERROR(IF(AND(Данные3!A791&lt;&gt;"",Данные3!A791=D$2),Данные3!B791,""),"")</f>
        <v/>
      </c>
      <c r="K791" s="45" t="str">
        <f>IF(COUNTIF(J$1:J791,J791)=1,IF(COUNT(K$1:K790)&gt;0,MAX(K$1:K790)+1,1),"")</f>
        <v/>
      </c>
      <c r="M791" s="51" t="str">
        <f>IF(G791="","",IFERROR(SUMIFS(Данные3!$E:$E,Данные3!$A:$A,D$2,Данные3!$B:$B,G791),""))</f>
        <v/>
      </c>
      <c r="N791" s="51" t="str">
        <f>IF(G791="","",IFERROR(SUMIFS(Данные3!$F:$F,Данные3!$A:$A,D$2,Данные3!$B:$B,G791),""))</f>
        <v/>
      </c>
      <c r="O791" s="51" t="str">
        <f>IF(G791="","",IFERROR(ROUND(SUMIFS(Данные3!$G:$G,Данные3!$A:$A,D$2,Данные3!$B:$B,G791)*100,0)&amp;"%",""))</f>
        <v/>
      </c>
      <c r="U791" s="51" t="str">
        <f t="shared" si="37"/>
        <v/>
      </c>
      <c r="V791" s="53" t="str">
        <f t="shared" si="38"/>
        <v/>
      </c>
      <c r="W791" s="51" t="str">
        <f>IFERROR(IF(Данные2!$A791&lt;&gt;"",Данные2!$A791,""),"")</f>
        <v/>
      </c>
      <c r="X791" s="53" t="str">
        <f>IF(COUNTIF(W$1:W791,W791)=1,IF(COUNT(X$1:X790)&gt;0,MAX(X$1:X790)+1,1),"")</f>
        <v/>
      </c>
      <c r="Z791" s="51" t="str">
        <f>IF($U791="","",IFERROR(SUMIF(Данные2!$A:$A,Техлист!$U791,Данные2!D:D),""))</f>
        <v/>
      </c>
      <c r="AA791" s="51" t="str">
        <f>IF($U791="","",IFERROR(SUMIF(Данные2!$A:$A,Техлист!$U791,Данные2!E:E),""))</f>
        <v/>
      </c>
      <c r="AB791" s="45" t="str">
        <f>IF($U791="","",IFERROR(ROUND(SUMIF(Данные2!$A:$A,Техлист!$U791,Данные2!F:F)*100,0)&amp;"%",""))</f>
        <v/>
      </c>
    </row>
    <row r="792" spans="1:28" x14ac:dyDescent="0.25">
      <c r="A792" s="45" t="str">
        <f>IF(Данные2!$A792&lt;&gt;"",Данные2!$A792,"")</f>
        <v/>
      </c>
      <c r="G792" s="45" t="str">
        <f t="shared" si="36"/>
        <v/>
      </c>
      <c r="H792" s="45" t="str">
        <f>IF(COUNTIF(G$1:G792,G792)=1,IF(COUNT(H$1:H791)&gt;0,MAX(H$1:H791)+1,1),"")</f>
        <v/>
      </c>
      <c r="J792" s="45" t="str">
        <f>IFERROR(IF(AND(Данные3!A792&lt;&gt;"",Данные3!A792=D$2),Данные3!B792,""),"")</f>
        <v/>
      </c>
      <c r="K792" s="45" t="str">
        <f>IF(COUNTIF(J$1:J792,J792)=1,IF(COUNT(K$1:K791)&gt;0,MAX(K$1:K791)+1,1),"")</f>
        <v/>
      </c>
      <c r="M792" s="51" t="str">
        <f>IF(G792="","",IFERROR(SUMIFS(Данные3!$E:$E,Данные3!$A:$A,D$2,Данные3!$B:$B,G792),""))</f>
        <v/>
      </c>
      <c r="N792" s="51" t="str">
        <f>IF(G792="","",IFERROR(SUMIFS(Данные3!$F:$F,Данные3!$A:$A,D$2,Данные3!$B:$B,G792),""))</f>
        <v/>
      </c>
      <c r="O792" s="51" t="str">
        <f>IF(G792="","",IFERROR(ROUND(SUMIFS(Данные3!$G:$G,Данные3!$A:$A,D$2,Данные3!$B:$B,G792)*100,0)&amp;"%",""))</f>
        <v/>
      </c>
      <c r="U792" s="51" t="str">
        <f t="shared" si="37"/>
        <v/>
      </c>
      <c r="V792" s="53" t="str">
        <f t="shared" si="38"/>
        <v/>
      </c>
      <c r="W792" s="51" t="str">
        <f>IFERROR(IF(Данные2!$A792&lt;&gt;"",Данные2!$A792,""),"")</f>
        <v/>
      </c>
      <c r="X792" s="53" t="str">
        <f>IF(COUNTIF(W$1:W792,W792)=1,IF(COUNT(X$1:X791)&gt;0,MAX(X$1:X791)+1,1),"")</f>
        <v/>
      </c>
      <c r="Z792" s="51" t="str">
        <f>IF($U792="","",IFERROR(SUMIF(Данные2!$A:$A,Техлист!$U792,Данные2!D:D),""))</f>
        <v/>
      </c>
      <c r="AA792" s="51" t="str">
        <f>IF($U792="","",IFERROR(SUMIF(Данные2!$A:$A,Техлист!$U792,Данные2!E:E),""))</f>
        <v/>
      </c>
      <c r="AB792" s="45" t="str">
        <f>IF($U792="","",IFERROR(ROUND(SUMIF(Данные2!$A:$A,Техлист!$U792,Данные2!F:F)*100,0)&amp;"%",""))</f>
        <v/>
      </c>
    </row>
    <row r="793" spans="1:28" x14ac:dyDescent="0.25">
      <c r="A793" s="45" t="str">
        <f>IF(Данные2!$A793&lt;&gt;"",Данные2!$A793,"")</f>
        <v/>
      </c>
      <c r="G793" s="45" t="str">
        <f t="shared" si="36"/>
        <v/>
      </c>
      <c r="H793" s="45" t="str">
        <f>IF(COUNTIF(G$1:G793,G793)=1,IF(COUNT(H$1:H792)&gt;0,MAX(H$1:H792)+1,1),"")</f>
        <v/>
      </c>
      <c r="J793" s="45" t="str">
        <f>IFERROR(IF(AND(Данные3!A793&lt;&gt;"",Данные3!A793=D$2),Данные3!B793,""),"")</f>
        <v/>
      </c>
      <c r="K793" s="45" t="str">
        <f>IF(COUNTIF(J$1:J793,J793)=1,IF(COUNT(K$1:K792)&gt;0,MAX(K$1:K792)+1,1),"")</f>
        <v/>
      </c>
      <c r="M793" s="51" t="str">
        <f>IF(G793="","",IFERROR(SUMIFS(Данные3!$E:$E,Данные3!$A:$A,D$2,Данные3!$B:$B,G793),""))</f>
        <v/>
      </c>
      <c r="N793" s="51" t="str">
        <f>IF(G793="","",IFERROR(SUMIFS(Данные3!$F:$F,Данные3!$A:$A,D$2,Данные3!$B:$B,G793),""))</f>
        <v/>
      </c>
      <c r="O793" s="51" t="str">
        <f>IF(G793="","",IFERROR(ROUND(SUMIFS(Данные3!$G:$G,Данные3!$A:$A,D$2,Данные3!$B:$B,G793)*100,0)&amp;"%",""))</f>
        <v/>
      </c>
      <c r="U793" s="51" t="str">
        <f t="shared" si="37"/>
        <v/>
      </c>
      <c r="V793" s="53" t="str">
        <f t="shared" si="38"/>
        <v/>
      </c>
      <c r="W793" s="51" t="str">
        <f>IFERROR(IF(Данные2!$A793&lt;&gt;"",Данные2!$A793,""),"")</f>
        <v/>
      </c>
      <c r="X793" s="53" t="str">
        <f>IF(COUNTIF(W$1:W793,W793)=1,IF(COUNT(X$1:X792)&gt;0,MAX(X$1:X792)+1,1),"")</f>
        <v/>
      </c>
      <c r="Z793" s="51" t="str">
        <f>IF($U793="","",IFERROR(SUMIF(Данные2!$A:$A,Техлист!$U793,Данные2!D:D),""))</f>
        <v/>
      </c>
      <c r="AA793" s="51" t="str">
        <f>IF($U793="","",IFERROR(SUMIF(Данные2!$A:$A,Техлист!$U793,Данные2!E:E),""))</f>
        <v/>
      </c>
      <c r="AB793" s="45" t="str">
        <f>IF($U793="","",IFERROR(ROUND(SUMIF(Данные2!$A:$A,Техлист!$U793,Данные2!F:F)*100,0)&amp;"%",""))</f>
        <v/>
      </c>
    </row>
    <row r="794" spans="1:28" x14ac:dyDescent="0.25">
      <c r="A794" s="45" t="str">
        <f>IF(Данные2!$A794&lt;&gt;"",Данные2!$A794,"")</f>
        <v/>
      </c>
      <c r="G794" s="45" t="str">
        <f t="shared" si="36"/>
        <v/>
      </c>
      <c r="H794" s="45" t="str">
        <f>IF(COUNTIF(G$1:G794,G794)=1,IF(COUNT(H$1:H793)&gt;0,MAX(H$1:H793)+1,1),"")</f>
        <v/>
      </c>
      <c r="J794" s="45" t="str">
        <f>IFERROR(IF(AND(Данные3!A794&lt;&gt;"",Данные3!A794=D$2),Данные3!B794,""),"")</f>
        <v/>
      </c>
      <c r="K794" s="45" t="str">
        <f>IF(COUNTIF(J$1:J794,J794)=1,IF(COUNT(K$1:K793)&gt;0,MAX(K$1:K793)+1,1),"")</f>
        <v/>
      </c>
      <c r="M794" s="51" t="str">
        <f>IF(G794="","",IFERROR(SUMIFS(Данные3!$E:$E,Данные3!$A:$A,D$2,Данные3!$B:$B,G794),""))</f>
        <v/>
      </c>
      <c r="N794" s="51" t="str">
        <f>IF(G794="","",IFERROR(SUMIFS(Данные3!$F:$F,Данные3!$A:$A,D$2,Данные3!$B:$B,G794),""))</f>
        <v/>
      </c>
      <c r="O794" s="51" t="str">
        <f>IF(G794="","",IFERROR(ROUND(SUMIFS(Данные3!$G:$G,Данные3!$A:$A,D$2,Данные3!$B:$B,G794)*100,0)&amp;"%",""))</f>
        <v/>
      </c>
      <c r="U794" s="51" t="str">
        <f t="shared" si="37"/>
        <v/>
      </c>
      <c r="V794" s="53" t="str">
        <f t="shared" si="38"/>
        <v/>
      </c>
      <c r="W794" s="51" t="str">
        <f>IFERROR(IF(Данные2!$A794&lt;&gt;"",Данные2!$A794,""),"")</f>
        <v/>
      </c>
      <c r="X794" s="53" t="str">
        <f>IF(COUNTIF(W$1:W794,W794)=1,IF(COUNT(X$1:X793)&gt;0,MAX(X$1:X793)+1,1),"")</f>
        <v/>
      </c>
      <c r="Z794" s="51" t="str">
        <f>IF($U794="","",IFERROR(SUMIF(Данные2!$A:$A,Техлист!$U794,Данные2!D:D),""))</f>
        <v/>
      </c>
      <c r="AA794" s="51" t="str">
        <f>IF($U794="","",IFERROR(SUMIF(Данные2!$A:$A,Техлист!$U794,Данные2!E:E),""))</f>
        <v/>
      </c>
      <c r="AB794" s="45" t="str">
        <f>IF($U794="","",IFERROR(ROUND(SUMIF(Данные2!$A:$A,Техлист!$U794,Данные2!F:F)*100,0)&amp;"%",""))</f>
        <v/>
      </c>
    </row>
    <row r="795" spans="1:28" x14ac:dyDescent="0.25">
      <c r="A795" s="45" t="str">
        <f>IF(Данные2!$A795&lt;&gt;"",Данные2!$A795,"")</f>
        <v/>
      </c>
      <c r="G795" s="45" t="str">
        <f t="shared" si="36"/>
        <v/>
      </c>
      <c r="H795" s="45" t="str">
        <f>IF(COUNTIF(G$1:G795,G795)=1,IF(COUNT(H$1:H794)&gt;0,MAX(H$1:H794)+1,1),"")</f>
        <v/>
      </c>
      <c r="J795" s="45" t="str">
        <f>IFERROR(IF(AND(Данные3!A795&lt;&gt;"",Данные3!A795=D$2),Данные3!B795,""),"")</f>
        <v/>
      </c>
      <c r="K795" s="45" t="str">
        <f>IF(COUNTIF(J$1:J795,J795)=1,IF(COUNT(K$1:K794)&gt;0,MAX(K$1:K794)+1,1),"")</f>
        <v/>
      </c>
      <c r="M795" s="51" t="str">
        <f>IF(G795="","",IFERROR(SUMIFS(Данные3!$E:$E,Данные3!$A:$A,D$2,Данные3!$B:$B,G795),""))</f>
        <v/>
      </c>
      <c r="N795" s="51" t="str">
        <f>IF(G795="","",IFERROR(SUMIFS(Данные3!$F:$F,Данные3!$A:$A,D$2,Данные3!$B:$B,G795),""))</f>
        <v/>
      </c>
      <c r="O795" s="51" t="str">
        <f>IF(G795="","",IFERROR(ROUND(SUMIFS(Данные3!$G:$G,Данные3!$A:$A,D$2,Данные3!$B:$B,G795)*100,0)&amp;"%",""))</f>
        <v/>
      </c>
      <c r="U795" s="51" t="str">
        <f t="shared" si="37"/>
        <v/>
      </c>
      <c r="V795" s="53" t="str">
        <f t="shared" si="38"/>
        <v/>
      </c>
      <c r="W795" s="51" t="str">
        <f>IFERROR(IF(Данные2!$A795&lt;&gt;"",Данные2!$A795,""),"")</f>
        <v/>
      </c>
      <c r="X795" s="53" t="str">
        <f>IF(COUNTIF(W$1:W795,W795)=1,IF(COUNT(X$1:X794)&gt;0,MAX(X$1:X794)+1,1),"")</f>
        <v/>
      </c>
      <c r="Z795" s="51" t="str">
        <f>IF($U795="","",IFERROR(SUMIF(Данные2!$A:$A,Техлист!$U795,Данные2!D:D),""))</f>
        <v/>
      </c>
      <c r="AA795" s="51" t="str">
        <f>IF($U795="","",IFERROR(SUMIF(Данные2!$A:$A,Техлист!$U795,Данные2!E:E),""))</f>
        <v/>
      </c>
      <c r="AB795" s="45" t="str">
        <f>IF($U795="","",IFERROR(ROUND(SUMIF(Данные2!$A:$A,Техлист!$U795,Данные2!F:F)*100,0)&amp;"%",""))</f>
        <v/>
      </c>
    </row>
    <row r="796" spans="1:28" x14ac:dyDescent="0.25">
      <c r="A796" s="45" t="str">
        <f>IF(Данные2!$A796&lt;&gt;"",Данные2!$A796,"")</f>
        <v/>
      </c>
      <c r="G796" s="45" t="str">
        <f t="shared" si="36"/>
        <v/>
      </c>
      <c r="H796" s="45" t="str">
        <f>IF(COUNTIF(G$1:G796,G796)=1,IF(COUNT(H$1:H795)&gt;0,MAX(H$1:H795)+1,1),"")</f>
        <v/>
      </c>
      <c r="J796" s="45" t="str">
        <f>IFERROR(IF(AND(Данные3!A796&lt;&gt;"",Данные3!A796=D$2),Данные3!B796,""),"")</f>
        <v/>
      </c>
      <c r="K796" s="45" t="str">
        <f>IF(COUNTIF(J$1:J796,J796)=1,IF(COUNT(K$1:K795)&gt;0,MAX(K$1:K795)+1,1),"")</f>
        <v/>
      </c>
      <c r="M796" s="51" t="str">
        <f>IF(G796="","",IFERROR(SUMIFS(Данные3!$E:$E,Данные3!$A:$A,D$2,Данные3!$B:$B,G796),""))</f>
        <v/>
      </c>
      <c r="N796" s="51" t="str">
        <f>IF(G796="","",IFERROR(SUMIFS(Данные3!$F:$F,Данные3!$A:$A,D$2,Данные3!$B:$B,G796),""))</f>
        <v/>
      </c>
      <c r="O796" s="51" t="str">
        <f>IF(G796="","",IFERROR(ROUND(SUMIFS(Данные3!$G:$G,Данные3!$A:$A,D$2,Данные3!$B:$B,G796)*100,0)&amp;"%",""))</f>
        <v/>
      </c>
      <c r="U796" s="51" t="str">
        <f t="shared" si="37"/>
        <v/>
      </c>
      <c r="V796" s="53" t="str">
        <f t="shared" si="38"/>
        <v/>
      </c>
      <c r="W796" s="51" t="str">
        <f>IFERROR(IF(Данные2!$A796&lt;&gt;"",Данные2!$A796,""),"")</f>
        <v/>
      </c>
      <c r="X796" s="53" t="str">
        <f>IF(COUNTIF(W$1:W796,W796)=1,IF(COUNT(X$1:X795)&gt;0,MAX(X$1:X795)+1,1),"")</f>
        <v/>
      </c>
      <c r="Z796" s="51" t="str">
        <f>IF($U796="","",IFERROR(SUMIF(Данные2!$A:$A,Техлист!$U796,Данные2!D:D),""))</f>
        <v/>
      </c>
      <c r="AA796" s="51" t="str">
        <f>IF($U796="","",IFERROR(SUMIF(Данные2!$A:$A,Техлист!$U796,Данные2!E:E),""))</f>
        <v/>
      </c>
      <c r="AB796" s="45" t="str">
        <f>IF($U796="","",IFERROR(ROUND(SUMIF(Данные2!$A:$A,Техлист!$U796,Данные2!F:F)*100,0)&amp;"%",""))</f>
        <v/>
      </c>
    </row>
    <row r="797" spans="1:28" x14ac:dyDescent="0.25">
      <c r="A797" s="45" t="str">
        <f>IF(Данные2!$A797&lt;&gt;"",Данные2!$A797,"")</f>
        <v/>
      </c>
      <c r="G797" s="45" t="str">
        <f t="shared" si="36"/>
        <v/>
      </c>
      <c r="H797" s="45" t="str">
        <f>IF(COUNTIF(G$1:G797,G797)=1,IF(COUNT(H$1:H796)&gt;0,MAX(H$1:H796)+1,1),"")</f>
        <v/>
      </c>
      <c r="J797" s="45" t="str">
        <f>IFERROR(IF(AND(Данные3!A797&lt;&gt;"",Данные3!A797=D$2),Данные3!B797,""),"")</f>
        <v/>
      </c>
      <c r="K797" s="45" t="str">
        <f>IF(COUNTIF(J$1:J797,J797)=1,IF(COUNT(K$1:K796)&gt;0,MAX(K$1:K796)+1,1),"")</f>
        <v/>
      </c>
      <c r="M797" s="51" t="str">
        <f>IF(G797="","",IFERROR(SUMIFS(Данные3!$E:$E,Данные3!$A:$A,D$2,Данные3!$B:$B,G797),""))</f>
        <v/>
      </c>
      <c r="N797" s="51" t="str">
        <f>IF(G797="","",IFERROR(SUMIFS(Данные3!$F:$F,Данные3!$A:$A,D$2,Данные3!$B:$B,G797),""))</f>
        <v/>
      </c>
      <c r="O797" s="51" t="str">
        <f>IF(G797="","",IFERROR(ROUND(SUMIFS(Данные3!$G:$G,Данные3!$A:$A,D$2,Данные3!$B:$B,G797)*100,0)&amp;"%",""))</f>
        <v/>
      </c>
      <c r="U797" s="51" t="str">
        <f t="shared" si="37"/>
        <v/>
      </c>
      <c r="V797" s="53" t="str">
        <f t="shared" si="38"/>
        <v/>
      </c>
      <c r="W797" s="51" t="str">
        <f>IFERROR(IF(Данные2!$A797&lt;&gt;"",Данные2!$A797,""),"")</f>
        <v/>
      </c>
      <c r="X797" s="53" t="str">
        <f>IF(COUNTIF(W$1:W797,W797)=1,IF(COUNT(X$1:X796)&gt;0,MAX(X$1:X796)+1,1),"")</f>
        <v/>
      </c>
      <c r="Z797" s="51" t="str">
        <f>IF($U797="","",IFERROR(SUMIF(Данные2!$A:$A,Техлист!$U797,Данные2!D:D),""))</f>
        <v/>
      </c>
      <c r="AA797" s="51" t="str">
        <f>IF($U797="","",IFERROR(SUMIF(Данные2!$A:$A,Техлист!$U797,Данные2!E:E),""))</f>
        <v/>
      </c>
      <c r="AB797" s="45" t="str">
        <f>IF($U797="","",IFERROR(ROUND(SUMIF(Данные2!$A:$A,Техлист!$U797,Данные2!F:F)*100,0)&amp;"%",""))</f>
        <v/>
      </c>
    </row>
    <row r="798" spans="1:28" x14ac:dyDescent="0.25">
      <c r="A798" s="45" t="str">
        <f>IF(Данные2!$A798&lt;&gt;"",Данные2!$A798,"")</f>
        <v/>
      </c>
      <c r="G798" s="45" t="str">
        <f t="shared" si="36"/>
        <v/>
      </c>
      <c r="H798" s="45" t="str">
        <f>IF(COUNTIF(G$1:G798,G798)=1,IF(COUNT(H$1:H797)&gt;0,MAX(H$1:H797)+1,1),"")</f>
        <v/>
      </c>
      <c r="J798" s="45" t="str">
        <f>IFERROR(IF(AND(Данные3!A798&lt;&gt;"",Данные3!A798=D$2),Данные3!B798,""),"")</f>
        <v/>
      </c>
      <c r="K798" s="45" t="str">
        <f>IF(COUNTIF(J$1:J798,J798)=1,IF(COUNT(K$1:K797)&gt;0,MAX(K$1:K797)+1,1),"")</f>
        <v/>
      </c>
      <c r="M798" s="51" t="str">
        <f>IF(G798="","",IFERROR(SUMIFS(Данные3!$E:$E,Данные3!$A:$A,D$2,Данные3!$B:$B,G798),""))</f>
        <v/>
      </c>
      <c r="N798" s="51" t="str">
        <f>IF(G798="","",IFERROR(SUMIFS(Данные3!$F:$F,Данные3!$A:$A,D$2,Данные3!$B:$B,G798),""))</f>
        <v/>
      </c>
      <c r="O798" s="51" t="str">
        <f>IF(G798="","",IFERROR(ROUND(SUMIFS(Данные3!$G:$G,Данные3!$A:$A,D$2,Данные3!$B:$B,G798)*100,0)&amp;"%",""))</f>
        <v/>
      </c>
      <c r="U798" s="51" t="str">
        <f t="shared" si="37"/>
        <v/>
      </c>
      <c r="V798" s="53" t="str">
        <f t="shared" si="38"/>
        <v/>
      </c>
      <c r="W798" s="51" t="str">
        <f>IFERROR(IF(Данные2!$A798&lt;&gt;"",Данные2!$A798,""),"")</f>
        <v/>
      </c>
      <c r="X798" s="53" t="str">
        <f>IF(COUNTIF(W$1:W798,W798)=1,IF(COUNT(X$1:X797)&gt;0,MAX(X$1:X797)+1,1),"")</f>
        <v/>
      </c>
      <c r="Z798" s="51" t="str">
        <f>IF($U798="","",IFERROR(SUMIF(Данные2!$A:$A,Техлист!$U798,Данные2!D:D),""))</f>
        <v/>
      </c>
      <c r="AA798" s="51" t="str">
        <f>IF($U798="","",IFERROR(SUMIF(Данные2!$A:$A,Техлист!$U798,Данные2!E:E),""))</f>
        <v/>
      </c>
      <c r="AB798" s="45" t="str">
        <f>IF($U798="","",IFERROR(ROUND(SUMIF(Данные2!$A:$A,Техлист!$U798,Данные2!F:F)*100,0)&amp;"%",""))</f>
        <v/>
      </c>
    </row>
    <row r="799" spans="1:28" x14ac:dyDescent="0.25">
      <c r="A799" s="45" t="str">
        <f>IF(Данные2!$A799&lt;&gt;"",Данные2!$A799,"")</f>
        <v/>
      </c>
      <c r="G799" s="45" t="str">
        <f t="shared" si="36"/>
        <v/>
      </c>
      <c r="H799" s="45" t="str">
        <f>IF(COUNTIF(G$1:G799,G799)=1,IF(COUNT(H$1:H798)&gt;0,MAX(H$1:H798)+1,1),"")</f>
        <v/>
      </c>
      <c r="J799" s="45" t="str">
        <f>IFERROR(IF(AND(Данные3!A799&lt;&gt;"",Данные3!A799=D$2),Данные3!B799,""),"")</f>
        <v/>
      </c>
      <c r="K799" s="45" t="str">
        <f>IF(COUNTIF(J$1:J799,J799)=1,IF(COUNT(K$1:K798)&gt;0,MAX(K$1:K798)+1,1),"")</f>
        <v/>
      </c>
      <c r="M799" s="51" t="str">
        <f>IF(G799="","",IFERROR(SUMIFS(Данные3!$E:$E,Данные3!$A:$A,D$2,Данные3!$B:$B,G799),""))</f>
        <v/>
      </c>
      <c r="N799" s="51" t="str">
        <f>IF(G799="","",IFERROR(SUMIFS(Данные3!$F:$F,Данные3!$A:$A,D$2,Данные3!$B:$B,G799),""))</f>
        <v/>
      </c>
      <c r="O799" s="51" t="str">
        <f>IF(G799="","",IFERROR(ROUND(SUMIFS(Данные3!$G:$G,Данные3!$A:$A,D$2,Данные3!$B:$B,G799)*100,0)&amp;"%",""))</f>
        <v/>
      </c>
      <c r="U799" s="51" t="str">
        <f t="shared" si="37"/>
        <v/>
      </c>
      <c r="V799" s="53" t="str">
        <f t="shared" si="38"/>
        <v/>
      </c>
      <c r="W799" s="51" t="str">
        <f>IFERROR(IF(Данные2!$A799&lt;&gt;"",Данные2!$A799,""),"")</f>
        <v/>
      </c>
      <c r="X799" s="53" t="str">
        <f>IF(COUNTIF(W$1:W799,W799)=1,IF(COUNT(X$1:X798)&gt;0,MAX(X$1:X798)+1,1),"")</f>
        <v/>
      </c>
      <c r="Z799" s="51" t="str">
        <f>IF($U799="","",IFERROR(SUMIF(Данные2!$A:$A,Техлист!$U799,Данные2!D:D),""))</f>
        <v/>
      </c>
      <c r="AA799" s="51" t="str">
        <f>IF($U799="","",IFERROR(SUMIF(Данные2!$A:$A,Техлист!$U799,Данные2!E:E),""))</f>
        <v/>
      </c>
      <c r="AB799" s="45" t="str">
        <f>IF($U799="","",IFERROR(ROUND(SUMIF(Данные2!$A:$A,Техлист!$U799,Данные2!F:F)*100,0)&amp;"%",""))</f>
        <v/>
      </c>
    </row>
    <row r="800" spans="1:28" x14ac:dyDescent="0.25">
      <c r="A800" s="45" t="str">
        <f>IF(Данные2!$A800&lt;&gt;"",Данные2!$A800,"")</f>
        <v/>
      </c>
      <c r="G800" s="45" t="str">
        <f t="shared" si="36"/>
        <v/>
      </c>
      <c r="H800" s="45" t="str">
        <f>IF(COUNTIF(G$1:G800,G800)=1,IF(COUNT(H$1:H799)&gt;0,MAX(H$1:H799)+1,1),"")</f>
        <v/>
      </c>
      <c r="J800" s="45" t="str">
        <f>IFERROR(IF(AND(Данные3!A800&lt;&gt;"",Данные3!A800=D$2),Данные3!B800,""),"")</f>
        <v/>
      </c>
      <c r="K800" s="45" t="str">
        <f>IF(COUNTIF(J$1:J800,J800)=1,IF(COUNT(K$1:K799)&gt;0,MAX(K$1:K799)+1,1),"")</f>
        <v/>
      </c>
      <c r="M800" s="51" t="str">
        <f>IF(G800="","",IFERROR(SUMIFS(Данные3!$E:$E,Данные3!$A:$A,D$2,Данные3!$B:$B,G800),""))</f>
        <v/>
      </c>
      <c r="N800" s="51" t="str">
        <f>IF(G800="","",IFERROR(SUMIFS(Данные3!$F:$F,Данные3!$A:$A,D$2,Данные3!$B:$B,G800),""))</f>
        <v/>
      </c>
      <c r="O800" s="51" t="str">
        <f>IF(G800="","",IFERROR(ROUND(SUMIFS(Данные3!$G:$G,Данные3!$A:$A,D$2,Данные3!$B:$B,G800)*100,0)&amp;"%",""))</f>
        <v/>
      </c>
      <c r="U800" s="51" t="str">
        <f t="shared" si="37"/>
        <v/>
      </c>
      <c r="V800" s="53" t="str">
        <f t="shared" si="38"/>
        <v/>
      </c>
      <c r="W800" s="51" t="str">
        <f>IFERROR(IF(Данные2!$A800&lt;&gt;"",Данные2!$A800,""),"")</f>
        <v/>
      </c>
      <c r="X800" s="53" t="str">
        <f>IF(COUNTIF(W$1:W800,W800)=1,IF(COUNT(X$1:X799)&gt;0,MAX(X$1:X799)+1,1),"")</f>
        <v/>
      </c>
      <c r="Z800" s="51" t="str">
        <f>IF($U800="","",IFERROR(SUMIF(Данные2!$A:$A,Техлист!$U800,Данные2!D:D),""))</f>
        <v/>
      </c>
      <c r="AA800" s="51" t="str">
        <f>IF($U800="","",IFERROR(SUMIF(Данные2!$A:$A,Техлист!$U800,Данные2!E:E),""))</f>
        <v/>
      </c>
      <c r="AB800" s="45" t="str">
        <f>IF($U800="","",IFERROR(ROUND(SUMIF(Данные2!$A:$A,Техлист!$U800,Данные2!F:F)*100,0)&amp;"%",""))</f>
        <v/>
      </c>
    </row>
    <row r="801" spans="1:28" x14ac:dyDescent="0.25">
      <c r="A801" s="45" t="str">
        <f>IF(Данные2!$A801&lt;&gt;"",Данные2!$A801,"")</f>
        <v/>
      </c>
      <c r="G801" s="45" t="str">
        <f t="shared" si="36"/>
        <v/>
      </c>
      <c r="H801" s="45" t="str">
        <f>IF(COUNTIF(G$1:G801,G801)=1,IF(COUNT(H$1:H800)&gt;0,MAX(H$1:H800)+1,1),"")</f>
        <v/>
      </c>
      <c r="J801" s="45" t="str">
        <f>IFERROR(IF(AND(Данные3!A801&lt;&gt;"",Данные3!A801=D$2),Данные3!B801,""),"")</f>
        <v/>
      </c>
      <c r="K801" s="45" t="str">
        <f>IF(COUNTIF(J$1:J801,J801)=1,IF(COUNT(K$1:K800)&gt;0,MAX(K$1:K800)+1,1),"")</f>
        <v/>
      </c>
      <c r="M801" s="51" t="str">
        <f>IF(G801="","",IFERROR(SUMIFS(Данные3!$E:$E,Данные3!$A:$A,D$2,Данные3!$B:$B,G801),""))</f>
        <v/>
      </c>
      <c r="N801" s="51" t="str">
        <f>IF(G801="","",IFERROR(SUMIFS(Данные3!$F:$F,Данные3!$A:$A,D$2,Данные3!$B:$B,G801),""))</f>
        <v/>
      </c>
      <c r="O801" s="51" t="str">
        <f>IF(G801="","",IFERROR(ROUND(SUMIFS(Данные3!$G:$G,Данные3!$A:$A,D$2,Данные3!$B:$B,G801)*100,0)&amp;"%",""))</f>
        <v/>
      </c>
      <c r="U801" s="51" t="str">
        <f t="shared" si="37"/>
        <v/>
      </c>
      <c r="V801" s="53" t="str">
        <f t="shared" si="38"/>
        <v/>
      </c>
      <c r="W801" s="51" t="str">
        <f>IFERROR(IF(Данные2!$A801&lt;&gt;"",Данные2!$A801,""),"")</f>
        <v/>
      </c>
      <c r="X801" s="53" t="str">
        <f>IF(COUNTIF(W$1:W801,W801)=1,IF(COUNT(X$1:X800)&gt;0,MAX(X$1:X800)+1,1),"")</f>
        <v/>
      </c>
      <c r="Z801" s="51" t="str">
        <f>IF($U801="","",IFERROR(SUMIF(Данные2!$A:$A,Техлист!$U801,Данные2!D:D),""))</f>
        <v/>
      </c>
      <c r="AA801" s="51" t="str">
        <f>IF($U801="","",IFERROR(SUMIF(Данные2!$A:$A,Техлист!$U801,Данные2!E:E),""))</f>
        <v/>
      </c>
      <c r="AB801" s="45" t="str">
        <f>IF($U801="","",IFERROR(ROUND(SUMIF(Данные2!$A:$A,Техлист!$U801,Данные2!F:F)*100,0)&amp;"%",""))</f>
        <v/>
      </c>
    </row>
    <row r="802" spans="1:28" x14ac:dyDescent="0.25">
      <c r="A802" s="45" t="str">
        <f>IF(Данные2!$A802&lt;&gt;"",Данные2!$A802,"")</f>
        <v/>
      </c>
      <c r="G802" s="45" t="str">
        <f t="shared" si="36"/>
        <v/>
      </c>
      <c r="H802" s="45" t="str">
        <f>IF(COUNTIF(G$1:G802,G802)=1,IF(COUNT(H$1:H801)&gt;0,MAX(H$1:H801)+1,1),"")</f>
        <v/>
      </c>
      <c r="J802" s="45" t="str">
        <f>IFERROR(IF(AND(Данные3!A802&lt;&gt;"",Данные3!A802=D$2),Данные3!B802,""),"")</f>
        <v/>
      </c>
      <c r="K802" s="45" t="str">
        <f>IF(COUNTIF(J$1:J802,J802)=1,IF(COUNT(K$1:K801)&gt;0,MAX(K$1:K801)+1,1),"")</f>
        <v/>
      </c>
      <c r="M802" s="51" t="str">
        <f>IF(G802="","",IFERROR(SUMIFS(Данные3!$E:$E,Данные3!$A:$A,D$2,Данные3!$B:$B,G802),""))</f>
        <v/>
      </c>
      <c r="N802" s="51" t="str">
        <f>IF(G802="","",IFERROR(SUMIFS(Данные3!$F:$F,Данные3!$A:$A,D$2,Данные3!$B:$B,G802),""))</f>
        <v/>
      </c>
      <c r="O802" s="51" t="str">
        <f>IF(G802="","",IFERROR(ROUND(SUMIFS(Данные3!$G:$G,Данные3!$A:$A,D$2,Данные3!$B:$B,G802)*100,0)&amp;"%",""))</f>
        <v/>
      </c>
      <c r="U802" s="51" t="str">
        <f t="shared" si="37"/>
        <v/>
      </c>
      <c r="V802" s="53" t="str">
        <f t="shared" si="38"/>
        <v/>
      </c>
      <c r="W802" s="51" t="str">
        <f>IFERROR(IF(Данные2!$A802&lt;&gt;"",Данные2!$A802,""),"")</f>
        <v/>
      </c>
      <c r="X802" s="53" t="str">
        <f>IF(COUNTIF(W$1:W802,W802)=1,IF(COUNT(X$1:X801)&gt;0,MAX(X$1:X801)+1,1),"")</f>
        <v/>
      </c>
      <c r="Z802" s="51" t="str">
        <f>IF($U802="","",IFERROR(SUMIF(Данные2!$A:$A,Техлист!$U802,Данные2!D:D),""))</f>
        <v/>
      </c>
      <c r="AA802" s="51" t="str">
        <f>IF($U802="","",IFERROR(SUMIF(Данные2!$A:$A,Техлист!$U802,Данные2!E:E),""))</f>
        <v/>
      </c>
      <c r="AB802" s="45" t="str">
        <f>IF($U802="","",IFERROR(ROUND(SUMIF(Данные2!$A:$A,Техлист!$U802,Данные2!F:F)*100,0)&amp;"%",""))</f>
        <v/>
      </c>
    </row>
    <row r="803" spans="1:28" x14ac:dyDescent="0.25">
      <c r="A803" s="45" t="str">
        <f>IF(Данные2!$A803&lt;&gt;"",Данные2!$A803,"")</f>
        <v/>
      </c>
      <c r="G803" s="45" t="str">
        <f t="shared" si="36"/>
        <v/>
      </c>
      <c r="H803" s="45" t="str">
        <f>IF(COUNTIF(G$1:G803,G803)=1,IF(COUNT(H$1:H802)&gt;0,MAX(H$1:H802)+1,1),"")</f>
        <v/>
      </c>
      <c r="J803" s="45" t="str">
        <f>IFERROR(IF(AND(Данные3!A803&lt;&gt;"",Данные3!A803=D$2),Данные3!B803,""),"")</f>
        <v/>
      </c>
      <c r="K803" s="45" t="str">
        <f>IF(COUNTIF(J$1:J803,J803)=1,IF(COUNT(K$1:K802)&gt;0,MAX(K$1:K802)+1,1),"")</f>
        <v/>
      </c>
      <c r="M803" s="51" t="str">
        <f>IF(G803="","",IFERROR(SUMIFS(Данные3!$E:$E,Данные3!$A:$A,D$2,Данные3!$B:$B,G803),""))</f>
        <v/>
      </c>
      <c r="N803" s="51" t="str">
        <f>IF(G803="","",IFERROR(SUMIFS(Данные3!$F:$F,Данные3!$A:$A,D$2,Данные3!$B:$B,G803),""))</f>
        <v/>
      </c>
      <c r="O803" s="51" t="str">
        <f>IF(G803="","",IFERROR(ROUND(SUMIFS(Данные3!$G:$G,Данные3!$A:$A,D$2,Данные3!$B:$B,G803)*100,0)&amp;"%",""))</f>
        <v/>
      </c>
      <c r="U803" s="51" t="str">
        <f t="shared" si="37"/>
        <v/>
      </c>
      <c r="V803" s="53" t="str">
        <f t="shared" si="38"/>
        <v/>
      </c>
      <c r="W803" s="51" t="str">
        <f>IFERROR(IF(Данные2!$A803&lt;&gt;"",Данные2!$A803,""),"")</f>
        <v/>
      </c>
      <c r="X803" s="53" t="str">
        <f>IF(COUNTIF(W$1:W803,W803)=1,IF(COUNT(X$1:X802)&gt;0,MAX(X$1:X802)+1,1),"")</f>
        <v/>
      </c>
      <c r="Z803" s="51" t="str">
        <f>IF($U803="","",IFERROR(SUMIF(Данные2!$A:$A,Техлист!$U803,Данные2!D:D),""))</f>
        <v/>
      </c>
      <c r="AA803" s="51" t="str">
        <f>IF($U803="","",IFERROR(SUMIF(Данные2!$A:$A,Техлист!$U803,Данные2!E:E),""))</f>
        <v/>
      </c>
      <c r="AB803" s="45" t="str">
        <f>IF($U803="","",IFERROR(ROUND(SUMIF(Данные2!$A:$A,Техлист!$U803,Данные2!F:F)*100,0)&amp;"%",""))</f>
        <v/>
      </c>
    </row>
    <row r="804" spans="1:28" x14ac:dyDescent="0.25">
      <c r="A804" s="45" t="str">
        <f>IF(Данные2!$A804&lt;&gt;"",Данные2!$A804,"")</f>
        <v/>
      </c>
      <c r="G804" s="45" t="str">
        <f t="shared" si="36"/>
        <v/>
      </c>
      <c r="H804" s="45" t="str">
        <f>IF(COUNTIF(G$1:G804,G804)=1,IF(COUNT(H$1:H803)&gt;0,MAX(H$1:H803)+1,1),"")</f>
        <v/>
      </c>
      <c r="J804" s="45" t="str">
        <f>IFERROR(IF(AND(Данные3!A804&lt;&gt;"",Данные3!A804=D$2),Данные3!B804,""),"")</f>
        <v/>
      </c>
      <c r="K804" s="45" t="str">
        <f>IF(COUNTIF(J$1:J804,J804)=1,IF(COUNT(K$1:K803)&gt;0,MAX(K$1:K803)+1,1),"")</f>
        <v/>
      </c>
      <c r="M804" s="51" t="str">
        <f>IF(G804="","",IFERROR(SUMIFS(Данные3!$E:$E,Данные3!$A:$A,D$2,Данные3!$B:$B,G804),""))</f>
        <v/>
      </c>
      <c r="N804" s="51" t="str">
        <f>IF(G804="","",IFERROR(SUMIFS(Данные3!$F:$F,Данные3!$A:$A,D$2,Данные3!$B:$B,G804),""))</f>
        <v/>
      </c>
      <c r="O804" s="51" t="str">
        <f>IF(G804="","",IFERROR(ROUND(SUMIFS(Данные3!$G:$G,Данные3!$A:$A,D$2,Данные3!$B:$B,G804)*100,0)&amp;"%",""))</f>
        <v/>
      </c>
      <c r="U804" s="51" t="str">
        <f t="shared" si="37"/>
        <v/>
      </c>
      <c r="V804" s="53" t="str">
        <f t="shared" si="38"/>
        <v/>
      </c>
      <c r="W804" s="51" t="str">
        <f>IFERROR(IF(Данные2!$A804&lt;&gt;"",Данные2!$A804,""),"")</f>
        <v/>
      </c>
      <c r="X804" s="53" t="str">
        <f>IF(COUNTIF(W$1:W804,W804)=1,IF(COUNT(X$1:X803)&gt;0,MAX(X$1:X803)+1,1),"")</f>
        <v/>
      </c>
      <c r="Z804" s="51" t="str">
        <f>IF($U804="","",IFERROR(SUMIF(Данные2!$A:$A,Техлист!$U804,Данные2!D:D),""))</f>
        <v/>
      </c>
      <c r="AA804" s="51" t="str">
        <f>IF($U804="","",IFERROR(SUMIF(Данные2!$A:$A,Техлист!$U804,Данные2!E:E),""))</f>
        <v/>
      </c>
      <c r="AB804" s="45" t="str">
        <f>IF($U804="","",IFERROR(ROUND(SUMIF(Данные2!$A:$A,Техлист!$U804,Данные2!F:F)*100,0)&amp;"%",""))</f>
        <v/>
      </c>
    </row>
    <row r="805" spans="1:28" x14ac:dyDescent="0.25">
      <c r="A805" s="45" t="str">
        <f>IF(Данные2!$A805&lt;&gt;"",Данные2!$A805,"")</f>
        <v/>
      </c>
      <c r="G805" s="45" t="str">
        <f t="shared" si="36"/>
        <v/>
      </c>
      <c r="H805" s="45" t="str">
        <f>IF(COUNTIF(G$1:G805,G805)=1,IF(COUNT(H$1:H804)&gt;0,MAX(H$1:H804)+1,1),"")</f>
        <v/>
      </c>
      <c r="J805" s="45" t="str">
        <f>IFERROR(IF(AND(Данные3!A805&lt;&gt;"",Данные3!A805=D$2),Данные3!B805,""),"")</f>
        <v/>
      </c>
      <c r="K805" s="45" t="str">
        <f>IF(COUNTIF(J$1:J805,J805)=1,IF(COUNT(K$1:K804)&gt;0,MAX(K$1:K804)+1,1),"")</f>
        <v/>
      </c>
      <c r="M805" s="51" t="str">
        <f>IF(G805="","",IFERROR(SUMIFS(Данные3!$E:$E,Данные3!$A:$A,D$2,Данные3!$B:$B,G805),""))</f>
        <v/>
      </c>
      <c r="N805" s="51" t="str">
        <f>IF(G805="","",IFERROR(SUMIFS(Данные3!$F:$F,Данные3!$A:$A,D$2,Данные3!$B:$B,G805),""))</f>
        <v/>
      </c>
      <c r="O805" s="51" t="str">
        <f>IF(G805="","",IFERROR(ROUND(SUMIFS(Данные3!$G:$G,Данные3!$A:$A,D$2,Данные3!$B:$B,G805)*100,0)&amp;"%",""))</f>
        <v/>
      </c>
      <c r="U805" s="51" t="str">
        <f t="shared" si="37"/>
        <v/>
      </c>
      <c r="V805" s="53" t="str">
        <f t="shared" si="38"/>
        <v/>
      </c>
      <c r="W805" s="51" t="str">
        <f>IFERROR(IF(Данные2!$A805&lt;&gt;"",Данные2!$A805,""),"")</f>
        <v/>
      </c>
      <c r="X805" s="53" t="str">
        <f>IF(COUNTIF(W$1:W805,W805)=1,IF(COUNT(X$1:X804)&gt;0,MAX(X$1:X804)+1,1),"")</f>
        <v/>
      </c>
      <c r="Z805" s="51" t="str">
        <f>IF($U805="","",IFERROR(SUMIF(Данные2!$A:$A,Техлист!$U805,Данные2!D:D),""))</f>
        <v/>
      </c>
      <c r="AA805" s="51" t="str">
        <f>IF($U805="","",IFERROR(SUMIF(Данные2!$A:$A,Техлист!$U805,Данные2!E:E),""))</f>
        <v/>
      </c>
      <c r="AB805" s="45" t="str">
        <f>IF($U805="","",IFERROR(ROUND(SUMIF(Данные2!$A:$A,Техлист!$U805,Данные2!F:F)*100,0)&amp;"%",""))</f>
        <v/>
      </c>
    </row>
    <row r="806" spans="1:28" x14ac:dyDescent="0.25">
      <c r="A806" s="45" t="str">
        <f>IF(Данные2!$A806&lt;&gt;"",Данные2!$A806,"")</f>
        <v/>
      </c>
      <c r="G806" s="45" t="str">
        <f t="shared" si="36"/>
        <v/>
      </c>
      <c r="H806" s="45" t="str">
        <f>IF(COUNTIF(G$1:G806,G806)=1,IF(COUNT(H$1:H805)&gt;0,MAX(H$1:H805)+1,1),"")</f>
        <v/>
      </c>
      <c r="J806" s="45" t="str">
        <f>IFERROR(IF(AND(Данные3!A806&lt;&gt;"",Данные3!A806=D$2),Данные3!B806,""),"")</f>
        <v/>
      </c>
      <c r="K806" s="45" t="str">
        <f>IF(COUNTIF(J$1:J806,J806)=1,IF(COUNT(K$1:K805)&gt;0,MAX(K$1:K805)+1,1),"")</f>
        <v/>
      </c>
      <c r="M806" s="51" t="str">
        <f>IF(G806="","",IFERROR(SUMIFS(Данные3!$E:$E,Данные3!$A:$A,D$2,Данные3!$B:$B,G806),""))</f>
        <v/>
      </c>
      <c r="N806" s="51" t="str">
        <f>IF(G806="","",IFERROR(SUMIFS(Данные3!$F:$F,Данные3!$A:$A,D$2,Данные3!$B:$B,G806),""))</f>
        <v/>
      </c>
      <c r="O806" s="51" t="str">
        <f>IF(G806="","",IFERROR(ROUND(SUMIFS(Данные3!$G:$G,Данные3!$A:$A,D$2,Данные3!$B:$B,G806)*100,0)&amp;"%",""))</f>
        <v/>
      </c>
      <c r="U806" s="51" t="str">
        <f t="shared" si="37"/>
        <v/>
      </c>
      <c r="V806" s="53" t="str">
        <f t="shared" si="38"/>
        <v/>
      </c>
      <c r="W806" s="51" t="str">
        <f>IFERROR(IF(Данные2!$A806&lt;&gt;"",Данные2!$A806,""),"")</f>
        <v/>
      </c>
      <c r="X806" s="53" t="str">
        <f>IF(COUNTIF(W$1:W806,W806)=1,IF(COUNT(X$1:X805)&gt;0,MAX(X$1:X805)+1,1),"")</f>
        <v/>
      </c>
      <c r="Z806" s="51" t="str">
        <f>IF($U806="","",IFERROR(SUMIF(Данные2!$A:$A,Техлист!$U806,Данные2!D:D),""))</f>
        <v/>
      </c>
      <c r="AA806" s="51" t="str">
        <f>IF($U806="","",IFERROR(SUMIF(Данные2!$A:$A,Техлист!$U806,Данные2!E:E),""))</f>
        <v/>
      </c>
      <c r="AB806" s="45" t="str">
        <f>IF($U806="","",IFERROR(ROUND(SUMIF(Данные2!$A:$A,Техлист!$U806,Данные2!F:F)*100,0)&amp;"%",""))</f>
        <v/>
      </c>
    </row>
    <row r="807" spans="1:28" x14ac:dyDescent="0.25">
      <c r="A807" s="45" t="str">
        <f>IF(Данные2!$A807&lt;&gt;"",Данные2!$A807,"")</f>
        <v/>
      </c>
      <c r="G807" s="45" t="str">
        <f t="shared" si="36"/>
        <v/>
      </c>
      <c r="H807" s="45" t="str">
        <f>IF(COUNTIF(G$1:G807,G807)=1,IF(COUNT(H$1:H806)&gt;0,MAX(H$1:H806)+1,1),"")</f>
        <v/>
      </c>
      <c r="J807" s="45" t="str">
        <f>IFERROR(IF(AND(Данные3!A807&lt;&gt;"",Данные3!A807=D$2),Данные3!B807,""),"")</f>
        <v/>
      </c>
      <c r="K807" s="45" t="str">
        <f>IF(COUNTIF(J$1:J807,J807)=1,IF(COUNT(K$1:K806)&gt;0,MAX(K$1:K806)+1,1),"")</f>
        <v/>
      </c>
      <c r="M807" s="51" t="str">
        <f>IF(G807="","",IFERROR(SUMIFS(Данные3!$E:$E,Данные3!$A:$A,D$2,Данные3!$B:$B,G807),""))</f>
        <v/>
      </c>
      <c r="N807" s="51" t="str">
        <f>IF(G807="","",IFERROR(SUMIFS(Данные3!$F:$F,Данные3!$A:$A,D$2,Данные3!$B:$B,G807),""))</f>
        <v/>
      </c>
      <c r="O807" s="51" t="str">
        <f>IF(G807="","",IFERROR(ROUND(SUMIFS(Данные3!$G:$G,Данные3!$A:$A,D$2,Данные3!$B:$B,G807)*100,0)&amp;"%",""))</f>
        <v/>
      </c>
      <c r="U807" s="51" t="str">
        <f t="shared" si="37"/>
        <v/>
      </c>
      <c r="V807" s="53" t="str">
        <f t="shared" si="38"/>
        <v/>
      </c>
      <c r="W807" s="51" t="str">
        <f>IFERROR(IF(Данные2!$A807&lt;&gt;"",Данные2!$A807,""),"")</f>
        <v/>
      </c>
      <c r="X807" s="53" t="str">
        <f>IF(COUNTIF(W$1:W807,W807)=1,IF(COUNT(X$1:X806)&gt;0,MAX(X$1:X806)+1,1),"")</f>
        <v/>
      </c>
      <c r="Z807" s="51" t="str">
        <f>IF($U807="","",IFERROR(SUMIF(Данные2!$A:$A,Техлист!$U807,Данные2!D:D),""))</f>
        <v/>
      </c>
      <c r="AA807" s="51" t="str">
        <f>IF($U807="","",IFERROR(SUMIF(Данные2!$A:$A,Техлист!$U807,Данные2!E:E),""))</f>
        <v/>
      </c>
      <c r="AB807" s="45" t="str">
        <f>IF($U807="","",IFERROR(ROUND(SUMIF(Данные2!$A:$A,Техлист!$U807,Данные2!F:F)*100,0)&amp;"%",""))</f>
        <v/>
      </c>
    </row>
    <row r="808" spans="1:28" x14ac:dyDescent="0.25">
      <c r="A808" s="45" t="str">
        <f>IF(Данные2!$A808&lt;&gt;"",Данные2!$A808,"")</f>
        <v/>
      </c>
      <c r="G808" s="45" t="str">
        <f t="shared" si="36"/>
        <v/>
      </c>
      <c r="H808" s="45" t="str">
        <f>IF(COUNTIF(G$1:G808,G808)=1,IF(COUNT(H$1:H807)&gt;0,MAX(H$1:H807)+1,1),"")</f>
        <v/>
      </c>
      <c r="J808" s="45" t="str">
        <f>IFERROR(IF(AND(Данные3!A808&lt;&gt;"",Данные3!A808=D$2),Данные3!B808,""),"")</f>
        <v/>
      </c>
      <c r="K808" s="45" t="str">
        <f>IF(COUNTIF(J$1:J808,J808)=1,IF(COUNT(K$1:K807)&gt;0,MAX(K$1:K807)+1,1),"")</f>
        <v/>
      </c>
      <c r="M808" s="51" t="str">
        <f>IF(G808="","",IFERROR(SUMIFS(Данные3!$E:$E,Данные3!$A:$A,D$2,Данные3!$B:$B,G808),""))</f>
        <v/>
      </c>
      <c r="N808" s="51" t="str">
        <f>IF(G808="","",IFERROR(SUMIFS(Данные3!$F:$F,Данные3!$A:$A,D$2,Данные3!$B:$B,G808),""))</f>
        <v/>
      </c>
      <c r="O808" s="51" t="str">
        <f>IF(G808="","",IFERROR(ROUND(SUMIFS(Данные3!$G:$G,Данные3!$A:$A,D$2,Данные3!$B:$B,G808)*100,0)&amp;"%",""))</f>
        <v/>
      </c>
      <c r="U808" s="51" t="str">
        <f t="shared" si="37"/>
        <v/>
      </c>
      <c r="V808" s="53" t="str">
        <f t="shared" si="38"/>
        <v/>
      </c>
      <c r="W808" s="51" t="str">
        <f>IFERROR(IF(Данные2!$A808&lt;&gt;"",Данные2!$A808,""),"")</f>
        <v/>
      </c>
      <c r="X808" s="53" t="str">
        <f>IF(COUNTIF(W$1:W808,W808)=1,IF(COUNT(X$1:X807)&gt;0,MAX(X$1:X807)+1,1),"")</f>
        <v/>
      </c>
      <c r="Z808" s="51" t="str">
        <f>IF($U808="","",IFERROR(SUMIF(Данные2!$A:$A,Техлист!$U808,Данные2!D:D),""))</f>
        <v/>
      </c>
      <c r="AA808" s="51" t="str">
        <f>IF($U808="","",IFERROR(SUMIF(Данные2!$A:$A,Техлист!$U808,Данные2!E:E),""))</f>
        <v/>
      </c>
      <c r="AB808" s="45" t="str">
        <f>IF($U808="","",IFERROR(ROUND(SUMIF(Данные2!$A:$A,Техлист!$U808,Данные2!F:F)*100,0)&amp;"%",""))</f>
        <v/>
      </c>
    </row>
    <row r="809" spans="1:28" x14ac:dyDescent="0.25">
      <c r="A809" s="45" t="str">
        <f>IF(Данные2!$A809&lt;&gt;"",Данные2!$A809,"")</f>
        <v/>
      </c>
      <c r="G809" s="45" t="str">
        <f t="shared" si="36"/>
        <v/>
      </c>
      <c r="H809" s="45" t="str">
        <f>IF(COUNTIF(G$1:G809,G809)=1,IF(COUNT(H$1:H808)&gt;0,MAX(H$1:H808)+1,1),"")</f>
        <v/>
      </c>
      <c r="J809" s="45" t="str">
        <f>IFERROR(IF(AND(Данные3!A809&lt;&gt;"",Данные3!A809=D$2),Данные3!B809,""),"")</f>
        <v/>
      </c>
      <c r="K809" s="45" t="str">
        <f>IF(COUNTIF(J$1:J809,J809)=1,IF(COUNT(K$1:K808)&gt;0,MAX(K$1:K808)+1,1),"")</f>
        <v/>
      </c>
      <c r="M809" s="51" t="str">
        <f>IF(G809="","",IFERROR(SUMIFS(Данные3!$E:$E,Данные3!$A:$A,D$2,Данные3!$B:$B,G809),""))</f>
        <v/>
      </c>
      <c r="N809" s="51" t="str">
        <f>IF(G809="","",IFERROR(SUMIFS(Данные3!$F:$F,Данные3!$A:$A,D$2,Данные3!$B:$B,G809),""))</f>
        <v/>
      </c>
      <c r="O809" s="51" t="str">
        <f>IF(G809="","",IFERROR(ROUND(SUMIFS(Данные3!$G:$G,Данные3!$A:$A,D$2,Данные3!$B:$B,G809)*100,0)&amp;"%",""))</f>
        <v/>
      </c>
      <c r="U809" s="51" t="str">
        <f t="shared" si="37"/>
        <v/>
      </c>
      <c r="V809" s="53" t="str">
        <f t="shared" si="38"/>
        <v/>
      </c>
      <c r="W809" s="51" t="str">
        <f>IFERROR(IF(Данные2!$A809&lt;&gt;"",Данные2!$A809,""),"")</f>
        <v/>
      </c>
      <c r="X809" s="53" t="str">
        <f>IF(COUNTIF(W$1:W809,W809)=1,IF(COUNT(X$1:X808)&gt;0,MAX(X$1:X808)+1,1),"")</f>
        <v/>
      </c>
      <c r="Z809" s="51" t="str">
        <f>IF($U809="","",IFERROR(SUMIF(Данные2!$A:$A,Техлист!$U809,Данные2!D:D),""))</f>
        <v/>
      </c>
      <c r="AA809" s="51" t="str">
        <f>IF($U809="","",IFERROR(SUMIF(Данные2!$A:$A,Техлист!$U809,Данные2!E:E),""))</f>
        <v/>
      </c>
      <c r="AB809" s="45" t="str">
        <f>IF($U809="","",IFERROR(ROUND(SUMIF(Данные2!$A:$A,Техлист!$U809,Данные2!F:F)*100,0)&amp;"%",""))</f>
        <v/>
      </c>
    </row>
    <row r="810" spans="1:28" x14ac:dyDescent="0.25">
      <c r="A810" s="45" t="str">
        <f>IF(Данные2!$A810&lt;&gt;"",Данные2!$A810,"")</f>
        <v/>
      </c>
      <c r="G810" s="45" t="str">
        <f t="shared" si="36"/>
        <v/>
      </c>
      <c r="H810" s="45" t="str">
        <f>IF(COUNTIF(G$1:G810,G810)=1,IF(COUNT(H$1:H809)&gt;0,MAX(H$1:H809)+1,1),"")</f>
        <v/>
      </c>
      <c r="J810" s="45" t="str">
        <f>IFERROR(IF(AND(Данные3!A810&lt;&gt;"",Данные3!A810=D$2),Данные3!B810,""),"")</f>
        <v/>
      </c>
      <c r="K810" s="45" t="str">
        <f>IF(COUNTIF(J$1:J810,J810)=1,IF(COUNT(K$1:K809)&gt;0,MAX(K$1:K809)+1,1),"")</f>
        <v/>
      </c>
      <c r="M810" s="51" t="str">
        <f>IF(G810="","",IFERROR(SUMIFS(Данные3!$E:$E,Данные3!$A:$A,D$2,Данные3!$B:$B,G810),""))</f>
        <v/>
      </c>
      <c r="N810" s="51" t="str">
        <f>IF(G810="","",IFERROR(SUMIFS(Данные3!$F:$F,Данные3!$A:$A,D$2,Данные3!$B:$B,G810),""))</f>
        <v/>
      </c>
      <c r="O810" s="51" t="str">
        <f>IF(G810="","",IFERROR(ROUND(SUMIFS(Данные3!$G:$G,Данные3!$A:$A,D$2,Данные3!$B:$B,G810)*100,0)&amp;"%",""))</f>
        <v/>
      </c>
      <c r="U810" s="51" t="str">
        <f t="shared" si="37"/>
        <v/>
      </c>
      <c r="V810" s="53" t="str">
        <f t="shared" si="38"/>
        <v/>
      </c>
      <c r="W810" s="51" t="str">
        <f>IFERROR(IF(Данные2!$A810&lt;&gt;"",Данные2!$A810,""),"")</f>
        <v/>
      </c>
      <c r="X810" s="53" t="str">
        <f>IF(COUNTIF(W$1:W810,W810)=1,IF(COUNT(X$1:X809)&gt;0,MAX(X$1:X809)+1,1),"")</f>
        <v/>
      </c>
      <c r="Z810" s="51" t="str">
        <f>IF($U810="","",IFERROR(SUMIF(Данные2!$A:$A,Техлист!$U810,Данные2!D:D),""))</f>
        <v/>
      </c>
      <c r="AA810" s="51" t="str">
        <f>IF($U810="","",IFERROR(SUMIF(Данные2!$A:$A,Техлист!$U810,Данные2!E:E),""))</f>
        <v/>
      </c>
      <c r="AB810" s="45" t="str">
        <f>IF($U810="","",IFERROR(ROUND(SUMIF(Данные2!$A:$A,Техлист!$U810,Данные2!F:F)*100,0)&amp;"%",""))</f>
        <v/>
      </c>
    </row>
    <row r="811" spans="1:28" x14ac:dyDescent="0.25">
      <c r="A811" s="45" t="str">
        <f>IF(Данные2!$A811&lt;&gt;"",Данные2!$A811,"")</f>
        <v/>
      </c>
      <c r="G811" s="45" t="str">
        <f t="shared" si="36"/>
        <v/>
      </c>
      <c r="H811" s="45" t="str">
        <f>IF(COUNTIF(G$1:G811,G811)=1,IF(COUNT(H$1:H810)&gt;0,MAX(H$1:H810)+1,1),"")</f>
        <v/>
      </c>
      <c r="J811" s="45" t="str">
        <f>IFERROR(IF(AND(Данные3!A811&lt;&gt;"",Данные3!A811=D$2),Данные3!B811,""),"")</f>
        <v/>
      </c>
      <c r="K811" s="45" t="str">
        <f>IF(COUNTIF(J$1:J811,J811)=1,IF(COUNT(K$1:K810)&gt;0,MAX(K$1:K810)+1,1),"")</f>
        <v/>
      </c>
      <c r="M811" s="51" t="str">
        <f>IF(G811="","",IFERROR(SUMIFS(Данные3!$E:$E,Данные3!$A:$A,D$2,Данные3!$B:$B,G811),""))</f>
        <v/>
      </c>
      <c r="N811" s="51" t="str">
        <f>IF(G811="","",IFERROR(SUMIFS(Данные3!$F:$F,Данные3!$A:$A,D$2,Данные3!$B:$B,G811),""))</f>
        <v/>
      </c>
      <c r="O811" s="51" t="str">
        <f>IF(G811="","",IFERROR(ROUND(SUMIFS(Данные3!$G:$G,Данные3!$A:$A,D$2,Данные3!$B:$B,G811)*100,0)&amp;"%",""))</f>
        <v/>
      </c>
      <c r="U811" s="51" t="str">
        <f t="shared" si="37"/>
        <v/>
      </c>
      <c r="V811" s="53" t="str">
        <f t="shared" si="38"/>
        <v/>
      </c>
      <c r="W811" s="51" t="str">
        <f>IFERROR(IF(Данные2!$A811&lt;&gt;"",Данные2!$A811,""),"")</f>
        <v/>
      </c>
      <c r="X811" s="53" t="str">
        <f>IF(COUNTIF(W$1:W811,W811)=1,IF(COUNT(X$1:X810)&gt;0,MAX(X$1:X810)+1,1),"")</f>
        <v/>
      </c>
      <c r="Z811" s="51" t="str">
        <f>IF($U811="","",IFERROR(SUMIF(Данные2!$A:$A,Техлист!$U811,Данные2!D:D),""))</f>
        <v/>
      </c>
      <c r="AA811" s="51" t="str">
        <f>IF($U811="","",IFERROR(SUMIF(Данные2!$A:$A,Техлист!$U811,Данные2!E:E),""))</f>
        <v/>
      </c>
      <c r="AB811" s="45" t="str">
        <f>IF($U811="","",IFERROR(ROUND(SUMIF(Данные2!$A:$A,Техлист!$U811,Данные2!F:F)*100,0)&amp;"%",""))</f>
        <v/>
      </c>
    </row>
    <row r="812" spans="1:28" x14ac:dyDescent="0.25">
      <c r="A812" s="45" t="str">
        <f>IF(Данные2!$A812&lt;&gt;"",Данные2!$A812,"")</f>
        <v/>
      </c>
      <c r="G812" s="45" t="str">
        <f t="shared" si="36"/>
        <v/>
      </c>
      <c r="H812" s="45" t="str">
        <f>IF(COUNTIF(G$1:G812,G812)=1,IF(COUNT(H$1:H811)&gt;0,MAX(H$1:H811)+1,1),"")</f>
        <v/>
      </c>
      <c r="J812" s="45" t="str">
        <f>IFERROR(IF(AND(Данные3!A812&lt;&gt;"",Данные3!A812=D$2),Данные3!B812,""),"")</f>
        <v/>
      </c>
      <c r="K812" s="45" t="str">
        <f>IF(COUNTIF(J$1:J812,J812)=1,IF(COUNT(K$1:K811)&gt;0,MAX(K$1:K811)+1,1),"")</f>
        <v/>
      </c>
      <c r="M812" s="51" t="str">
        <f>IF(G812="","",IFERROR(SUMIFS(Данные3!$E:$E,Данные3!$A:$A,D$2,Данные3!$B:$B,G812),""))</f>
        <v/>
      </c>
      <c r="N812" s="51" t="str">
        <f>IF(G812="","",IFERROR(SUMIFS(Данные3!$F:$F,Данные3!$A:$A,D$2,Данные3!$B:$B,G812),""))</f>
        <v/>
      </c>
      <c r="O812" s="51" t="str">
        <f>IF(G812="","",IFERROR(ROUND(SUMIFS(Данные3!$G:$G,Данные3!$A:$A,D$2,Данные3!$B:$B,G812)*100,0)&amp;"%",""))</f>
        <v/>
      </c>
      <c r="U812" s="51" t="str">
        <f t="shared" si="37"/>
        <v/>
      </c>
      <c r="V812" s="53" t="str">
        <f t="shared" si="38"/>
        <v/>
      </c>
      <c r="W812" s="51" t="str">
        <f>IFERROR(IF(Данные2!$A812&lt;&gt;"",Данные2!$A812,""),"")</f>
        <v/>
      </c>
      <c r="X812" s="53" t="str">
        <f>IF(COUNTIF(W$1:W812,W812)=1,IF(COUNT(X$1:X811)&gt;0,MAX(X$1:X811)+1,1),"")</f>
        <v/>
      </c>
      <c r="Z812" s="51" t="str">
        <f>IF($U812="","",IFERROR(SUMIF(Данные2!$A:$A,Техлист!$U812,Данные2!D:D),""))</f>
        <v/>
      </c>
      <c r="AA812" s="51" t="str">
        <f>IF($U812="","",IFERROR(SUMIF(Данные2!$A:$A,Техлист!$U812,Данные2!E:E),""))</f>
        <v/>
      </c>
      <c r="AB812" s="45" t="str">
        <f>IF($U812="","",IFERROR(ROUND(SUMIF(Данные2!$A:$A,Техлист!$U812,Данные2!F:F)*100,0)&amp;"%",""))</f>
        <v/>
      </c>
    </row>
    <row r="813" spans="1:28" x14ac:dyDescent="0.25">
      <c r="A813" s="45" t="str">
        <f>IF(Данные2!$A813&lt;&gt;"",Данные2!$A813,"")</f>
        <v/>
      </c>
      <c r="G813" s="45" t="str">
        <f t="shared" si="36"/>
        <v/>
      </c>
      <c r="H813" s="45" t="str">
        <f>IF(COUNTIF(G$1:G813,G813)=1,IF(COUNT(H$1:H812)&gt;0,MAX(H$1:H812)+1,1),"")</f>
        <v/>
      </c>
      <c r="J813" s="45" t="str">
        <f>IFERROR(IF(AND(Данные3!A813&lt;&gt;"",Данные3!A813=D$2),Данные3!B813,""),"")</f>
        <v/>
      </c>
      <c r="K813" s="45" t="str">
        <f>IF(COUNTIF(J$1:J813,J813)=1,IF(COUNT(K$1:K812)&gt;0,MAX(K$1:K812)+1,1),"")</f>
        <v/>
      </c>
      <c r="M813" s="51" t="str">
        <f>IF(G813="","",IFERROR(SUMIFS(Данные3!$E:$E,Данные3!$A:$A,D$2,Данные3!$B:$B,G813),""))</f>
        <v/>
      </c>
      <c r="N813" s="51" t="str">
        <f>IF(G813="","",IFERROR(SUMIFS(Данные3!$F:$F,Данные3!$A:$A,D$2,Данные3!$B:$B,G813),""))</f>
        <v/>
      </c>
      <c r="O813" s="51" t="str">
        <f>IF(G813="","",IFERROR(ROUND(SUMIFS(Данные3!$G:$G,Данные3!$A:$A,D$2,Данные3!$B:$B,G813)*100,0)&amp;"%",""))</f>
        <v/>
      </c>
      <c r="U813" s="51" t="str">
        <f t="shared" si="37"/>
        <v/>
      </c>
      <c r="V813" s="53" t="str">
        <f t="shared" si="38"/>
        <v/>
      </c>
      <c r="W813" s="51" t="str">
        <f>IFERROR(IF(Данные2!$A813&lt;&gt;"",Данные2!$A813,""),"")</f>
        <v/>
      </c>
      <c r="X813" s="53" t="str">
        <f>IF(COUNTIF(W$1:W813,W813)=1,IF(COUNT(X$1:X812)&gt;0,MAX(X$1:X812)+1,1),"")</f>
        <v/>
      </c>
      <c r="Z813" s="51" t="str">
        <f>IF($U813="","",IFERROR(SUMIF(Данные2!$A:$A,Техлист!$U813,Данные2!D:D),""))</f>
        <v/>
      </c>
      <c r="AA813" s="51" t="str">
        <f>IF($U813="","",IFERROR(SUMIF(Данные2!$A:$A,Техлист!$U813,Данные2!E:E),""))</f>
        <v/>
      </c>
      <c r="AB813" s="45" t="str">
        <f>IF($U813="","",IFERROR(ROUND(SUMIF(Данные2!$A:$A,Техлист!$U813,Данные2!F:F)*100,0)&amp;"%",""))</f>
        <v/>
      </c>
    </row>
    <row r="814" spans="1:28" x14ac:dyDescent="0.25">
      <c r="A814" s="45" t="str">
        <f>IF(Данные2!$A814&lt;&gt;"",Данные2!$A814,"")</f>
        <v/>
      </c>
      <c r="G814" s="45" t="str">
        <f t="shared" si="36"/>
        <v/>
      </c>
      <c r="H814" s="45" t="str">
        <f>IF(COUNTIF(G$1:G814,G814)=1,IF(COUNT(H$1:H813)&gt;0,MAX(H$1:H813)+1,1),"")</f>
        <v/>
      </c>
      <c r="J814" s="45" t="str">
        <f>IFERROR(IF(AND(Данные3!A814&lt;&gt;"",Данные3!A814=D$2),Данные3!B814,""),"")</f>
        <v/>
      </c>
      <c r="K814" s="45" t="str">
        <f>IF(COUNTIF(J$1:J814,J814)=1,IF(COUNT(K$1:K813)&gt;0,MAX(K$1:K813)+1,1),"")</f>
        <v/>
      </c>
      <c r="M814" s="51" t="str">
        <f>IF(G814="","",IFERROR(SUMIFS(Данные3!$E:$E,Данные3!$A:$A,D$2,Данные3!$B:$B,G814),""))</f>
        <v/>
      </c>
      <c r="N814" s="51" t="str">
        <f>IF(G814="","",IFERROR(SUMIFS(Данные3!$F:$F,Данные3!$A:$A,D$2,Данные3!$B:$B,G814),""))</f>
        <v/>
      </c>
      <c r="O814" s="51" t="str">
        <f>IF(G814="","",IFERROR(ROUND(SUMIFS(Данные3!$G:$G,Данные3!$A:$A,D$2,Данные3!$B:$B,G814)*100,0)&amp;"%",""))</f>
        <v/>
      </c>
      <c r="U814" s="51" t="str">
        <f t="shared" si="37"/>
        <v/>
      </c>
      <c r="V814" s="53" t="str">
        <f t="shared" si="38"/>
        <v/>
      </c>
      <c r="W814" s="51" t="str">
        <f>IFERROR(IF(Данные2!$A814&lt;&gt;"",Данные2!$A814,""),"")</f>
        <v/>
      </c>
      <c r="X814" s="53" t="str">
        <f>IF(COUNTIF(W$1:W814,W814)=1,IF(COUNT(X$1:X813)&gt;0,MAX(X$1:X813)+1,1),"")</f>
        <v/>
      </c>
      <c r="Z814" s="51" t="str">
        <f>IF($U814="","",IFERROR(SUMIF(Данные2!$A:$A,Техлист!$U814,Данные2!D:D),""))</f>
        <v/>
      </c>
      <c r="AA814" s="51" t="str">
        <f>IF($U814="","",IFERROR(SUMIF(Данные2!$A:$A,Техлист!$U814,Данные2!E:E),""))</f>
        <v/>
      </c>
      <c r="AB814" s="45" t="str">
        <f>IF($U814="","",IFERROR(ROUND(SUMIF(Данные2!$A:$A,Техлист!$U814,Данные2!F:F)*100,0)&amp;"%",""))</f>
        <v/>
      </c>
    </row>
    <row r="815" spans="1:28" x14ac:dyDescent="0.25">
      <c r="A815" s="45" t="str">
        <f>IF(Данные2!$A815&lt;&gt;"",Данные2!$A815,"")</f>
        <v/>
      </c>
      <c r="G815" s="45" t="str">
        <f t="shared" si="36"/>
        <v/>
      </c>
      <c r="H815" s="45" t="str">
        <f>IF(COUNTIF(G$1:G815,G815)=1,IF(COUNT(H$1:H814)&gt;0,MAX(H$1:H814)+1,1),"")</f>
        <v/>
      </c>
      <c r="J815" s="45" t="str">
        <f>IFERROR(IF(AND(Данные3!A815&lt;&gt;"",Данные3!A815=D$2),Данные3!B815,""),"")</f>
        <v/>
      </c>
      <c r="K815" s="45" t="str">
        <f>IF(COUNTIF(J$1:J815,J815)=1,IF(COUNT(K$1:K814)&gt;0,MAX(K$1:K814)+1,1),"")</f>
        <v/>
      </c>
      <c r="M815" s="51" t="str">
        <f>IF(G815="","",IFERROR(SUMIFS(Данные3!$E:$E,Данные3!$A:$A,D$2,Данные3!$B:$B,G815),""))</f>
        <v/>
      </c>
      <c r="N815" s="51" t="str">
        <f>IF(G815="","",IFERROR(SUMIFS(Данные3!$F:$F,Данные3!$A:$A,D$2,Данные3!$B:$B,G815),""))</f>
        <v/>
      </c>
      <c r="O815" s="51" t="str">
        <f>IF(G815="","",IFERROR(ROUND(SUMIFS(Данные3!$G:$G,Данные3!$A:$A,D$2,Данные3!$B:$B,G815)*100,0)&amp;"%",""))</f>
        <v/>
      </c>
      <c r="U815" s="51" t="str">
        <f t="shared" si="37"/>
        <v/>
      </c>
      <c r="V815" s="53" t="str">
        <f t="shared" si="38"/>
        <v/>
      </c>
      <c r="W815" s="51" t="str">
        <f>IFERROR(IF(Данные2!$A815&lt;&gt;"",Данные2!$A815,""),"")</f>
        <v/>
      </c>
      <c r="X815" s="53" t="str">
        <f>IF(COUNTIF(W$1:W815,W815)=1,IF(COUNT(X$1:X814)&gt;0,MAX(X$1:X814)+1,1),"")</f>
        <v/>
      </c>
      <c r="Z815" s="51" t="str">
        <f>IF($U815="","",IFERROR(SUMIF(Данные2!$A:$A,Техлист!$U815,Данные2!D:D),""))</f>
        <v/>
      </c>
      <c r="AA815" s="51" t="str">
        <f>IF($U815="","",IFERROR(SUMIF(Данные2!$A:$A,Техлист!$U815,Данные2!E:E),""))</f>
        <v/>
      </c>
      <c r="AB815" s="45" t="str">
        <f>IF($U815="","",IFERROR(ROUND(SUMIF(Данные2!$A:$A,Техлист!$U815,Данные2!F:F)*100,0)&amp;"%",""))</f>
        <v/>
      </c>
    </row>
    <row r="816" spans="1:28" x14ac:dyDescent="0.25">
      <c r="A816" s="45" t="str">
        <f>IF(Данные2!$A816&lt;&gt;"",Данные2!$A816,"")</f>
        <v/>
      </c>
      <c r="G816" s="45" t="str">
        <f t="shared" si="36"/>
        <v/>
      </c>
      <c r="H816" s="45" t="str">
        <f>IF(COUNTIF(G$1:G816,G816)=1,IF(COUNT(H$1:H815)&gt;0,MAX(H$1:H815)+1,1),"")</f>
        <v/>
      </c>
      <c r="J816" s="45" t="str">
        <f>IFERROR(IF(AND(Данные3!A816&lt;&gt;"",Данные3!A816=D$2),Данные3!B816,""),"")</f>
        <v/>
      </c>
      <c r="K816" s="45" t="str">
        <f>IF(COUNTIF(J$1:J816,J816)=1,IF(COUNT(K$1:K815)&gt;0,MAX(K$1:K815)+1,1),"")</f>
        <v/>
      </c>
      <c r="M816" s="51" t="str">
        <f>IF(G816="","",IFERROR(SUMIFS(Данные3!$E:$E,Данные3!$A:$A,D$2,Данные3!$B:$B,G816),""))</f>
        <v/>
      </c>
      <c r="N816" s="51" t="str">
        <f>IF(G816="","",IFERROR(SUMIFS(Данные3!$F:$F,Данные3!$A:$A,D$2,Данные3!$B:$B,G816),""))</f>
        <v/>
      </c>
      <c r="O816" s="51" t="str">
        <f>IF(G816="","",IFERROR(ROUND(SUMIFS(Данные3!$G:$G,Данные3!$A:$A,D$2,Данные3!$B:$B,G816)*100,0)&amp;"%",""))</f>
        <v/>
      </c>
      <c r="U816" s="51" t="str">
        <f t="shared" si="37"/>
        <v/>
      </c>
      <c r="V816" s="53" t="str">
        <f t="shared" si="38"/>
        <v/>
      </c>
      <c r="W816" s="51" t="str">
        <f>IFERROR(IF(Данные2!$A816&lt;&gt;"",Данные2!$A816,""),"")</f>
        <v/>
      </c>
      <c r="X816" s="53" t="str">
        <f>IF(COUNTIF(W$1:W816,W816)=1,IF(COUNT(X$1:X815)&gt;0,MAX(X$1:X815)+1,1),"")</f>
        <v/>
      </c>
      <c r="Z816" s="51" t="str">
        <f>IF($U816="","",IFERROR(SUMIF(Данные2!$A:$A,Техлист!$U816,Данные2!D:D),""))</f>
        <v/>
      </c>
      <c r="AA816" s="51" t="str">
        <f>IF($U816="","",IFERROR(SUMIF(Данные2!$A:$A,Техлист!$U816,Данные2!E:E),""))</f>
        <v/>
      </c>
      <c r="AB816" s="45" t="str">
        <f>IF($U816="","",IFERROR(ROUND(SUMIF(Данные2!$A:$A,Техлист!$U816,Данные2!F:F)*100,0)&amp;"%",""))</f>
        <v/>
      </c>
    </row>
    <row r="817" spans="1:28" x14ac:dyDescent="0.25">
      <c r="A817" s="45" t="str">
        <f>IF(Данные2!$A817&lt;&gt;"",Данные2!$A817,"")</f>
        <v/>
      </c>
      <c r="G817" s="45" t="str">
        <f t="shared" si="36"/>
        <v/>
      </c>
      <c r="H817" s="45" t="str">
        <f>IF(COUNTIF(G$1:G817,G817)=1,IF(COUNT(H$1:H816)&gt;0,MAX(H$1:H816)+1,1),"")</f>
        <v/>
      </c>
      <c r="J817" s="45" t="str">
        <f>IFERROR(IF(AND(Данные3!A817&lt;&gt;"",Данные3!A817=D$2),Данные3!B817,""),"")</f>
        <v/>
      </c>
      <c r="K817" s="45" t="str">
        <f>IF(COUNTIF(J$1:J817,J817)=1,IF(COUNT(K$1:K816)&gt;0,MAX(K$1:K816)+1,1),"")</f>
        <v/>
      </c>
      <c r="M817" s="51" t="str">
        <f>IF(G817="","",IFERROR(SUMIFS(Данные3!$E:$E,Данные3!$A:$A,D$2,Данные3!$B:$B,G817),""))</f>
        <v/>
      </c>
      <c r="N817" s="51" t="str">
        <f>IF(G817="","",IFERROR(SUMIFS(Данные3!$F:$F,Данные3!$A:$A,D$2,Данные3!$B:$B,G817),""))</f>
        <v/>
      </c>
      <c r="O817" s="51" t="str">
        <f>IF(G817="","",IFERROR(ROUND(SUMIFS(Данные3!$G:$G,Данные3!$A:$A,D$2,Данные3!$B:$B,G817)*100,0)&amp;"%",""))</f>
        <v/>
      </c>
      <c r="U817" s="51" t="str">
        <f t="shared" si="37"/>
        <v/>
      </c>
      <c r="V817" s="53" t="str">
        <f t="shared" si="38"/>
        <v/>
      </c>
      <c r="W817" s="51" t="str">
        <f>IFERROR(IF(Данные2!$A817&lt;&gt;"",Данные2!$A817,""),"")</f>
        <v/>
      </c>
      <c r="X817" s="53" t="str">
        <f>IF(COUNTIF(W$1:W817,W817)=1,IF(COUNT(X$1:X816)&gt;0,MAX(X$1:X816)+1,1),"")</f>
        <v/>
      </c>
      <c r="Z817" s="51" t="str">
        <f>IF($U817="","",IFERROR(SUMIF(Данные2!$A:$A,Техлист!$U817,Данные2!D:D),""))</f>
        <v/>
      </c>
      <c r="AA817" s="51" t="str">
        <f>IF($U817="","",IFERROR(SUMIF(Данные2!$A:$A,Техлист!$U817,Данные2!E:E),""))</f>
        <v/>
      </c>
      <c r="AB817" s="45" t="str">
        <f>IF($U817="","",IFERROR(ROUND(SUMIF(Данные2!$A:$A,Техлист!$U817,Данные2!F:F)*100,0)&amp;"%",""))</f>
        <v/>
      </c>
    </row>
    <row r="818" spans="1:28" x14ac:dyDescent="0.25">
      <c r="A818" s="45" t="str">
        <f>IF(Данные2!$A818&lt;&gt;"",Данные2!$A818,"")</f>
        <v/>
      </c>
      <c r="G818" s="45" t="str">
        <f t="shared" si="36"/>
        <v/>
      </c>
      <c r="H818" s="45" t="str">
        <f>IF(COUNTIF(G$1:G818,G818)=1,IF(COUNT(H$1:H817)&gt;0,MAX(H$1:H817)+1,1),"")</f>
        <v/>
      </c>
      <c r="J818" s="45" t="str">
        <f>IFERROR(IF(AND(Данные3!A818&lt;&gt;"",Данные3!A818=D$2),Данные3!B818,""),"")</f>
        <v/>
      </c>
      <c r="K818" s="45" t="str">
        <f>IF(COUNTIF(J$1:J818,J818)=1,IF(COUNT(K$1:K817)&gt;0,MAX(K$1:K817)+1,1),"")</f>
        <v/>
      </c>
      <c r="M818" s="51" t="str">
        <f>IF(G818="","",IFERROR(SUMIFS(Данные3!$E:$E,Данные3!$A:$A,D$2,Данные3!$B:$B,G818),""))</f>
        <v/>
      </c>
      <c r="N818" s="51" t="str">
        <f>IF(G818="","",IFERROR(SUMIFS(Данные3!$F:$F,Данные3!$A:$A,D$2,Данные3!$B:$B,G818),""))</f>
        <v/>
      </c>
      <c r="O818" s="51" t="str">
        <f>IF(G818="","",IFERROR(ROUND(SUMIFS(Данные3!$G:$G,Данные3!$A:$A,D$2,Данные3!$B:$B,G818)*100,0)&amp;"%",""))</f>
        <v/>
      </c>
      <c r="U818" s="51" t="str">
        <f t="shared" si="37"/>
        <v/>
      </c>
      <c r="V818" s="53" t="str">
        <f t="shared" si="38"/>
        <v/>
      </c>
      <c r="W818" s="51" t="str">
        <f>IFERROR(IF(Данные2!$A818&lt;&gt;"",Данные2!$A818,""),"")</f>
        <v/>
      </c>
      <c r="X818" s="53" t="str">
        <f>IF(COUNTIF(W$1:W818,W818)=1,IF(COUNT(X$1:X817)&gt;0,MAX(X$1:X817)+1,1),"")</f>
        <v/>
      </c>
      <c r="Z818" s="51" t="str">
        <f>IF($U818="","",IFERROR(SUMIF(Данные2!$A:$A,Техлист!$U818,Данные2!D:D),""))</f>
        <v/>
      </c>
      <c r="AA818" s="51" t="str">
        <f>IF($U818="","",IFERROR(SUMIF(Данные2!$A:$A,Техлист!$U818,Данные2!E:E),""))</f>
        <v/>
      </c>
      <c r="AB818" s="45" t="str">
        <f>IF($U818="","",IFERROR(ROUND(SUMIF(Данные2!$A:$A,Техлист!$U818,Данные2!F:F)*100,0)&amp;"%",""))</f>
        <v/>
      </c>
    </row>
    <row r="819" spans="1:28" x14ac:dyDescent="0.25">
      <c r="A819" s="45" t="str">
        <f>IF(Данные2!$A819&lt;&gt;"",Данные2!$A819,"")</f>
        <v/>
      </c>
      <c r="G819" s="45" t="str">
        <f t="shared" si="36"/>
        <v/>
      </c>
      <c r="H819" s="45" t="str">
        <f>IF(COUNTIF(G$1:G819,G819)=1,IF(COUNT(H$1:H818)&gt;0,MAX(H$1:H818)+1,1),"")</f>
        <v/>
      </c>
      <c r="J819" s="45" t="str">
        <f>IFERROR(IF(AND(Данные3!A819&lt;&gt;"",Данные3!A819=D$2),Данные3!B819,""),"")</f>
        <v/>
      </c>
      <c r="K819" s="45" t="str">
        <f>IF(COUNTIF(J$1:J819,J819)=1,IF(COUNT(K$1:K818)&gt;0,MAX(K$1:K818)+1,1),"")</f>
        <v/>
      </c>
      <c r="M819" s="51" t="str">
        <f>IF(G819="","",IFERROR(SUMIFS(Данные3!$E:$E,Данные3!$A:$A,D$2,Данные3!$B:$B,G819),""))</f>
        <v/>
      </c>
      <c r="N819" s="51" t="str">
        <f>IF(G819="","",IFERROR(SUMIFS(Данные3!$F:$F,Данные3!$A:$A,D$2,Данные3!$B:$B,G819),""))</f>
        <v/>
      </c>
      <c r="O819" s="51" t="str">
        <f>IF(G819="","",IFERROR(ROUND(SUMIFS(Данные3!$G:$G,Данные3!$A:$A,D$2,Данные3!$B:$B,G819)*100,0)&amp;"%",""))</f>
        <v/>
      </c>
      <c r="U819" s="51" t="str">
        <f t="shared" si="37"/>
        <v/>
      </c>
      <c r="V819" s="53" t="str">
        <f t="shared" si="38"/>
        <v/>
      </c>
      <c r="W819" s="51" t="str">
        <f>IFERROR(IF(Данные2!$A819&lt;&gt;"",Данные2!$A819,""),"")</f>
        <v/>
      </c>
      <c r="X819" s="53" t="str">
        <f>IF(COUNTIF(W$1:W819,W819)=1,IF(COUNT(X$1:X818)&gt;0,MAX(X$1:X818)+1,1),"")</f>
        <v/>
      </c>
      <c r="Z819" s="51" t="str">
        <f>IF($U819="","",IFERROR(SUMIF(Данные2!$A:$A,Техлист!$U819,Данные2!D:D),""))</f>
        <v/>
      </c>
      <c r="AA819" s="51" t="str">
        <f>IF($U819="","",IFERROR(SUMIF(Данные2!$A:$A,Техлист!$U819,Данные2!E:E),""))</f>
        <v/>
      </c>
      <c r="AB819" s="45" t="str">
        <f>IF($U819="","",IFERROR(ROUND(SUMIF(Данные2!$A:$A,Техлист!$U819,Данные2!F:F)*100,0)&amp;"%",""))</f>
        <v/>
      </c>
    </row>
    <row r="820" spans="1:28" x14ac:dyDescent="0.25">
      <c r="A820" s="45" t="str">
        <f>IF(Данные2!$A820&lt;&gt;"",Данные2!$A820,"")</f>
        <v/>
      </c>
      <c r="G820" s="45" t="str">
        <f t="shared" si="36"/>
        <v/>
      </c>
      <c r="H820" s="45" t="str">
        <f>IF(COUNTIF(G$1:G820,G820)=1,IF(COUNT(H$1:H819)&gt;0,MAX(H$1:H819)+1,1),"")</f>
        <v/>
      </c>
      <c r="J820" s="45" t="str">
        <f>IFERROR(IF(AND(Данные3!A820&lt;&gt;"",Данные3!A820=D$2),Данные3!B820,""),"")</f>
        <v/>
      </c>
      <c r="K820" s="45" t="str">
        <f>IF(COUNTIF(J$1:J820,J820)=1,IF(COUNT(K$1:K819)&gt;0,MAX(K$1:K819)+1,1),"")</f>
        <v/>
      </c>
      <c r="M820" s="51" t="str">
        <f>IF(G820="","",IFERROR(SUMIFS(Данные3!$E:$E,Данные3!$A:$A,D$2,Данные3!$B:$B,G820),""))</f>
        <v/>
      </c>
      <c r="N820" s="51" t="str">
        <f>IF(G820="","",IFERROR(SUMIFS(Данные3!$F:$F,Данные3!$A:$A,D$2,Данные3!$B:$B,G820),""))</f>
        <v/>
      </c>
      <c r="O820" s="51" t="str">
        <f>IF(G820="","",IFERROR(ROUND(SUMIFS(Данные3!$G:$G,Данные3!$A:$A,D$2,Данные3!$B:$B,G820)*100,0)&amp;"%",""))</f>
        <v/>
      </c>
      <c r="U820" s="51" t="str">
        <f t="shared" si="37"/>
        <v/>
      </c>
      <c r="V820" s="53" t="str">
        <f t="shared" si="38"/>
        <v/>
      </c>
      <c r="W820" s="51" t="str">
        <f>IFERROR(IF(Данные2!$A820&lt;&gt;"",Данные2!$A820,""),"")</f>
        <v/>
      </c>
      <c r="X820" s="53" t="str">
        <f>IF(COUNTIF(W$1:W820,W820)=1,IF(COUNT(X$1:X819)&gt;0,MAX(X$1:X819)+1,1),"")</f>
        <v/>
      </c>
      <c r="Z820" s="51" t="str">
        <f>IF($U820="","",IFERROR(SUMIF(Данные2!$A:$A,Техлист!$U820,Данные2!D:D),""))</f>
        <v/>
      </c>
      <c r="AA820" s="51" t="str">
        <f>IF($U820="","",IFERROR(SUMIF(Данные2!$A:$A,Техлист!$U820,Данные2!E:E),""))</f>
        <v/>
      </c>
      <c r="AB820" s="45" t="str">
        <f>IF($U820="","",IFERROR(ROUND(SUMIF(Данные2!$A:$A,Техлист!$U820,Данные2!F:F)*100,0)&amp;"%",""))</f>
        <v/>
      </c>
    </row>
    <row r="821" spans="1:28" x14ac:dyDescent="0.25">
      <c r="A821" s="45" t="str">
        <f>IF(Данные2!$A821&lt;&gt;"",Данные2!$A821,"")</f>
        <v/>
      </c>
      <c r="G821" s="45" t="str">
        <f t="shared" si="36"/>
        <v/>
      </c>
      <c r="H821" s="45" t="str">
        <f>IF(COUNTIF(G$1:G821,G821)=1,IF(COUNT(H$1:H820)&gt;0,MAX(H$1:H820)+1,1),"")</f>
        <v/>
      </c>
      <c r="J821" s="45" t="str">
        <f>IFERROR(IF(AND(Данные3!A821&lt;&gt;"",Данные3!A821=D$2),Данные3!B821,""),"")</f>
        <v/>
      </c>
      <c r="K821" s="45" t="str">
        <f>IF(COUNTIF(J$1:J821,J821)=1,IF(COUNT(K$1:K820)&gt;0,MAX(K$1:K820)+1,1),"")</f>
        <v/>
      </c>
      <c r="M821" s="51" t="str">
        <f>IF(G821="","",IFERROR(SUMIFS(Данные3!$E:$E,Данные3!$A:$A,D$2,Данные3!$B:$B,G821),""))</f>
        <v/>
      </c>
      <c r="N821" s="51" t="str">
        <f>IF(G821="","",IFERROR(SUMIFS(Данные3!$F:$F,Данные3!$A:$A,D$2,Данные3!$B:$B,G821),""))</f>
        <v/>
      </c>
      <c r="O821" s="51" t="str">
        <f>IF(G821="","",IFERROR(ROUND(SUMIFS(Данные3!$G:$G,Данные3!$A:$A,D$2,Данные3!$B:$B,G821)*100,0)&amp;"%",""))</f>
        <v/>
      </c>
      <c r="U821" s="51" t="str">
        <f t="shared" si="37"/>
        <v/>
      </c>
      <c r="V821" s="53" t="str">
        <f t="shared" si="38"/>
        <v/>
      </c>
      <c r="W821" s="51" t="str">
        <f>IFERROR(IF(Данные2!$A821&lt;&gt;"",Данные2!$A821,""),"")</f>
        <v/>
      </c>
      <c r="X821" s="53" t="str">
        <f>IF(COUNTIF(W$1:W821,W821)=1,IF(COUNT(X$1:X820)&gt;0,MAX(X$1:X820)+1,1),"")</f>
        <v/>
      </c>
      <c r="Z821" s="51" t="str">
        <f>IF($U821="","",IFERROR(SUMIF(Данные2!$A:$A,Техлист!$U821,Данные2!D:D),""))</f>
        <v/>
      </c>
      <c r="AA821" s="51" t="str">
        <f>IF($U821="","",IFERROR(SUMIF(Данные2!$A:$A,Техлист!$U821,Данные2!E:E),""))</f>
        <v/>
      </c>
      <c r="AB821" s="45" t="str">
        <f>IF($U821="","",IFERROR(ROUND(SUMIF(Данные2!$A:$A,Техлист!$U821,Данные2!F:F)*100,0)&amp;"%",""))</f>
        <v/>
      </c>
    </row>
    <row r="822" spans="1:28" x14ac:dyDescent="0.25">
      <c r="A822" s="45" t="str">
        <f>IF(Данные2!$A822&lt;&gt;"",Данные2!$A822,"")</f>
        <v/>
      </c>
      <c r="G822" s="45" t="str">
        <f t="shared" si="36"/>
        <v/>
      </c>
      <c r="H822" s="45" t="str">
        <f>IF(COUNTIF(G$1:G822,G822)=1,IF(COUNT(H$1:H821)&gt;0,MAX(H$1:H821)+1,1),"")</f>
        <v/>
      </c>
      <c r="J822" s="45" t="str">
        <f>IFERROR(IF(AND(Данные3!A822&lt;&gt;"",Данные3!A822=D$2),Данные3!B822,""),"")</f>
        <v/>
      </c>
      <c r="K822" s="45" t="str">
        <f>IF(COUNTIF(J$1:J822,J822)=1,IF(COUNT(K$1:K821)&gt;0,MAX(K$1:K821)+1,1),"")</f>
        <v/>
      </c>
      <c r="M822" s="51" t="str">
        <f>IF(G822="","",IFERROR(SUMIFS(Данные3!$E:$E,Данные3!$A:$A,D$2,Данные3!$B:$B,G822),""))</f>
        <v/>
      </c>
      <c r="N822" s="51" t="str">
        <f>IF(G822="","",IFERROR(SUMIFS(Данные3!$F:$F,Данные3!$A:$A,D$2,Данные3!$B:$B,G822),""))</f>
        <v/>
      </c>
      <c r="O822" s="51" t="str">
        <f>IF(G822="","",IFERROR(ROUND(SUMIFS(Данные3!$G:$G,Данные3!$A:$A,D$2,Данные3!$B:$B,G822)*100,0)&amp;"%",""))</f>
        <v/>
      </c>
      <c r="U822" s="51" t="str">
        <f t="shared" si="37"/>
        <v/>
      </c>
      <c r="V822" s="53" t="str">
        <f t="shared" si="38"/>
        <v/>
      </c>
      <c r="W822" s="51" t="str">
        <f>IFERROR(IF(Данные2!$A822&lt;&gt;"",Данные2!$A822,""),"")</f>
        <v/>
      </c>
      <c r="X822" s="53" t="str">
        <f>IF(COUNTIF(W$1:W822,W822)=1,IF(COUNT(X$1:X821)&gt;0,MAX(X$1:X821)+1,1),"")</f>
        <v/>
      </c>
      <c r="Z822" s="51" t="str">
        <f>IF($U822="","",IFERROR(SUMIF(Данные2!$A:$A,Техлист!$U822,Данные2!D:D),""))</f>
        <v/>
      </c>
      <c r="AA822" s="51" t="str">
        <f>IF($U822="","",IFERROR(SUMIF(Данные2!$A:$A,Техлист!$U822,Данные2!E:E),""))</f>
        <v/>
      </c>
      <c r="AB822" s="45" t="str">
        <f>IF($U822="","",IFERROR(ROUND(SUMIF(Данные2!$A:$A,Техлист!$U822,Данные2!F:F)*100,0)&amp;"%",""))</f>
        <v/>
      </c>
    </row>
    <row r="823" spans="1:28" x14ac:dyDescent="0.25">
      <c r="A823" s="45" t="str">
        <f>IF(Данные2!$A823&lt;&gt;"",Данные2!$A823,"")</f>
        <v/>
      </c>
      <c r="G823" s="45" t="str">
        <f t="shared" si="36"/>
        <v/>
      </c>
      <c r="H823" s="45" t="str">
        <f>IF(COUNTIF(G$1:G823,G823)=1,IF(COUNT(H$1:H822)&gt;0,MAX(H$1:H822)+1,1),"")</f>
        <v/>
      </c>
      <c r="J823" s="45" t="str">
        <f>IFERROR(IF(AND(Данные3!A823&lt;&gt;"",Данные3!A823=D$2),Данные3!B823,""),"")</f>
        <v/>
      </c>
      <c r="K823" s="45" t="str">
        <f>IF(COUNTIF(J$1:J823,J823)=1,IF(COUNT(K$1:K822)&gt;0,MAX(K$1:K822)+1,1),"")</f>
        <v/>
      </c>
      <c r="M823" s="51" t="str">
        <f>IF(G823="","",IFERROR(SUMIFS(Данные3!$E:$E,Данные3!$A:$A,D$2,Данные3!$B:$B,G823),""))</f>
        <v/>
      </c>
      <c r="N823" s="51" t="str">
        <f>IF(G823="","",IFERROR(SUMIFS(Данные3!$F:$F,Данные3!$A:$A,D$2,Данные3!$B:$B,G823),""))</f>
        <v/>
      </c>
      <c r="O823" s="51" t="str">
        <f>IF(G823="","",IFERROR(ROUND(SUMIFS(Данные3!$G:$G,Данные3!$A:$A,D$2,Данные3!$B:$B,G823)*100,0)&amp;"%",""))</f>
        <v/>
      </c>
      <c r="U823" s="51" t="str">
        <f t="shared" si="37"/>
        <v/>
      </c>
      <c r="V823" s="53" t="str">
        <f t="shared" si="38"/>
        <v/>
      </c>
      <c r="W823" s="51" t="str">
        <f>IFERROR(IF(Данные2!$A823&lt;&gt;"",Данные2!$A823,""),"")</f>
        <v/>
      </c>
      <c r="X823" s="53" t="str">
        <f>IF(COUNTIF(W$1:W823,W823)=1,IF(COUNT(X$1:X822)&gt;0,MAX(X$1:X822)+1,1),"")</f>
        <v/>
      </c>
      <c r="Z823" s="51" t="str">
        <f>IF($U823="","",IFERROR(SUMIF(Данные2!$A:$A,Техлист!$U823,Данные2!D:D),""))</f>
        <v/>
      </c>
      <c r="AA823" s="51" t="str">
        <f>IF($U823="","",IFERROR(SUMIF(Данные2!$A:$A,Техлист!$U823,Данные2!E:E),""))</f>
        <v/>
      </c>
      <c r="AB823" s="45" t="str">
        <f>IF($U823="","",IFERROR(ROUND(SUMIF(Данные2!$A:$A,Техлист!$U823,Данные2!F:F)*100,0)&amp;"%",""))</f>
        <v/>
      </c>
    </row>
    <row r="824" spans="1:28" x14ac:dyDescent="0.25">
      <c r="A824" s="45" t="str">
        <f>IF(Данные2!$A824&lt;&gt;"",Данные2!$A824,"")</f>
        <v/>
      </c>
      <c r="G824" s="45" t="str">
        <f t="shared" si="36"/>
        <v/>
      </c>
      <c r="H824" s="45" t="str">
        <f>IF(COUNTIF(G$1:G824,G824)=1,IF(COUNT(H$1:H823)&gt;0,MAX(H$1:H823)+1,1),"")</f>
        <v/>
      </c>
      <c r="J824" s="45" t="str">
        <f>IFERROR(IF(AND(Данные3!A824&lt;&gt;"",Данные3!A824=D$2),Данные3!B824,""),"")</f>
        <v/>
      </c>
      <c r="K824" s="45" t="str">
        <f>IF(COUNTIF(J$1:J824,J824)=1,IF(COUNT(K$1:K823)&gt;0,MAX(K$1:K823)+1,1),"")</f>
        <v/>
      </c>
      <c r="M824" s="51" t="str">
        <f>IF(G824="","",IFERROR(SUMIFS(Данные3!$E:$E,Данные3!$A:$A,D$2,Данные3!$B:$B,G824),""))</f>
        <v/>
      </c>
      <c r="N824" s="51" t="str">
        <f>IF(G824="","",IFERROR(SUMIFS(Данные3!$F:$F,Данные3!$A:$A,D$2,Данные3!$B:$B,G824),""))</f>
        <v/>
      </c>
      <c r="O824" s="51" t="str">
        <f>IF(G824="","",IFERROR(ROUND(SUMIFS(Данные3!$G:$G,Данные3!$A:$A,D$2,Данные3!$B:$B,G824)*100,0)&amp;"%",""))</f>
        <v/>
      </c>
      <c r="U824" s="51" t="str">
        <f t="shared" si="37"/>
        <v/>
      </c>
      <c r="V824" s="53" t="str">
        <f t="shared" si="38"/>
        <v/>
      </c>
      <c r="W824" s="51" t="str">
        <f>IFERROR(IF(Данные2!$A824&lt;&gt;"",Данные2!$A824,""),"")</f>
        <v/>
      </c>
      <c r="X824" s="53" t="str">
        <f>IF(COUNTIF(W$1:W824,W824)=1,IF(COUNT(X$1:X823)&gt;0,MAX(X$1:X823)+1,1),"")</f>
        <v/>
      </c>
      <c r="Z824" s="51" t="str">
        <f>IF($U824="","",IFERROR(SUMIF(Данные2!$A:$A,Техлист!$U824,Данные2!D:D),""))</f>
        <v/>
      </c>
      <c r="AA824" s="51" t="str">
        <f>IF($U824="","",IFERROR(SUMIF(Данные2!$A:$A,Техлист!$U824,Данные2!E:E),""))</f>
        <v/>
      </c>
      <c r="AB824" s="45" t="str">
        <f>IF($U824="","",IFERROR(ROUND(SUMIF(Данные2!$A:$A,Техлист!$U824,Данные2!F:F)*100,0)&amp;"%",""))</f>
        <v/>
      </c>
    </row>
    <row r="825" spans="1:28" x14ac:dyDescent="0.25">
      <c r="A825" s="45" t="str">
        <f>IF(Данные2!$A825&lt;&gt;"",Данные2!$A825,"")</f>
        <v/>
      </c>
      <c r="G825" s="45" t="str">
        <f t="shared" si="36"/>
        <v/>
      </c>
      <c r="H825" s="45" t="str">
        <f>IF(COUNTIF(G$1:G825,G825)=1,IF(COUNT(H$1:H824)&gt;0,MAX(H$1:H824)+1,1),"")</f>
        <v/>
      </c>
      <c r="J825" s="45" t="str">
        <f>IFERROR(IF(AND(Данные3!A825&lt;&gt;"",Данные3!A825=D$2),Данные3!B825,""),"")</f>
        <v/>
      </c>
      <c r="K825" s="45" t="str">
        <f>IF(COUNTIF(J$1:J825,J825)=1,IF(COUNT(K$1:K824)&gt;0,MAX(K$1:K824)+1,1),"")</f>
        <v/>
      </c>
      <c r="M825" s="51" t="str">
        <f>IF(G825="","",IFERROR(SUMIFS(Данные3!$E:$E,Данные3!$A:$A,D$2,Данные3!$B:$B,G825),""))</f>
        <v/>
      </c>
      <c r="N825" s="51" t="str">
        <f>IF(G825="","",IFERROR(SUMIFS(Данные3!$F:$F,Данные3!$A:$A,D$2,Данные3!$B:$B,G825),""))</f>
        <v/>
      </c>
      <c r="O825" s="51" t="str">
        <f>IF(G825="","",IFERROR(ROUND(SUMIFS(Данные3!$G:$G,Данные3!$A:$A,D$2,Данные3!$B:$B,G825)*100,0)&amp;"%",""))</f>
        <v/>
      </c>
      <c r="U825" s="51" t="str">
        <f t="shared" si="37"/>
        <v/>
      </c>
      <c r="V825" s="53" t="str">
        <f t="shared" si="38"/>
        <v/>
      </c>
      <c r="W825" s="51" t="str">
        <f>IFERROR(IF(Данные2!$A825&lt;&gt;"",Данные2!$A825,""),"")</f>
        <v/>
      </c>
      <c r="X825" s="53" t="str">
        <f>IF(COUNTIF(W$1:W825,W825)=1,IF(COUNT(X$1:X824)&gt;0,MAX(X$1:X824)+1,1),"")</f>
        <v/>
      </c>
      <c r="Z825" s="51" t="str">
        <f>IF($U825="","",IFERROR(SUMIF(Данные2!$A:$A,Техлист!$U825,Данные2!D:D),""))</f>
        <v/>
      </c>
      <c r="AA825" s="51" t="str">
        <f>IF($U825="","",IFERROR(SUMIF(Данные2!$A:$A,Техлист!$U825,Данные2!E:E),""))</f>
        <v/>
      </c>
      <c r="AB825" s="45" t="str">
        <f>IF($U825="","",IFERROR(ROUND(SUMIF(Данные2!$A:$A,Техлист!$U825,Данные2!F:F)*100,0)&amp;"%",""))</f>
        <v/>
      </c>
    </row>
    <row r="826" spans="1:28" x14ac:dyDescent="0.25">
      <c r="A826" s="45" t="str">
        <f>IF(Данные2!$A826&lt;&gt;"",Данные2!$A826,"")</f>
        <v/>
      </c>
      <c r="G826" s="45" t="str">
        <f t="shared" si="36"/>
        <v/>
      </c>
      <c r="H826" s="45" t="str">
        <f>IF(COUNTIF(G$1:G826,G826)=1,IF(COUNT(H$1:H825)&gt;0,MAX(H$1:H825)+1,1),"")</f>
        <v/>
      </c>
      <c r="J826" s="45" t="str">
        <f>IFERROR(IF(AND(Данные3!A826&lt;&gt;"",Данные3!A826=D$2),Данные3!B826,""),"")</f>
        <v/>
      </c>
      <c r="K826" s="45" t="str">
        <f>IF(COUNTIF(J$1:J826,J826)=1,IF(COUNT(K$1:K825)&gt;0,MAX(K$1:K825)+1,1),"")</f>
        <v/>
      </c>
      <c r="M826" s="51" t="str">
        <f>IF(G826="","",IFERROR(SUMIFS(Данные3!$E:$E,Данные3!$A:$A,D$2,Данные3!$B:$B,G826),""))</f>
        <v/>
      </c>
      <c r="N826" s="51" t="str">
        <f>IF(G826="","",IFERROR(SUMIFS(Данные3!$F:$F,Данные3!$A:$A,D$2,Данные3!$B:$B,G826),""))</f>
        <v/>
      </c>
      <c r="O826" s="51" t="str">
        <f>IF(G826="","",IFERROR(ROUND(SUMIFS(Данные3!$G:$G,Данные3!$A:$A,D$2,Данные3!$B:$B,G826)*100,0)&amp;"%",""))</f>
        <v/>
      </c>
      <c r="U826" s="51" t="str">
        <f t="shared" si="37"/>
        <v/>
      </c>
      <c r="V826" s="53" t="str">
        <f t="shared" si="38"/>
        <v/>
      </c>
      <c r="W826" s="51" t="str">
        <f>IFERROR(IF(Данные2!$A826&lt;&gt;"",Данные2!$A826,""),"")</f>
        <v/>
      </c>
      <c r="X826" s="53" t="str">
        <f>IF(COUNTIF(W$1:W826,W826)=1,IF(COUNT(X$1:X825)&gt;0,MAX(X$1:X825)+1,1),"")</f>
        <v/>
      </c>
      <c r="Z826" s="51" t="str">
        <f>IF($U826="","",IFERROR(SUMIF(Данные2!$A:$A,Техлист!$U826,Данные2!D:D),""))</f>
        <v/>
      </c>
      <c r="AA826" s="51" t="str">
        <f>IF($U826="","",IFERROR(SUMIF(Данные2!$A:$A,Техлист!$U826,Данные2!E:E),""))</f>
        <v/>
      </c>
      <c r="AB826" s="45" t="str">
        <f>IF($U826="","",IFERROR(ROUND(SUMIF(Данные2!$A:$A,Техлист!$U826,Данные2!F:F)*100,0)&amp;"%",""))</f>
        <v/>
      </c>
    </row>
    <row r="827" spans="1:28" x14ac:dyDescent="0.25">
      <c r="A827" s="45" t="str">
        <f>IF(Данные2!$A827&lt;&gt;"",Данные2!$A827,"")</f>
        <v/>
      </c>
      <c r="G827" s="45" t="str">
        <f t="shared" si="36"/>
        <v/>
      </c>
      <c r="H827" s="45" t="str">
        <f>IF(COUNTIF(G$1:G827,G827)=1,IF(COUNT(H$1:H826)&gt;0,MAX(H$1:H826)+1,1),"")</f>
        <v/>
      </c>
      <c r="J827" s="45" t="str">
        <f>IFERROR(IF(AND(Данные3!A827&lt;&gt;"",Данные3!A827=D$2),Данные3!B827,""),"")</f>
        <v/>
      </c>
      <c r="K827" s="45" t="str">
        <f>IF(COUNTIF(J$1:J827,J827)=1,IF(COUNT(K$1:K826)&gt;0,MAX(K$1:K826)+1,1),"")</f>
        <v/>
      </c>
      <c r="M827" s="51" t="str">
        <f>IF(G827="","",IFERROR(SUMIFS(Данные3!$E:$E,Данные3!$A:$A,D$2,Данные3!$B:$B,G827),""))</f>
        <v/>
      </c>
      <c r="N827" s="51" t="str">
        <f>IF(G827="","",IFERROR(SUMIFS(Данные3!$F:$F,Данные3!$A:$A,D$2,Данные3!$B:$B,G827),""))</f>
        <v/>
      </c>
      <c r="O827" s="51" t="str">
        <f>IF(G827="","",IFERROR(ROUND(SUMIFS(Данные3!$G:$G,Данные3!$A:$A,D$2,Данные3!$B:$B,G827)*100,0)&amp;"%",""))</f>
        <v/>
      </c>
      <c r="U827" s="51" t="str">
        <f t="shared" si="37"/>
        <v/>
      </c>
      <c r="V827" s="53" t="str">
        <f t="shared" si="38"/>
        <v/>
      </c>
      <c r="W827" s="51" t="str">
        <f>IFERROR(IF(Данные2!$A827&lt;&gt;"",Данные2!$A827,""),"")</f>
        <v/>
      </c>
      <c r="X827" s="53" t="str">
        <f>IF(COUNTIF(W$1:W827,W827)=1,IF(COUNT(X$1:X826)&gt;0,MAX(X$1:X826)+1,1),"")</f>
        <v/>
      </c>
      <c r="Z827" s="51" t="str">
        <f>IF($U827="","",IFERROR(SUMIF(Данные2!$A:$A,Техлист!$U827,Данные2!D:D),""))</f>
        <v/>
      </c>
      <c r="AA827" s="51" t="str">
        <f>IF($U827="","",IFERROR(SUMIF(Данные2!$A:$A,Техлист!$U827,Данные2!E:E),""))</f>
        <v/>
      </c>
      <c r="AB827" s="45" t="str">
        <f>IF($U827="","",IFERROR(ROUND(SUMIF(Данные2!$A:$A,Техлист!$U827,Данные2!F:F)*100,0)&amp;"%",""))</f>
        <v/>
      </c>
    </row>
    <row r="828" spans="1:28" x14ac:dyDescent="0.25">
      <c r="A828" s="45" t="str">
        <f>IF(Данные2!$A828&lt;&gt;"",Данные2!$A828,"")</f>
        <v/>
      </c>
      <c r="G828" s="45" t="str">
        <f t="shared" si="36"/>
        <v/>
      </c>
      <c r="H828" s="45" t="str">
        <f>IF(COUNTIF(G$1:G828,G828)=1,IF(COUNT(H$1:H827)&gt;0,MAX(H$1:H827)+1,1),"")</f>
        <v/>
      </c>
      <c r="J828" s="45" t="str">
        <f>IFERROR(IF(AND(Данные3!A828&lt;&gt;"",Данные3!A828=D$2),Данные3!B828,""),"")</f>
        <v/>
      </c>
      <c r="K828" s="45" t="str">
        <f>IF(COUNTIF(J$1:J828,J828)=1,IF(COUNT(K$1:K827)&gt;0,MAX(K$1:K827)+1,1),"")</f>
        <v/>
      </c>
      <c r="M828" s="51" t="str">
        <f>IF(G828="","",IFERROR(SUMIFS(Данные3!$E:$E,Данные3!$A:$A,D$2,Данные3!$B:$B,G828),""))</f>
        <v/>
      </c>
      <c r="N828" s="51" t="str">
        <f>IF(G828="","",IFERROR(SUMIFS(Данные3!$F:$F,Данные3!$A:$A,D$2,Данные3!$B:$B,G828),""))</f>
        <v/>
      </c>
      <c r="O828" s="51" t="str">
        <f>IF(G828="","",IFERROR(ROUND(SUMIFS(Данные3!$G:$G,Данные3!$A:$A,D$2,Данные3!$B:$B,G828)*100,0)&amp;"%",""))</f>
        <v/>
      </c>
      <c r="U828" s="51" t="str">
        <f t="shared" si="37"/>
        <v/>
      </c>
      <c r="V828" s="53" t="str">
        <f t="shared" si="38"/>
        <v/>
      </c>
      <c r="W828" s="51" t="str">
        <f>IFERROR(IF(Данные2!$A828&lt;&gt;"",Данные2!$A828,""),"")</f>
        <v/>
      </c>
      <c r="X828" s="53" t="str">
        <f>IF(COUNTIF(W$1:W828,W828)=1,IF(COUNT(X$1:X827)&gt;0,MAX(X$1:X827)+1,1),"")</f>
        <v/>
      </c>
      <c r="Z828" s="51" t="str">
        <f>IF($U828="","",IFERROR(SUMIF(Данные2!$A:$A,Техлист!$U828,Данные2!D:D),""))</f>
        <v/>
      </c>
      <c r="AA828" s="51" t="str">
        <f>IF($U828="","",IFERROR(SUMIF(Данные2!$A:$A,Техлист!$U828,Данные2!E:E),""))</f>
        <v/>
      </c>
      <c r="AB828" s="45" t="str">
        <f>IF($U828="","",IFERROR(ROUND(SUMIF(Данные2!$A:$A,Техлист!$U828,Данные2!F:F)*100,0)&amp;"%",""))</f>
        <v/>
      </c>
    </row>
    <row r="829" spans="1:28" x14ac:dyDescent="0.25">
      <c r="A829" s="45" t="str">
        <f>IF(Данные2!$A829&lt;&gt;"",Данные2!$A829,"")</f>
        <v/>
      </c>
      <c r="G829" s="45" t="str">
        <f t="shared" si="36"/>
        <v/>
      </c>
      <c r="H829" s="45" t="str">
        <f>IF(COUNTIF(G$1:G829,G829)=1,IF(COUNT(H$1:H828)&gt;0,MAX(H$1:H828)+1,1),"")</f>
        <v/>
      </c>
      <c r="J829" s="45" t="str">
        <f>IFERROR(IF(AND(Данные3!A829&lt;&gt;"",Данные3!A829=D$2),Данные3!B829,""),"")</f>
        <v/>
      </c>
      <c r="K829" s="45" t="str">
        <f>IF(COUNTIF(J$1:J829,J829)=1,IF(COUNT(K$1:K828)&gt;0,MAX(K$1:K828)+1,1),"")</f>
        <v/>
      </c>
      <c r="M829" s="51" t="str">
        <f>IF(G829="","",IFERROR(SUMIFS(Данные3!$E:$E,Данные3!$A:$A,D$2,Данные3!$B:$B,G829),""))</f>
        <v/>
      </c>
      <c r="N829" s="51" t="str">
        <f>IF(G829="","",IFERROR(SUMIFS(Данные3!$F:$F,Данные3!$A:$A,D$2,Данные3!$B:$B,G829),""))</f>
        <v/>
      </c>
      <c r="O829" s="51" t="str">
        <f>IF(G829="","",IFERROR(ROUND(SUMIFS(Данные3!$G:$G,Данные3!$A:$A,D$2,Данные3!$B:$B,G829)*100,0)&amp;"%",""))</f>
        <v/>
      </c>
      <c r="U829" s="51" t="str">
        <f t="shared" si="37"/>
        <v/>
      </c>
      <c r="V829" s="53" t="str">
        <f t="shared" si="38"/>
        <v/>
      </c>
      <c r="W829" s="51" t="str">
        <f>IFERROR(IF(Данные2!$A829&lt;&gt;"",Данные2!$A829,""),"")</f>
        <v/>
      </c>
      <c r="X829" s="53" t="str">
        <f>IF(COUNTIF(W$1:W829,W829)=1,IF(COUNT(X$1:X828)&gt;0,MAX(X$1:X828)+1,1),"")</f>
        <v/>
      </c>
      <c r="Z829" s="51" t="str">
        <f>IF($U829="","",IFERROR(SUMIF(Данные2!$A:$A,Техлист!$U829,Данные2!D:D),""))</f>
        <v/>
      </c>
      <c r="AA829" s="51" t="str">
        <f>IF($U829="","",IFERROR(SUMIF(Данные2!$A:$A,Техлист!$U829,Данные2!E:E),""))</f>
        <v/>
      </c>
      <c r="AB829" s="45" t="str">
        <f>IF($U829="","",IFERROR(ROUND(SUMIF(Данные2!$A:$A,Техлист!$U829,Данные2!F:F)*100,0)&amp;"%",""))</f>
        <v/>
      </c>
    </row>
    <row r="830" spans="1:28" x14ac:dyDescent="0.25">
      <c r="A830" s="45" t="str">
        <f>IF(Данные2!$A830&lt;&gt;"",Данные2!$A830,"")</f>
        <v/>
      </c>
      <c r="G830" s="45" t="str">
        <f t="shared" si="36"/>
        <v/>
      </c>
      <c r="H830" s="45" t="str">
        <f>IF(COUNTIF(G$1:G830,G830)=1,IF(COUNT(H$1:H829)&gt;0,MAX(H$1:H829)+1,1),"")</f>
        <v/>
      </c>
      <c r="J830" s="45" t="str">
        <f>IFERROR(IF(AND(Данные3!A830&lt;&gt;"",Данные3!A830=D$2),Данные3!B830,""),"")</f>
        <v/>
      </c>
      <c r="K830" s="45" t="str">
        <f>IF(COUNTIF(J$1:J830,J830)=1,IF(COUNT(K$1:K829)&gt;0,MAX(K$1:K829)+1,1),"")</f>
        <v/>
      </c>
      <c r="M830" s="51" t="str">
        <f>IF(G830="","",IFERROR(SUMIFS(Данные3!$E:$E,Данные3!$A:$A,D$2,Данные3!$B:$B,G830),""))</f>
        <v/>
      </c>
      <c r="N830" s="51" t="str">
        <f>IF(G830="","",IFERROR(SUMIFS(Данные3!$F:$F,Данные3!$A:$A,D$2,Данные3!$B:$B,G830),""))</f>
        <v/>
      </c>
      <c r="O830" s="51" t="str">
        <f>IF(G830="","",IFERROR(ROUND(SUMIFS(Данные3!$G:$G,Данные3!$A:$A,D$2,Данные3!$B:$B,G830)*100,0)&amp;"%",""))</f>
        <v/>
      </c>
      <c r="U830" s="51" t="str">
        <f t="shared" si="37"/>
        <v/>
      </c>
      <c r="V830" s="53" t="str">
        <f t="shared" si="38"/>
        <v/>
      </c>
      <c r="W830" s="51" t="str">
        <f>IFERROR(IF(Данные2!$A830&lt;&gt;"",Данные2!$A830,""),"")</f>
        <v/>
      </c>
      <c r="X830" s="53" t="str">
        <f>IF(COUNTIF(W$1:W830,W830)=1,IF(COUNT(X$1:X829)&gt;0,MAX(X$1:X829)+1,1),"")</f>
        <v/>
      </c>
      <c r="Z830" s="51" t="str">
        <f>IF($U830="","",IFERROR(SUMIF(Данные2!$A:$A,Техлист!$U830,Данные2!D:D),""))</f>
        <v/>
      </c>
      <c r="AA830" s="51" t="str">
        <f>IF($U830="","",IFERROR(SUMIF(Данные2!$A:$A,Техлист!$U830,Данные2!E:E),""))</f>
        <v/>
      </c>
      <c r="AB830" s="45" t="str">
        <f>IF($U830="","",IFERROR(ROUND(SUMIF(Данные2!$A:$A,Техлист!$U830,Данные2!F:F)*100,0)&amp;"%",""))</f>
        <v/>
      </c>
    </row>
    <row r="831" spans="1:28" x14ac:dyDescent="0.25">
      <c r="A831" s="45" t="str">
        <f>IF(Данные2!$A831&lt;&gt;"",Данные2!$A831,"")</f>
        <v/>
      </c>
      <c r="G831" s="45" t="str">
        <f t="shared" si="36"/>
        <v/>
      </c>
      <c r="H831" s="45" t="str">
        <f>IF(COUNTIF(G$1:G831,G831)=1,IF(COUNT(H$1:H830)&gt;0,MAX(H$1:H830)+1,1),"")</f>
        <v/>
      </c>
      <c r="J831" s="45" t="str">
        <f>IFERROR(IF(AND(Данные3!A831&lt;&gt;"",Данные3!A831=D$2),Данные3!B831,""),"")</f>
        <v/>
      </c>
      <c r="K831" s="45" t="str">
        <f>IF(COUNTIF(J$1:J831,J831)=1,IF(COUNT(K$1:K830)&gt;0,MAX(K$1:K830)+1,1),"")</f>
        <v/>
      </c>
      <c r="M831" s="51" t="str">
        <f>IF(G831="","",IFERROR(SUMIFS(Данные3!$E:$E,Данные3!$A:$A,D$2,Данные3!$B:$B,G831),""))</f>
        <v/>
      </c>
      <c r="N831" s="51" t="str">
        <f>IF(G831="","",IFERROR(SUMIFS(Данные3!$F:$F,Данные3!$A:$A,D$2,Данные3!$B:$B,G831),""))</f>
        <v/>
      </c>
      <c r="O831" s="51" t="str">
        <f>IF(G831="","",IFERROR(ROUND(SUMIFS(Данные3!$G:$G,Данные3!$A:$A,D$2,Данные3!$B:$B,G831)*100,0)&amp;"%",""))</f>
        <v/>
      </c>
      <c r="U831" s="51" t="str">
        <f t="shared" si="37"/>
        <v/>
      </c>
      <c r="V831" s="53" t="str">
        <f t="shared" si="38"/>
        <v/>
      </c>
      <c r="W831" s="51" t="str">
        <f>IFERROR(IF(Данные2!$A831&lt;&gt;"",Данные2!$A831,""),"")</f>
        <v/>
      </c>
      <c r="X831" s="53" t="str">
        <f>IF(COUNTIF(W$1:W831,W831)=1,IF(COUNT(X$1:X830)&gt;0,MAX(X$1:X830)+1,1),"")</f>
        <v/>
      </c>
      <c r="Z831" s="51" t="str">
        <f>IF($U831="","",IFERROR(SUMIF(Данные2!$A:$A,Техлист!$U831,Данные2!D:D),""))</f>
        <v/>
      </c>
      <c r="AA831" s="51" t="str">
        <f>IF($U831="","",IFERROR(SUMIF(Данные2!$A:$A,Техлист!$U831,Данные2!E:E),""))</f>
        <v/>
      </c>
      <c r="AB831" s="45" t="str">
        <f>IF($U831="","",IFERROR(ROUND(SUMIF(Данные2!$A:$A,Техлист!$U831,Данные2!F:F)*100,0)&amp;"%",""))</f>
        <v/>
      </c>
    </row>
    <row r="832" spans="1:28" x14ac:dyDescent="0.25">
      <c r="A832" s="45" t="str">
        <f>IF(Данные2!$A832&lt;&gt;"",Данные2!$A832,"")</f>
        <v/>
      </c>
      <c r="G832" s="45" t="str">
        <f t="shared" si="36"/>
        <v/>
      </c>
      <c r="H832" s="45" t="str">
        <f>IF(COUNTIF(G$1:G832,G832)=1,IF(COUNT(H$1:H831)&gt;0,MAX(H$1:H831)+1,1),"")</f>
        <v/>
      </c>
      <c r="J832" s="45" t="str">
        <f>IFERROR(IF(AND(Данные3!A832&lt;&gt;"",Данные3!A832=D$2),Данные3!B832,""),"")</f>
        <v/>
      </c>
      <c r="K832" s="45" t="str">
        <f>IF(COUNTIF(J$1:J832,J832)=1,IF(COUNT(K$1:K831)&gt;0,MAX(K$1:K831)+1,1),"")</f>
        <v/>
      </c>
      <c r="M832" s="51" t="str">
        <f>IF(G832="","",IFERROR(SUMIFS(Данные3!$E:$E,Данные3!$A:$A,D$2,Данные3!$B:$B,G832),""))</f>
        <v/>
      </c>
      <c r="N832" s="51" t="str">
        <f>IF(G832="","",IFERROR(SUMIFS(Данные3!$F:$F,Данные3!$A:$A,D$2,Данные3!$B:$B,G832),""))</f>
        <v/>
      </c>
      <c r="O832" s="51" t="str">
        <f>IF(G832="","",IFERROR(ROUND(SUMIFS(Данные3!$G:$G,Данные3!$A:$A,D$2,Данные3!$B:$B,G832)*100,0)&amp;"%",""))</f>
        <v/>
      </c>
      <c r="U832" s="51" t="str">
        <f t="shared" si="37"/>
        <v/>
      </c>
      <c r="V832" s="53" t="str">
        <f t="shared" si="38"/>
        <v/>
      </c>
      <c r="W832" s="51" t="str">
        <f>IFERROR(IF(Данные2!$A832&lt;&gt;"",Данные2!$A832,""),"")</f>
        <v/>
      </c>
      <c r="X832" s="53" t="str">
        <f>IF(COUNTIF(W$1:W832,W832)=1,IF(COUNT(X$1:X831)&gt;0,MAX(X$1:X831)+1,1),"")</f>
        <v/>
      </c>
      <c r="Z832" s="51" t="str">
        <f>IF($U832="","",IFERROR(SUMIF(Данные2!$A:$A,Техлист!$U832,Данные2!D:D),""))</f>
        <v/>
      </c>
      <c r="AA832" s="51" t="str">
        <f>IF($U832="","",IFERROR(SUMIF(Данные2!$A:$A,Техлист!$U832,Данные2!E:E),""))</f>
        <v/>
      </c>
      <c r="AB832" s="45" t="str">
        <f>IF($U832="","",IFERROR(ROUND(SUMIF(Данные2!$A:$A,Техлист!$U832,Данные2!F:F)*100,0)&amp;"%",""))</f>
        <v/>
      </c>
    </row>
    <row r="833" spans="1:28" x14ac:dyDescent="0.25">
      <c r="A833" s="45" t="str">
        <f>IF(Данные2!$A833&lt;&gt;"",Данные2!$A833,"")</f>
        <v/>
      </c>
      <c r="G833" s="45" t="str">
        <f t="shared" si="36"/>
        <v/>
      </c>
      <c r="H833" s="45" t="str">
        <f>IF(COUNTIF(G$1:G833,G833)=1,IF(COUNT(H$1:H832)&gt;0,MAX(H$1:H832)+1,1),"")</f>
        <v/>
      </c>
      <c r="J833" s="45" t="str">
        <f>IFERROR(IF(AND(Данные3!A833&lt;&gt;"",Данные3!A833=D$2),Данные3!B833,""),"")</f>
        <v/>
      </c>
      <c r="K833" s="45" t="str">
        <f>IF(COUNTIF(J$1:J833,J833)=1,IF(COUNT(K$1:K832)&gt;0,MAX(K$1:K832)+1,1),"")</f>
        <v/>
      </c>
      <c r="M833" s="51" t="str">
        <f>IF(G833="","",IFERROR(SUMIFS(Данные3!$E:$E,Данные3!$A:$A,D$2,Данные3!$B:$B,G833),""))</f>
        <v/>
      </c>
      <c r="N833" s="51" t="str">
        <f>IF(G833="","",IFERROR(SUMIFS(Данные3!$F:$F,Данные3!$A:$A,D$2,Данные3!$B:$B,G833),""))</f>
        <v/>
      </c>
      <c r="O833" s="51" t="str">
        <f>IF(G833="","",IFERROR(ROUND(SUMIFS(Данные3!$G:$G,Данные3!$A:$A,D$2,Данные3!$B:$B,G833)*100,0)&amp;"%",""))</f>
        <v/>
      </c>
      <c r="U833" s="51" t="str">
        <f t="shared" si="37"/>
        <v/>
      </c>
      <c r="V833" s="53" t="str">
        <f t="shared" si="38"/>
        <v/>
      </c>
      <c r="W833" s="51" t="str">
        <f>IFERROR(IF(Данные2!$A833&lt;&gt;"",Данные2!$A833,""),"")</f>
        <v/>
      </c>
      <c r="X833" s="53" t="str">
        <f>IF(COUNTIF(W$1:W833,W833)=1,IF(COUNT(X$1:X832)&gt;0,MAX(X$1:X832)+1,1),"")</f>
        <v/>
      </c>
      <c r="Z833" s="51" t="str">
        <f>IF($U833="","",IFERROR(SUMIF(Данные2!$A:$A,Техлист!$U833,Данные2!D:D),""))</f>
        <v/>
      </c>
      <c r="AA833" s="51" t="str">
        <f>IF($U833="","",IFERROR(SUMIF(Данные2!$A:$A,Техлист!$U833,Данные2!E:E),""))</f>
        <v/>
      </c>
      <c r="AB833" s="45" t="str">
        <f>IF($U833="","",IFERROR(ROUND(SUMIF(Данные2!$A:$A,Техлист!$U833,Данные2!F:F)*100,0)&amp;"%",""))</f>
        <v/>
      </c>
    </row>
    <row r="834" spans="1:28" x14ac:dyDescent="0.25">
      <c r="A834" s="45" t="str">
        <f>IF(Данные2!$A834&lt;&gt;"",Данные2!$A834,"")</f>
        <v/>
      </c>
      <c r="G834" s="45" t="str">
        <f t="shared" ref="G834:G897" si="39">IFERROR(INDEX(J$2:J$2000,MATCH(ROW()-1,K$2:K$2000,0)),"")</f>
        <v/>
      </c>
      <c r="H834" s="45" t="str">
        <f>IF(COUNTIF(G$1:G834,G834)=1,IF(COUNT(H$1:H833)&gt;0,MAX(H$1:H833)+1,1),"")</f>
        <v/>
      </c>
      <c r="J834" s="45" t="str">
        <f>IFERROR(IF(AND(Данные3!A834&lt;&gt;"",Данные3!A834=D$2),Данные3!B834,""),"")</f>
        <v/>
      </c>
      <c r="K834" s="45" t="str">
        <f>IF(COUNTIF(J$1:J834,J834)=1,IF(COUNT(K$1:K833)&gt;0,MAX(K$1:K833)+1,1),"")</f>
        <v/>
      </c>
      <c r="M834" s="51" t="str">
        <f>IF(G834="","",IFERROR(SUMIFS(Данные3!$E:$E,Данные3!$A:$A,D$2,Данные3!$B:$B,G834),""))</f>
        <v/>
      </c>
      <c r="N834" s="51" t="str">
        <f>IF(G834="","",IFERROR(SUMIFS(Данные3!$F:$F,Данные3!$A:$A,D$2,Данные3!$B:$B,G834),""))</f>
        <v/>
      </c>
      <c r="O834" s="51" t="str">
        <f>IF(G834="","",IFERROR(ROUND(SUMIFS(Данные3!$G:$G,Данные3!$A:$A,D$2,Данные3!$B:$B,G834)*100,0)&amp;"%",""))</f>
        <v/>
      </c>
      <c r="U834" s="51" t="str">
        <f t="shared" ref="U834:U897" si="40">IFERROR(INDEX(W$2:W$2000,MATCH(ROW()-1,X$2:X$2000,0)),"")</f>
        <v/>
      </c>
      <c r="V834" s="53" t="str">
        <f t="shared" ref="V834:V897" si="41">IFERROR(INDEX(X$2:X$2000,MATCH(ROW()-1,X$2:X$2000,0)),"")</f>
        <v/>
      </c>
      <c r="W834" s="51" t="str">
        <f>IFERROR(IF(Данные2!$A834&lt;&gt;"",Данные2!$A834,""),"")</f>
        <v/>
      </c>
      <c r="X834" s="53" t="str">
        <f>IF(COUNTIF(W$1:W834,W834)=1,IF(COUNT(X$1:X833)&gt;0,MAX(X$1:X833)+1,1),"")</f>
        <v/>
      </c>
      <c r="Z834" s="51" t="str">
        <f>IF($U834="","",IFERROR(SUMIF(Данные2!$A:$A,Техлист!$U834,Данные2!D:D),""))</f>
        <v/>
      </c>
      <c r="AA834" s="51" t="str">
        <f>IF($U834="","",IFERROR(SUMIF(Данные2!$A:$A,Техлист!$U834,Данные2!E:E),""))</f>
        <v/>
      </c>
      <c r="AB834" s="45" t="str">
        <f>IF($U834="","",IFERROR(ROUND(SUMIF(Данные2!$A:$A,Техлист!$U834,Данные2!F:F)*100,0)&amp;"%",""))</f>
        <v/>
      </c>
    </row>
    <row r="835" spans="1:28" x14ac:dyDescent="0.25">
      <c r="A835" s="45" t="str">
        <f>IF(Данные2!$A835&lt;&gt;"",Данные2!$A835,"")</f>
        <v/>
      </c>
      <c r="G835" s="45" t="str">
        <f t="shared" si="39"/>
        <v/>
      </c>
      <c r="H835" s="45" t="str">
        <f>IF(COUNTIF(G$1:G835,G835)=1,IF(COUNT(H$1:H834)&gt;0,MAX(H$1:H834)+1,1),"")</f>
        <v/>
      </c>
      <c r="J835" s="45" t="str">
        <f>IFERROR(IF(AND(Данные3!A835&lt;&gt;"",Данные3!A835=D$2),Данные3!B835,""),"")</f>
        <v/>
      </c>
      <c r="K835" s="45" t="str">
        <f>IF(COUNTIF(J$1:J835,J835)=1,IF(COUNT(K$1:K834)&gt;0,MAX(K$1:K834)+1,1),"")</f>
        <v/>
      </c>
      <c r="M835" s="51" t="str">
        <f>IF(G835="","",IFERROR(SUMIFS(Данные3!$E:$E,Данные3!$A:$A,D$2,Данные3!$B:$B,G835),""))</f>
        <v/>
      </c>
      <c r="N835" s="51" t="str">
        <f>IF(G835="","",IFERROR(SUMIFS(Данные3!$F:$F,Данные3!$A:$A,D$2,Данные3!$B:$B,G835),""))</f>
        <v/>
      </c>
      <c r="O835" s="51" t="str">
        <f>IF(G835="","",IFERROR(ROUND(SUMIFS(Данные3!$G:$G,Данные3!$A:$A,D$2,Данные3!$B:$B,G835)*100,0)&amp;"%",""))</f>
        <v/>
      </c>
      <c r="U835" s="51" t="str">
        <f t="shared" si="40"/>
        <v/>
      </c>
      <c r="V835" s="53" t="str">
        <f t="shared" si="41"/>
        <v/>
      </c>
      <c r="W835" s="51" t="str">
        <f>IFERROR(IF(Данные2!$A835&lt;&gt;"",Данные2!$A835,""),"")</f>
        <v/>
      </c>
      <c r="X835" s="53" t="str">
        <f>IF(COUNTIF(W$1:W835,W835)=1,IF(COUNT(X$1:X834)&gt;0,MAX(X$1:X834)+1,1),"")</f>
        <v/>
      </c>
      <c r="Z835" s="51" t="str">
        <f>IF($U835="","",IFERROR(SUMIF(Данные2!$A:$A,Техлист!$U835,Данные2!D:D),""))</f>
        <v/>
      </c>
      <c r="AA835" s="51" t="str">
        <f>IF($U835="","",IFERROR(SUMIF(Данные2!$A:$A,Техлист!$U835,Данные2!E:E),""))</f>
        <v/>
      </c>
      <c r="AB835" s="45" t="str">
        <f>IF($U835="","",IFERROR(ROUND(SUMIF(Данные2!$A:$A,Техлист!$U835,Данные2!F:F)*100,0)&amp;"%",""))</f>
        <v/>
      </c>
    </row>
    <row r="836" spans="1:28" x14ac:dyDescent="0.25">
      <c r="A836" s="45" t="str">
        <f>IF(Данные2!$A836&lt;&gt;"",Данные2!$A836,"")</f>
        <v/>
      </c>
      <c r="G836" s="45" t="str">
        <f t="shared" si="39"/>
        <v/>
      </c>
      <c r="H836" s="45" t="str">
        <f>IF(COUNTIF(G$1:G836,G836)=1,IF(COUNT(H$1:H835)&gt;0,MAX(H$1:H835)+1,1),"")</f>
        <v/>
      </c>
      <c r="J836" s="45" t="str">
        <f>IFERROR(IF(AND(Данные3!A836&lt;&gt;"",Данные3!A836=D$2),Данные3!B836,""),"")</f>
        <v/>
      </c>
      <c r="K836" s="45" t="str">
        <f>IF(COUNTIF(J$1:J836,J836)=1,IF(COUNT(K$1:K835)&gt;0,MAX(K$1:K835)+1,1),"")</f>
        <v/>
      </c>
      <c r="M836" s="51" t="str">
        <f>IF(G836="","",IFERROR(SUMIFS(Данные3!$E:$E,Данные3!$A:$A,D$2,Данные3!$B:$B,G836),""))</f>
        <v/>
      </c>
      <c r="N836" s="51" t="str">
        <f>IF(G836="","",IFERROR(SUMIFS(Данные3!$F:$F,Данные3!$A:$A,D$2,Данные3!$B:$B,G836),""))</f>
        <v/>
      </c>
      <c r="O836" s="51" t="str">
        <f>IF(G836="","",IFERROR(ROUND(SUMIFS(Данные3!$G:$G,Данные3!$A:$A,D$2,Данные3!$B:$B,G836)*100,0)&amp;"%",""))</f>
        <v/>
      </c>
      <c r="U836" s="51" t="str">
        <f t="shared" si="40"/>
        <v/>
      </c>
      <c r="V836" s="53" t="str">
        <f t="shared" si="41"/>
        <v/>
      </c>
      <c r="W836" s="51" t="str">
        <f>IFERROR(IF(Данные2!$A836&lt;&gt;"",Данные2!$A836,""),"")</f>
        <v/>
      </c>
      <c r="X836" s="53" t="str">
        <f>IF(COUNTIF(W$1:W836,W836)=1,IF(COUNT(X$1:X835)&gt;0,MAX(X$1:X835)+1,1),"")</f>
        <v/>
      </c>
      <c r="Z836" s="51" t="str">
        <f>IF($U836="","",IFERROR(SUMIF(Данные2!$A:$A,Техлист!$U836,Данные2!D:D),""))</f>
        <v/>
      </c>
      <c r="AA836" s="51" t="str">
        <f>IF($U836="","",IFERROR(SUMIF(Данные2!$A:$A,Техлист!$U836,Данные2!E:E),""))</f>
        <v/>
      </c>
      <c r="AB836" s="45" t="str">
        <f>IF($U836="","",IFERROR(ROUND(SUMIF(Данные2!$A:$A,Техлист!$U836,Данные2!F:F)*100,0)&amp;"%",""))</f>
        <v/>
      </c>
    </row>
    <row r="837" spans="1:28" x14ac:dyDescent="0.25">
      <c r="A837" s="45" t="str">
        <f>IF(Данные2!$A837&lt;&gt;"",Данные2!$A837,"")</f>
        <v/>
      </c>
      <c r="G837" s="45" t="str">
        <f t="shared" si="39"/>
        <v/>
      </c>
      <c r="H837" s="45" t="str">
        <f>IF(COUNTIF(G$1:G837,G837)=1,IF(COUNT(H$1:H836)&gt;0,MAX(H$1:H836)+1,1),"")</f>
        <v/>
      </c>
      <c r="J837" s="45" t="str">
        <f>IFERROR(IF(AND(Данные3!A837&lt;&gt;"",Данные3!A837=D$2),Данные3!B837,""),"")</f>
        <v/>
      </c>
      <c r="K837" s="45" t="str">
        <f>IF(COUNTIF(J$1:J837,J837)=1,IF(COUNT(K$1:K836)&gt;0,MAX(K$1:K836)+1,1),"")</f>
        <v/>
      </c>
      <c r="M837" s="51" t="str">
        <f>IF(G837="","",IFERROR(SUMIFS(Данные3!$E:$E,Данные3!$A:$A,D$2,Данные3!$B:$B,G837),""))</f>
        <v/>
      </c>
      <c r="N837" s="51" t="str">
        <f>IF(G837="","",IFERROR(SUMIFS(Данные3!$F:$F,Данные3!$A:$A,D$2,Данные3!$B:$B,G837),""))</f>
        <v/>
      </c>
      <c r="O837" s="51" t="str">
        <f>IF(G837="","",IFERROR(ROUND(SUMIFS(Данные3!$G:$G,Данные3!$A:$A,D$2,Данные3!$B:$B,G837)*100,0)&amp;"%",""))</f>
        <v/>
      </c>
      <c r="U837" s="51" t="str">
        <f t="shared" si="40"/>
        <v/>
      </c>
      <c r="V837" s="53" t="str">
        <f t="shared" si="41"/>
        <v/>
      </c>
      <c r="W837" s="51" t="str">
        <f>IFERROR(IF(Данные2!$A837&lt;&gt;"",Данные2!$A837,""),"")</f>
        <v/>
      </c>
      <c r="X837" s="53" t="str">
        <f>IF(COUNTIF(W$1:W837,W837)=1,IF(COUNT(X$1:X836)&gt;0,MAX(X$1:X836)+1,1),"")</f>
        <v/>
      </c>
      <c r="Z837" s="51" t="str">
        <f>IF($U837="","",IFERROR(SUMIF(Данные2!$A:$A,Техлист!$U837,Данные2!D:D),""))</f>
        <v/>
      </c>
      <c r="AA837" s="51" t="str">
        <f>IF($U837="","",IFERROR(SUMIF(Данные2!$A:$A,Техлист!$U837,Данные2!E:E),""))</f>
        <v/>
      </c>
      <c r="AB837" s="45" t="str">
        <f>IF($U837="","",IFERROR(ROUND(SUMIF(Данные2!$A:$A,Техлист!$U837,Данные2!F:F)*100,0)&amp;"%",""))</f>
        <v/>
      </c>
    </row>
    <row r="838" spans="1:28" x14ac:dyDescent="0.25">
      <c r="A838" s="45" t="str">
        <f>IF(Данные2!$A838&lt;&gt;"",Данные2!$A838,"")</f>
        <v/>
      </c>
      <c r="G838" s="45" t="str">
        <f t="shared" si="39"/>
        <v/>
      </c>
      <c r="H838" s="45" t="str">
        <f>IF(COUNTIF(G$1:G838,G838)=1,IF(COUNT(H$1:H837)&gt;0,MAX(H$1:H837)+1,1),"")</f>
        <v/>
      </c>
      <c r="J838" s="45" t="str">
        <f>IFERROR(IF(AND(Данные3!A838&lt;&gt;"",Данные3!A838=D$2),Данные3!B838,""),"")</f>
        <v/>
      </c>
      <c r="K838" s="45" t="str">
        <f>IF(COUNTIF(J$1:J838,J838)=1,IF(COUNT(K$1:K837)&gt;0,MAX(K$1:K837)+1,1),"")</f>
        <v/>
      </c>
      <c r="M838" s="51" t="str">
        <f>IF(G838="","",IFERROR(SUMIFS(Данные3!$E:$E,Данные3!$A:$A,D$2,Данные3!$B:$B,G838),""))</f>
        <v/>
      </c>
      <c r="N838" s="51" t="str">
        <f>IF(G838="","",IFERROR(SUMIFS(Данные3!$F:$F,Данные3!$A:$A,D$2,Данные3!$B:$B,G838),""))</f>
        <v/>
      </c>
      <c r="O838" s="51" t="str">
        <f>IF(G838="","",IFERROR(ROUND(SUMIFS(Данные3!$G:$G,Данные3!$A:$A,D$2,Данные3!$B:$B,G838)*100,0)&amp;"%",""))</f>
        <v/>
      </c>
      <c r="U838" s="51" t="str">
        <f t="shared" si="40"/>
        <v/>
      </c>
      <c r="V838" s="53" t="str">
        <f t="shared" si="41"/>
        <v/>
      </c>
      <c r="W838" s="51" t="str">
        <f>IFERROR(IF(Данные2!$A838&lt;&gt;"",Данные2!$A838,""),"")</f>
        <v/>
      </c>
      <c r="X838" s="53" t="str">
        <f>IF(COUNTIF(W$1:W838,W838)=1,IF(COUNT(X$1:X837)&gt;0,MAX(X$1:X837)+1,1),"")</f>
        <v/>
      </c>
      <c r="Z838" s="51" t="str">
        <f>IF($U838="","",IFERROR(SUMIF(Данные2!$A:$A,Техлист!$U838,Данные2!D:D),""))</f>
        <v/>
      </c>
      <c r="AA838" s="51" t="str">
        <f>IF($U838="","",IFERROR(SUMIF(Данные2!$A:$A,Техлист!$U838,Данные2!E:E),""))</f>
        <v/>
      </c>
      <c r="AB838" s="45" t="str">
        <f>IF($U838="","",IFERROR(ROUND(SUMIF(Данные2!$A:$A,Техлист!$U838,Данные2!F:F)*100,0)&amp;"%",""))</f>
        <v/>
      </c>
    </row>
    <row r="839" spans="1:28" x14ac:dyDescent="0.25">
      <c r="A839" s="45" t="str">
        <f>IF(Данные2!$A839&lt;&gt;"",Данные2!$A839,"")</f>
        <v/>
      </c>
      <c r="G839" s="45" t="str">
        <f t="shared" si="39"/>
        <v/>
      </c>
      <c r="H839" s="45" t="str">
        <f>IF(COUNTIF(G$1:G839,G839)=1,IF(COUNT(H$1:H838)&gt;0,MAX(H$1:H838)+1,1),"")</f>
        <v/>
      </c>
      <c r="J839" s="45" t="str">
        <f>IFERROR(IF(AND(Данные3!A839&lt;&gt;"",Данные3!A839=D$2),Данные3!B839,""),"")</f>
        <v/>
      </c>
      <c r="K839" s="45" t="str">
        <f>IF(COUNTIF(J$1:J839,J839)=1,IF(COUNT(K$1:K838)&gt;0,MAX(K$1:K838)+1,1),"")</f>
        <v/>
      </c>
      <c r="M839" s="51" t="str">
        <f>IF(G839="","",IFERROR(SUMIFS(Данные3!$E:$E,Данные3!$A:$A,D$2,Данные3!$B:$B,G839),""))</f>
        <v/>
      </c>
      <c r="N839" s="51" t="str">
        <f>IF(G839="","",IFERROR(SUMIFS(Данные3!$F:$F,Данные3!$A:$A,D$2,Данные3!$B:$B,G839),""))</f>
        <v/>
      </c>
      <c r="O839" s="51" t="str">
        <f>IF(G839="","",IFERROR(ROUND(SUMIFS(Данные3!$G:$G,Данные3!$A:$A,D$2,Данные3!$B:$B,G839)*100,0)&amp;"%",""))</f>
        <v/>
      </c>
      <c r="U839" s="51" t="str">
        <f t="shared" si="40"/>
        <v/>
      </c>
      <c r="V839" s="53" t="str">
        <f t="shared" si="41"/>
        <v/>
      </c>
      <c r="W839" s="51" t="str">
        <f>IFERROR(IF(Данные2!$A839&lt;&gt;"",Данные2!$A839,""),"")</f>
        <v/>
      </c>
      <c r="X839" s="53" t="str">
        <f>IF(COUNTIF(W$1:W839,W839)=1,IF(COUNT(X$1:X838)&gt;0,MAX(X$1:X838)+1,1),"")</f>
        <v/>
      </c>
      <c r="Z839" s="51" t="str">
        <f>IF($U839="","",IFERROR(SUMIF(Данные2!$A:$A,Техлист!$U839,Данные2!D:D),""))</f>
        <v/>
      </c>
      <c r="AA839" s="51" t="str">
        <f>IF($U839="","",IFERROR(SUMIF(Данные2!$A:$A,Техлист!$U839,Данные2!E:E),""))</f>
        <v/>
      </c>
      <c r="AB839" s="45" t="str">
        <f>IF($U839="","",IFERROR(ROUND(SUMIF(Данные2!$A:$A,Техлист!$U839,Данные2!F:F)*100,0)&amp;"%",""))</f>
        <v/>
      </c>
    </row>
    <row r="840" spans="1:28" x14ac:dyDescent="0.25">
      <c r="A840" s="45" t="str">
        <f>IF(Данные2!$A840&lt;&gt;"",Данные2!$A840,"")</f>
        <v/>
      </c>
      <c r="G840" s="45" t="str">
        <f t="shared" si="39"/>
        <v/>
      </c>
      <c r="H840" s="45" t="str">
        <f>IF(COUNTIF(G$1:G840,G840)=1,IF(COUNT(H$1:H839)&gt;0,MAX(H$1:H839)+1,1),"")</f>
        <v/>
      </c>
      <c r="J840" s="45" t="str">
        <f>IFERROR(IF(AND(Данные3!A840&lt;&gt;"",Данные3!A840=D$2),Данные3!B840,""),"")</f>
        <v/>
      </c>
      <c r="K840" s="45" t="str">
        <f>IF(COUNTIF(J$1:J840,J840)=1,IF(COUNT(K$1:K839)&gt;0,MAX(K$1:K839)+1,1),"")</f>
        <v/>
      </c>
      <c r="M840" s="51" t="str">
        <f>IF(G840="","",IFERROR(SUMIFS(Данные3!$E:$E,Данные3!$A:$A,D$2,Данные3!$B:$B,G840),""))</f>
        <v/>
      </c>
      <c r="N840" s="51" t="str">
        <f>IF(G840="","",IFERROR(SUMIFS(Данные3!$F:$F,Данные3!$A:$A,D$2,Данные3!$B:$B,G840),""))</f>
        <v/>
      </c>
      <c r="O840" s="51" t="str">
        <f>IF(G840="","",IFERROR(ROUND(SUMIFS(Данные3!$G:$G,Данные3!$A:$A,D$2,Данные3!$B:$B,G840)*100,0)&amp;"%",""))</f>
        <v/>
      </c>
      <c r="U840" s="51" t="str">
        <f t="shared" si="40"/>
        <v/>
      </c>
      <c r="V840" s="53" t="str">
        <f t="shared" si="41"/>
        <v/>
      </c>
      <c r="W840" s="51" t="str">
        <f>IFERROR(IF(Данные2!$A840&lt;&gt;"",Данные2!$A840,""),"")</f>
        <v/>
      </c>
      <c r="X840" s="53" t="str">
        <f>IF(COUNTIF(W$1:W840,W840)=1,IF(COUNT(X$1:X839)&gt;0,MAX(X$1:X839)+1,1),"")</f>
        <v/>
      </c>
      <c r="Z840" s="51" t="str">
        <f>IF($U840="","",IFERROR(SUMIF(Данные2!$A:$A,Техлист!$U840,Данные2!D:D),""))</f>
        <v/>
      </c>
      <c r="AA840" s="51" t="str">
        <f>IF($U840="","",IFERROR(SUMIF(Данные2!$A:$A,Техлист!$U840,Данные2!E:E),""))</f>
        <v/>
      </c>
      <c r="AB840" s="45" t="str">
        <f>IF($U840="","",IFERROR(ROUND(SUMIF(Данные2!$A:$A,Техлист!$U840,Данные2!F:F)*100,0)&amp;"%",""))</f>
        <v/>
      </c>
    </row>
    <row r="841" spans="1:28" x14ac:dyDescent="0.25">
      <c r="A841" s="45" t="str">
        <f>IF(Данные2!$A841&lt;&gt;"",Данные2!$A841,"")</f>
        <v/>
      </c>
      <c r="G841" s="45" t="str">
        <f t="shared" si="39"/>
        <v/>
      </c>
      <c r="H841" s="45" t="str">
        <f>IF(COUNTIF(G$1:G841,G841)=1,IF(COUNT(H$1:H840)&gt;0,MAX(H$1:H840)+1,1),"")</f>
        <v/>
      </c>
      <c r="J841" s="45" t="str">
        <f>IFERROR(IF(AND(Данные3!A841&lt;&gt;"",Данные3!A841=D$2),Данные3!B841,""),"")</f>
        <v/>
      </c>
      <c r="K841" s="45" t="str">
        <f>IF(COUNTIF(J$1:J841,J841)=1,IF(COUNT(K$1:K840)&gt;0,MAX(K$1:K840)+1,1),"")</f>
        <v/>
      </c>
      <c r="M841" s="51" t="str">
        <f>IF(G841="","",IFERROR(SUMIFS(Данные3!$E:$E,Данные3!$A:$A,D$2,Данные3!$B:$B,G841),""))</f>
        <v/>
      </c>
      <c r="N841" s="51" t="str">
        <f>IF(G841="","",IFERROR(SUMIFS(Данные3!$F:$F,Данные3!$A:$A,D$2,Данные3!$B:$B,G841),""))</f>
        <v/>
      </c>
      <c r="O841" s="51" t="str">
        <f>IF(G841="","",IFERROR(ROUND(SUMIFS(Данные3!$G:$G,Данные3!$A:$A,D$2,Данные3!$B:$B,G841)*100,0)&amp;"%",""))</f>
        <v/>
      </c>
      <c r="U841" s="51" t="str">
        <f t="shared" si="40"/>
        <v/>
      </c>
      <c r="V841" s="53" t="str">
        <f t="shared" si="41"/>
        <v/>
      </c>
      <c r="W841" s="51" t="str">
        <f>IFERROR(IF(Данные2!$A841&lt;&gt;"",Данные2!$A841,""),"")</f>
        <v/>
      </c>
      <c r="X841" s="53" t="str">
        <f>IF(COUNTIF(W$1:W841,W841)=1,IF(COUNT(X$1:X840)&gt;0,MAX(X$1:X840)+1,1),"")</f>
        <v/>
      </c>
      <c r="Z841" s="51" t="str">
        <f>IF($U841="","",IFERROR(SUMIF(Данные2!$A:$A,Техлист!$U841,Данные2!D:D),""))</f>
        <v/>
      </c>
      <c r="AA841" s="51" t="str">
        <f>IF($U841="","",IFERROR(SUMIF(Данные2!$A:$A,Техлист!$U841,Данные2!E:E),""))</f>
        <v/>
      </c>
      <c r="AB841" s="45" t="str">
        <f>IF($U841="","",IFERROR(ROUND(SUMIF(Данные2!$A:$A,Техлист!$U841,Данные2!F:F)*100,0)&amp;"%",""))</f>
        <v/>
      </c>
    </row>
    <row r="842" spans="1:28" x14ac:dyDescent="0.25">
      <c r="A842" s="45" t="str">
        <f>IF(Данные2!$A842&lt;&gt;"",Данные2!$A842,"")</f>
        <v/>
      </c>
      <c r="G842" s="45" t="str">
        <f t="shared" si="39"/>
        <v/>
      </c>
      <c r="H842" s="45" t="str">
        <f>IF(COUNTIF(G$1:G842,G842)=1,IF(COUNT(H$1:H841)&gt;0,MAX(H$1:H841)+1,1),"")</f>
        <v/>
      </c>
      <c r="J842" s="45" t="str">
        <f>IFERROR(IF(AND(Данные3!A842&lt;&gt;"",Данные3!A842=D$2),Данные3!B842,""),"")</f>
        <v/>
      </c>
      <c r="K842" s="45" t="str">
        <f>IF(COUNTIF(J$1:J842,J842)=1,IF(COUNT(K$1:K841)&gt;0,MAX(K$1:K841)+1,1),"")</f>
        <v/>
      </c>
      <c r="M842" s="51" t="str">
        <f>IF(G842="","",IFERROR(SUMIFS(Данные3!$E:$E,Данные3!$A:$A,D$2,Данные3!$B:$B,G842),""))</f>
        <v/>
      </c>
      <c r="N842" s="51" t="str">
        <f>IF(G842="","",IFERROR(SUMIFS(Данные3!$F:$F,Данные3!$A:$A,D$2,Данные3!$B:$B,G842),""))</f>
        <v/>
      </c>
      <c r="O842" s="51" t="str">
        <f>IF(G842="","",IFERROR(ROUND(SUMIFS(Данные3!$G:$G,Данные3!$A:$A,D$2,Данные3!$B:$B,G842)*100,0)&amp;"%",""))</f>
        <v/>
      </c>
      <c r="U842" s="51" t="str">
        <f t="shared" si="40"/>
        <v/>
      </c>
      <c r="V842" s="53" t="str">
        <f t="shared" si="41"/>
        <v/>
      </c>
      <c r="W842" s="51" t="str">
        <f>IFERROR(IF(Данные2!$A842&lt;&gt;"",Данные2!$A842,""),"")</f>
        <v/>
      </c>
      <c r="X842" s="53" t="str">
        <f>IF(COUNTIF(W$1:W842,W842)=1,IF(COUNT(X$1:X841)&gt;0,MAX(X$1:X841)+1,1),"")</f>
        <v/>
      </c>
      <c r="Z842" s="51" t="str">
        <f>IF($U842="","",IFERROR(SUMIF(Данные2!$A:$A,Техлист!$U842,Данные2!D:D),""))</f>
        <v/>
      </c>
      <c r="AA842" s="51" t="str">
        <f>IF($U842="","",IFERROR(SUMIF(Данные2!$A:$A,Техлист!$U842,Данные2!E:E),""))</f>
        <v/>
      </c>
      <c r="AB842" s="45" t="str">
        <f>IF($U842="","",IFERROR(ROUND(SUMIF(Данные2!$A:$A,Техлист!$U842,Данные2!F:F)*100,0)&amp;"%",""))</f>
        <v/>
      </c>
    </row>
    <row r="843" spans="1:28" x14ac:dyDescent="0.25">
      <c r="A843" s="45" t="str">
        <f>IF(Данные2!$A843&lt;&gt;"",Данные2!$A843,"")</f>
        <v/>
      </c>
      <c r="G843" s="45" t="str">
        <f t="shared" si="39"/>
        <v/>
      </c>
      <c r="H843" s="45" t="str">
        <f>IF(COUNTIF(G$1:G843,G843)=1,IF(COUNT(H$1:H842)&gt;0,MAX(H$1:H842)+1,1),"")</f>
        <v/>
      </c>
      <c r="J843" s="45" t="str">
        <f>IFERROR(IF(AND(Данные3!A843&lt;&gt;"",Данные3!A843=D$2),Данные3!B843,""),"")</f>
        <v/>
      </c>
      <c r="K843" s="45" t="str">
        <f>IF(COUNTIF(J$1:J843,J843)=1,IF(COUNT(K$1:K842)&gt;0,MAX(K$1:K842)+1,1),"")</f>
        <v/>
      </c>
      <c r="M843" s="51" t="str">
        <f>IF(G843="","",IFERROR(SUMIFS(Данные3!$E:$E,Данные3!$A:$A,D$2,Данные3!$B:$B,G843),""))</f>
        <v/>
      </c>
      <c r="N843" s="51" t="str">
        <f>IF(G843="","",IFERROR(SUMIFS(Данные3!$F:$F,Данные3!$A:$A,D$2,Данные3!$B:$B,G843),""))</f>
        <v/>
      </c>
      <c r="O843" s="51" t="str">
        <f>IF(G843="","",IFERROR(ROUND(SUMIFS(Данные3!$G:$G,Данные3!$A:$A,D$2,Данные3!$B:$B,G843)*100,0)&amp;"%",""))</f>
        <v/>
      </c>
      <c r="U843" s="51" t="str">
        <f t="shared" si="40"/>
        <v/>
      </c>
      <c r="V843" s="53" t="str">
        <f t="shared" si="41"/>
        <v/>
      </c>
      <c r="W843" s="51" t="str">
        <f>IFERROR(IF(Данные2!$A843&lt;&gt;"",Данные2!$A843,""),"")</f>
        <v/>
      </c>
      <c r="X843" s="53" t="str">
        <f>IF(COUNTIF(W$1:W843,W843)=1,IF(COUNT(X$1:X842)&gt;0,MAX(X$1:X842)+1,1),"")</f>
        <v/>
      </c>
      <c r="Z843" s="51" t="str">
        <f>IF($U843="","",IFERROR(SUMIF(Данные2!$A:$A,Техлист!$U843,Данные2!D:D),""))</f>
        <v/>
      </c>
      <c r="AA843" s="51" t="str">
        <f>IF($U843="","",IFERROR(SUMIF(Данные2!$A:$A,Техлист!$U843,Данные2!E:E),""))</f>
        <v/>
      </c>
      <c r="AB843" s="45" t="str">
        <f>IF($U843="","",IFERROR(ROUND(SUMIF(Данные2!$A:$A,Техлист!$U843,Данные2!F:F)*100,0)&amp;"%",""))</f>
        <v/>
      </c>
    </row>
    <row r="844" spans="1:28" x14ac:dyDescent="0.25">
      <c r="A844" s="45" t="str">
        <f>IF(Данные2!$A844&lt;&gt;"",Данные2!$A844,"")</f>
        <v/>
      </c>
      <c r="G844" s="45" t="str">
        <f t="shared" si="39"/>
        <v/>
      </c>
      <c r="H844" s="45" t="str">
        <f>IF(COUNTIF(G$1:G844,G844)=1,IF(COUNT(H$1:H843)&gt;0,MAX(H$1:H843)+1,1),"")</f>
        <v/>
      </c>
      <c r="J844" s="45" t="str">
        <f>IFERROR(IF(AND(Данные3!A844&lt;&gt;"",Данные3!A844=D$2),Данные3!B844,""),"")</f>
        <v/>
      </c>
      <c r="K844" s="45" t="str">
        <f>IF(COUNTIF(J$1:J844,J844)=1,IF(COUNT(K$1:K843)&gt;0,MAX(K$1:K843)+1,1),"")</f>
        <v/>
      </c>
      <c r="M844" s="51" t="str">
        <f>IF(G844="","",IFERROR(SUMIFS(Данные3!$E:$E,Данные3!$A:$A,D$2,Данные3!$B:$B,G844),""))</f>
        <v/>
      </c>
      <c r="N844" s="51" t="str">
        <f>IF(G844="","",IFERROR(SUMIFS(Данные3!$F:$F,Данные3!$A:$A,D$2,Данные3!$B:$B,G844),""))</f>
        <v/>
      </c>
      <c r="O844" s="51" t="str">
        <f>IF(G844="","",IFERROR(ROUND(SUMIFS(Данные3!$G:$G,Данные3!$A:$A,D$2,Данные3!$B:$B,G844)*100,0)&amp;"%",""))</f>
        <v/>
      </c>
      <c r="U844" s="51" t="str">
        <f t="shared" si="40"/>
        <v/>
      </c>
      <c r="V844" s="53" t="str">
        <f t="shared" si="41"/>
        <v/>
      </c>
      <c r="W844" s="51" t="str">
        <f>IFERROR(IF(Данные2!$A844&lt;&gt;"",Данные2!$A844,""),"")</f>
        <v/>
      </c>
      <c r="X844" s="53" t="str">
        <f>IF(COUNTIF(W$1:W844,W844)=1,IF(COUNT(X$1:X843)&gt;0,MAX(X$1:X843)+1,1),"")</f>
        <v/>
      </c>
      <c r="Z844" s="51" t="str">
        <f>IF($U844="","",IFERROR(SUMIF(Данные2!$A:$A,Техлист!$U844,Данные2!D:D),""))</f>
        <v/>
      </c>
      <c r="AA844" s="51" t="str">
        <f>IF($U844="","",IFERROR(SUMIF(Данные2!$A:$A,Техлист!$U844,Данные2!E:E),""))</f>
        <v/>
      </c>
      <c r="AB844" s="45" t="str">
        <f>IF($U844="","",IFERROR(ROUND(SUMIF(Данные2!$A:$A,Техлист!$U844,Данные2!F:F)*100,0)&amp;"%",""))</f>
        <v/>
      </c>
    </row>
    <row r="845" spans="1:28" x14ac:dyDescent="0.25">
      <c r="A845" s="45" t="str">
        <f>IF(Данные2!$A845&lt;&gt;"",Данные2!$A845,"")</f>
        <v/>
      </c>
      <c r="G845" s="45" t="str">
        <f t="shared" si="39"/>
        <v/>
      </c>
      <c r="H845" s="45" t="str">
        <f>IF(COUNTIF(G$1:G845,G845)=1,IF(COUNT(H$1:H844)&gt;0,MAX(H$1:H844)+1,1),"")</f>
        <v/>
      </c>
      <c r="J845" s="45" t="str">
        <f>IFERROR(IF(AND(Данные3!A845&lt;&gt;"",Данные3!A845=D$2),Данные3!B845,""),"")</f>
        <v/>
      </c>
      <c r="K845" s="45" t="str">
        <f>IF(COUNTIF(J$1:J845,J845)=1,IF(COUNT(K$1:K844)&gt;0,MAX(K$1:K844)+1,1),"")</f>
        <v/>
      </c>
      <c r="M845" s="51" t="str">
        <f>IF(G845="","",IFERROR(SUMIFS(Данные3!$E:$E,Данные3!$A:$A,D$2,Данные3!$B:$B,G845),""))</f>
        <v/>
      </c>
      <c r="N845" s="51" t="str">
        <f>IF(G845="","",IFERROR(SUMIFS(Данные3!$F:$F,Данные3!$A:$A,D$2,Данные3!$B:$B,G845),""))</f>
        <v/>
      </c>
      <c r="O845" s="51" t="str">
        <f>IF(G845="","",IFERROR(ROUND(SUMIFS(Данные3!$G:$G,Данные3!$A:$A,D$2,Данные3!$B:$B,G845)*100,0)&amp;"%",""))</f>
        <v/>
      </c>
      <c r="U845" s="51" t="str">
        <f t="shared" si="40"/>
        <v/>
      </c>
      <c r="V845" s="53" t="str">
        <f t="shared" si="41"/>
        <v/>
      </c>
      <c r="W845" s="51" t="str">
        <f>IFERROR(IF(Данные2!$A845&lt;&gt;"",Данные2!$A845,""),"")</f>
        <v/>
      </c>
      <c r="X845" s="53" t="str">
        <f>IF(COUNTIF(W$1:W845,W845)=1,IF(COUNT(X$1:X844)&gt;0,MAX(X$1:X844)+1,1),"")</f>
        <v/>
      </c>
      <c r="Z845" s="51" t="str">
        <f>IF($U845="","",IFERROR(SUMIF(Данные2!$A:$A,Техлист!$U845,Данные2!D:D),""))</f>
        <v/>
      </c>
      <c r="AA845" s="51" t="str">
        <f>IF($U845="","",IFERROR(SUMIF(Данные2!$A:$A,Техлист!$U845,Данные2!E:E),""))</f>
        <v/>
      </c>
      <c r="AB845" s="45" t="str">
        <f>IF($U845="","",IFERROR(ROUND(SUMIF(Данные2!$A:$A,Техлист!$U845,Данные2!F:F)*100,0)&amp;"%",""))</f>
        <v/>
      </c>
    </row>
    <row r="846" spans="1:28" x14ac:dyDescent="0.25">
      <c r="A846" s="45" t="str">
        <f>IF(Данные2!$A846&lt;&gt;"",Данные2!$A846,"")</f>
        <v/>
      </c>
      <c r="G846" s="45" t="str">
        <f t="shared" si="39"/>
        <v/>
      </c>
      <c r="H846" s="45" t="str">
        <f>IF(COUNTIF(G$1:G846,G846)=1,IF(COUNT(H$1:H845)&gt;0,MAX(H$1:H845)+1,1),"")</f>
        <v/>
      </c>
      <c r="J846" s="45" t="str">
        <f>IFERROR(IF(AND(Данные3!A846&lt;&gt;"",Данные3!A846=D$2),Данные3!B846,""),"")</f>
        <v/>
      </c>
      <c r="K846" s="45" t="str">
        <f>IF(COUNTIF(J$1:J846,J846)=1,IF(COUNT(K$1:K845)&gt;0,MAX(K$1:K845)+1,1),"")</f>
        <v/>
      </c>
      <c r="M846" s="51" t="str">
        <f>IF(G846="","",IFERROR(SUMIFS(Данные3!$E:$E,Данные3!$A:$A,D$2,Данные3!$B:$B,G846),""))</f>
        <v/>
      </c>
      <c r="N846" s="51" t="str">
        <f>IF(G846="","",IFERROR(SUMIFS(Данные3!$F:$F,Данные3!$A:$A,D$2,Данные3!$B:$B,G846),""))</f>
        <v/>
      </c>
      <c r="O846" s="51" t="str">
        <f>IF(G846="","",IFERROR(ROUND(SUMIFS(Данные3!$G:$G,Данные3!$A:$A,D$2,Данные3!$B:$B,G846)*100,0)&amp;"%",""))</f>
        <v/>
      </c>
      <c r="U846" s="51" t="str">
        <f t="shared" si="40"/>
        <v/>
      </c>
      <c r="V846" s="53" t="str">
        <f t="shared" si="41"/>
        <v/>
      </c>
      <c r="W846" s="51" t="str">
        <f>IFERROR(IF(Данные2!$A846&lt;&gt;"",Данные2!$A846,""),"")</f>
        <v/>
      </c>
      <c r="X846" s="53" t="str">
        <f>IF(COUNTIF(W$1:W846,W846)=1,IF(COUNT(X$1:X845)&gt;0,MAX(X$1:X845)+1,1),"")</f>
        <v/>
      </c>
      <c r="Z846" s="51" t="str">
        <f>IF($U846="","",IFERROR(SUMIF(Данные2!$A:$A,Техлист!$U846,Данные2!D:D),""))</f>
        <v/>
      </c>
      <c r="AA846" s="51" t="str">
        <f>IF($U846="","",IFERROR(SUMIF(Данные2!$A:$A,Техлист!$U846,Данные2!E:E),""))</f>
        <v/>
      </c>
      <c r="AB846" s="45" t="str">
        <f>IF($U846="","",IFERROR(ROUND(SUMIF(Данные2!$A:$A,Техлист!$U846,Данные2!F:F)*100,0)&amp;"%",""))</f>
        <v/>
      </c>
    </row>
    <row r="847" spans="1:28" x14ac:dyDescent="0.25">
      <c r="A847" s="45" t="str">
        <f>IF(Данные2!$A847&lt;&gt;"",Данные2!$A847,"")</f>
        <v/>
      </c>
      <c r="G847" s="45" t="str">
        <f t="shared" si="39"/>
        <v/>
      </c>
      <c r="H847" s="45" t="str">
        <f>IF(COUNTIF(G$1:G847,G847)=1,IF(COUNT(H$1:H846)&gt;0,MAX(H$1:H846)+1,1),"")</f>
        <v/>
      </c>
      <c r="J847" s="45" t="str">
        <f>IFERROR(IF(AND(Данные3!A847&lt;&gt;"",Данные3!A847=D$2),Данные3!B847,""),"")</f>
        <v/>
      </c>
      <c r="K847" s="45" t="str">
        <f>IF(COUNTIF(J$1:J847,J847)=1,IF(COUNT(K$1:K846)&gt;0,MAX(K$1:K846)+1,1),"")</f>
        <v/>
      </c>
      <c r="M847" s="51" t="str">
        <f>IF(G847="","",IFERROR(SUMIFS(Данные3!$E:$E,Данные3!$A:$A,D$2,Данные3!$B:$B,G847),""))</f>
        <v/>
      </c>
      <c r="N847" s="51" t="str">
        <f>IF(G847="","",IFERROR(SUMIFS(Данные3!$F:$F,Данные3!$A:$A,D$2,Данные3!$B:$B,G847),""))</f>
        <v/>
      </c>
      <c r="O847" s="51" t="str">
        <f>IF(G847="","",IFERROR(ROUND(SUMIFS(Данные3!$G:$G,Данные3!$A:$A,D$2,Данные3!$B:$B,G847)*100,0)&amp;"%",""))</f>
        <v/>
      </c>
      <c r="U847" s="51" t="str">
        <f t="shared" si="40"/>
        <v/>
      </c>
      <c r="V847" s="53" t="str">
        <f t="shared" si="41"/>
        <v/>
      </c>
      <c r="W847" s="51" t="str">
        <f>IFERROR(IF(Данные2!$A847&lt;&gt;"",Данные2!$A847,""),"")</f>
        <v/>
      </c>
      <c r="X847" s="53" t="str">
        <f>IF(COUNTIF(W$1:W847,W847)=1,IF(COUNT(X$1:X846)&gt;0,MAX(X$1:X846)+1,1),"")</f>
        <v/>
      </c>
      <c r="Z847" s="51" t="str">
        <f>IF($U847="","",IFERROR(SUMIF(Данные2!$A:$A,Техлист!$U847,Данные2!D:D),""))</f>
        <v/>
      </c>
      <c r="AA847" s="51" t="str">
        <f>IF($U847="","",IFERROR(SUMIF(Данные2!$A:$A,Техлист!$U847,Данные2!E:E),""))</f>
        <v/>
      </c>
      <c r="AB847" s="45" t="str">
        <f>IF($U847="","",IFERROR(ROUND(SUMIF(Данные2!$A:$A,Техлист!$U847,Данные2!F:F)*100,0)&amp;"%",""))</f>
        <v/>
      </c>
    </row>
    <row r="848" spans="1:28" x14ac:dyDescent="0.25">
      <c r="A848" s="45" t="str">
        <f>IF(Данные2!$A848&lt;&gt;"",Данные2!$A848,"")</f>
        <v/>
      </c>
      <c r="G848" s="45" t="str">
        <f t="shared" si="39"/>
        <v/>
      </c>
      <c r="H848" s="45" t="str">
        <f>IF(COUNTIF(G$1:G848,G848)=1,IF(COUNT(H$1:H847)&gt;0,MAX(H$1:H847)+1,1),"")</f>
        <v/>
      </c>
      <c r="J848" s="45" t="str">
        <f>IFERROR(IF(AND(Данные3!A848&lt;&gt;"",Данные3!A848=D$2),Данные3!B848,""),"")</f>
        <v/>
      </c>
      <c r="K848" s="45" t="str">
        <f>IF(COUNTIF(J$1:J848,J848)=1,IF(COUNT(K$1:K847)&gt;0,MAX(K$1:K847)+1,1),"")</f>
        <v/>
      </c>
      <c r="M848" s="51" t="str">
        <f>IF(G848="","",IFERROR(SUMIFS(Данные3!$E:$E,Данные3!$A:$A,D$2,Данные3!$B:$B,G848),""))</f>
        <v/>
      </c>
      <c r="N848" s="51" t="str">
        <f>IF(G848="","",IFERROR(SUMIFS(Данные3!$F:$F,Данные3!$A:$A,D$2,Данные3!$B:$B,G848),""))</f>
        <v/>
      </c>
      <c r="O848" s="51" t="str">
        <f>IF(G848="","",IFERROR(ROUND(SUMIFS(Данные3!$G:$G,Данные3!$A:$A,D$2,Данные3!$B:$B,G848)*100,0)&amp;"%",""))</f>
        <v/>
      </c>
      <c r="U848" s="51" t="str">
        <f t="shared" si="40"/>
        <v/>
      </c>
      <c r="V848" s="53" t="str">
        <f t="shared" si="41"/>
        <v/>
      </c>
      <c r="W848" s="51" t="str">
        <f>IFERROR(IF(Данные2!$A848&lt;&gt;"",Данные2!$A848,""),"")</f>
        <v/>
      </c>
      <c r="X848" s="53" t="str">
        <f>IF(COUNTIF(W$1:W848,W848)=1,IF(COUNT(X$1:X847)&gt;0,MAX(X$1:X847)+1,1),"")</f>
        <v/>
      </c>
      <c r="Z848" s="51" t="str">
        <f>IF($U848="","",IFERROR(SUMIF(Данные2!$A:$A,Техлист!$U848,Данные2!D:D),""))</f>
        <v/>
      </c>
      <c r="AA848" s="51" t="str">
        <f>IF($U848="","",IFERROR(SUMIF(Данные2!$A:$A,Техлист!$U848,Данные2!E:E),""))</f>
        <v/>
      </c>
      <c r="AB848" s="45" t="str">
        <f>IF($U848="","",IFERROR(ROUND(SUMIF(Данные2!$A:$A,Техлист!$U848,Данные2!F:F)*100,0)&amp;"%",""))</f>
        <v/>
      </c>
    </row>
    <row r="849" spans="1:28" x14ac:dyDescent="0.25">
      <c r="A849" s="45" t="str">
        <f>IF(Данные2!$A849&lt;&gt;"",Данные2!$A849,"")</f>
        <v/>
      </c>
      <c r="G849" s="45" t="str">
        <f t="shared" si="39"/>
        <v/>
      </c>
      <c r="H849" s="45" t="str">
        <f>IF(COUNTIF(G$1:G849,G849)=1,IF(COUNT(H$1:H848)&gt;0,MAX(H$1:H848)+1,1),"")</f>
        <v/>
      </c>
      <c r="J849" s="45" t="str">
        <f>IFERROR(IF(AND(Данные3!A849&lt;&gt;"",Данные3!A849=D$2),Данные3!B849,""),"")</f>
        <v/>
      </c>
      <c r="K849" s="45" t="str">
        <f>IF(COUNTIF(J$1:J849,J849)=1,IF(COUNT(K$1:K848)&gt;0,MAX(K$1:K848)+1,1),"")</f>
        <v/>
      </c>
      <c r="M849" s="51" t="str">
        <f>IF(G849="","",IFERROR(SUMIFS(Данные3!$E:$E,Данные3!$A:$A,D$2,Данные3!$B:$B,G849),""))</f>
        <v/>
      </c>
      <c r="N849" s="51" t="str">
        <f>IF(G849="","",IFERROR(SUMIFS(Данные3!$F:$F,Данные3!$A:$A,D$2,Данные3!$B:$B,G849),""))</f>
        <v/>
      </c>
      <c r="O849" s="51" t="str">
        <f>IF(G849="","",IFERROR(ROUND(SUMIFS(Данные3!$G:$G,Данные3!$A:$A,D$2,Данные3!$B:$B,G849)*100,0)&amp;"%",""))</f>
        <v/>
      </c>
      <c r="U849" s="51" t="str">
        <f t="shared" si="40"/>
        <v/>
      </c>
      <c r="V849" s="53" t="str">
        <f t="shared" si="41"/>
        <v/>
      </c>
      <c r="W849" s="51" t="str">
        <f>IFERROR(IF(Данные2!$A849&lt;&gt;"",Данные2!$A849,""),"")</f>
        <v/>
      </c>
      <c r="X849" s="53" t="str">
        <f>IF(COUNTIF(W$1:W849,W849)=1,IF(COUNT(X$1:X848)&gt;0,MAX(X$1:X848)+1,1),"")</f>
        <v/>
      </c>
      <c r="Z849" s="51" t="str">
        <f>IF($U849="","",IFERROR(SUMIF(Данные2!$A:$A,Техлист!$U849,Данные2!D:D),""))</f>
        <v/>
      </c>
      <c r="AA849" s="51" t="str">
        <f>IF($U849="","",IFERROR(SUMIF(Данные2!$A:$A,Техлист!$U849,Данные2!E:E),""))</f>
        <v/>
      </c>
      <c r="AB849" s="45" t="str">
        <f>IF($U849="","",IFERROR(ROUND(SUMIF(Данные2!$A:$A,Техлист!$U849,Данные2!F:F)*100,0)&amp;"%",""))</f>
        <v/>
      </c>
    </row>
    <row r="850" spans="1:28" x14ac:dyDescent="0.25">
      <c r="A850" s="45" t="str">
        <f>IF(Данные2!$A850&lt;&gt;"",Данные2!$A850,"")</f>
        <v/>
      </c>
      <c r="G850" s="45" t="str">
        <f t="shared" si="39"/>
        <v/>
      </c>
      <c r="H850" s="45" t="str">
        <f>IF(COUNTIF(G$1:G850,G850)=1,IF(COUNT(H$1:H849)&gt;0,MAX(H$1:H849)+1,1),"")</f>
        <v/>
      </c>
      <c r="J850" s="45" t="str">
        <f>IFERROR(IF(AND(Данные3!A850&lt;&gt;"",Данные3!A850=D$2),Данные3!B850,""),"")</f>
        <v/>
      </c>
      <c r="K850" s="45" t="str">
        <f>IF(COUNTIF(J$1:J850,J850)=1,IF(COUNT(K$1:K849)&gt;0,MAX(K$1:K849)+1,1),"")</f>
        <v/>
      </c>
      <c r="M850" s="51" t="str">
        <f>IF(G850="","",IFERROR(SUMIFS(Данные3!$E:$E,Данные3!$A:$A,D$2,Данные3!$B:$B,G850),""))</f>
        <v/>
      </c>
      <c r="N850" s="51" t="str">
        <f>IF(G850="","",IFERROR(SUMIFS(Данные3!$F:$F,Данные3!$A:$A,D$2,Данные3!$B:$B,G850),""))</f>
        <v/>
      </c>
      <c r="O850" s="51" t="str">
        <f>IF(G850="","",IFERROR(ROUND(SUMIFS(Данные3!$G:$G,Данные3!$A:$A,D$2,Данные3!$B:$B,G850)*100,0)&amp;"%",""))</f>
        <v/>
      </c>
      <c r="U850" s="51" t="str">
        <f t="shared" si="40"/>
        <v/>
      </c>
      <c r="V850" s="53" t="str">
        <f t="shared" si="41"/>
        <v/>
      </c>
      <c r="W850" s="51" t="str">
        <f>IFERROR(IF(Данные2!$A850&lt;&gt;"",Данные2!$A850,""),"")</f>
        <v/>
      </c>
      <c r="X850" s="53" t="str">
        <f>IF(COUNTIF(W$1:W850,W850)=1,IF(COUNT(X$1:X849)&gt;0,MAX(X$1:X849)+1,1),"")</f>
        <v/>
      </c>
      <c r="Z850" s="51" t="str">
        <f>IF($U850="","",IFERROR(SUMIF(Данные2!$A:$A,Техлист!$U850,Данные2!D:D),""))</f>
        <v/>
      </c>
      <c r="AA850" s="51" t="str">
        <f>IF($U850="","",IFERROR(SUMIF(Данные2!$A:$A,Техлист!$U850,Данные2!E:E),""))</f>
        <v/>
      </c>
      <c r="AB850" s="45" t="str">
        <f>IF($U850="","",IFERROR(ROUND(SUMIF(Данные2!$A:$A,Техлист!$U850,Данные2!F:F)*100,0)&amp;"%",""))</f>
        <v/>
      </c>
    </row>
    <row r="851" spans="1:28" x14ac:dyDescent="0.25">
      <c r="A851" s="45" t="str">
        <f>IF(Данные2!$A851&lt;&gt;"",Данные2!$A851,"")</f>
        <v/>
      </c>
      <c r="G851" s="45" t="str">
        <f t="shared" si="39"/>
        <v/>
      </c>
      <c r="H851" s="45" t="str">
        <f>IF(COUNTIF(G$1:G851,G851)=1,IF(COUNT(H$1:H850)&gt;0,MAX(H$1:H850)+1,1),"")</f>
        <v/>
      </c>
      <c r="J851" s="45" t="str">
        <f>IFERROR(IF(AND(Данные3!A851&lt;&gt;"",Данные3!A851=D$2),Данные3!B851,""),"")</f>
        <v/>
      </c>
      <c r="K851" s="45" t="str">
        <f>IF(COUNTIF(J$1:J851,J851)=1,IF(COUNT(K$1:K850)&gt;0,MAX(K$1:K850)+1,1),"")</f>
        <v/>
      </c>
      <c r="M851" s="51" t="str">
        <f>IF(G851="","",IFERROR(SUMIFS(Данные3!$E:$E,Данные3!$A:$A,D$2,Данные3!$B:$B,G851),""))</f>
        <v/>
      </c>
      <c r="N851" s="51" t="str">
        <f>IF(G851="","",IFERROR(SUMIFS(Данные3!$F:$F,Данные3!$A:$A,D$2,Данные3!$B:$B,G851),""))</f>
        <v/>
      </c>
      <c r="O851" s="51" t="str">
        <f>IF(G851="","",IFERROR(ROUND(SUMIFS(Данные3!$G:$G,Данные3!$A:$A,D$2,Данные3!$B:$B,G851)*100,0)&amp;"%",""))</f>
        <v/>
      </c>
      <c r="U851" s="51" t="str">
        <f t="shared" si="40"/>
        <v/>
      </c>
      <c r="V851" s="53" t="str">
        <f t="shared" si="41"/>
        <v/>
      </c>
      <c r="W851" s="51" t="str">
        <f>IFERROR(IF(Данные2!$A851&lt;&gt;"",Данные2!$A851,""),"")</f>
        <v/>
      </c>
      <c r="X851" s="53" t="str">
        <f>IF(COUNTIF(W$1:W851,W851)=1,IF(COUNT(X$1:X850)&gt;0,MAX(X$1:X850)+1,1),"")</f>
        <v/>
      </c>
      <c r="Z851" s="51" t="str">
        <f>IF($U851="","",IFERROR(SUMIF(Данные2!$A:$A,Техлист!$U851,Данные2!D:D),""))</f>
        <v/>
      </c>
      <c r="AA851" s="51" t="str">
        <f>IF($U851="","",IFERROR(SUMIF(Данные2!$A:$A,Техлист!$U851,Данные2!E:E),""))</f>
        <v/>
      </c>
      <c r="AB851" s="45" t="str">
        <f>IF($U851="","",IFERROR(ROUND(SUMIF(Данные2!$A:$A,Техлист!$U851,Данные2!F:F)*100,0)&amp;"%",""))</f>
        <v/>
      </c>
    </row>
    <row r="852" spans="1:28" x14ac:dyDescent="0.25">
      <c r="A852" s="45" t="str">
        <f>IF(Данные2!$A852&lt;&gt;"",Данные2!$A852,"")</f>
        <v/>
      </c>
      <c r="G852" s="45" t="str">
        <f t="shared" si="39"/>
        <v/>
      </c>
      <c r="H852" s="45" t="str">
        <f>IF(COUNTIF(G$1:G852,G852)=1,IF(COUNT(H$1:H851)&gt;0,MAX(H$1:H851)+1,1),"")</f>
        <v/>
      </c>
      <c r="J852" s="45" t="str">
        <f>IFERROR(IF(AND(Данные3!A852&lt;&gt;"",Данные3!A852=D$2),Данные3!B852,""),"")</f>
        <v/>
      </c>
      <c r="K852" s="45" t="str">
        <f>IF(COUNTIF(J$1:J852,J852)=1,IF(COUNT(K$1:K851)&gt;0,MAX(K$1:K851)+1,1),"")</f>
        <v/>
      </c>
      <c r="M852" s="51" t="str">
        <f>IF(G852="","",IFERROR(SUMIFS(Данные3!$E:$E,Данные3!$A:$A,D$2,Данные3!$B:$B,G852),""))</f>
        <v/>
      </c>
      <c r="N852" s="51" t="str">
        <f>IF(G852="","",IFERROR(SUMIFS(Данные3!$F:$F,Данные3!$A:$A,D$2,Данные3!$B:$B,G852),""))</f>
        <v/>
      </c>
      <c r="O852" s="51" t="str">
        <f>IF(G852="","",IFERROR(ROUND(SUMIFS(Данные3!$G:$G,Данные3!$A:$A,D$2,Данные3!$B:$B,G852)*100,0)&amp;"%",""))</f>
        <v/>
      </c>
      <c r="U852" s="51" t="str">
        <f t="shared" si="40"/>
        <v/>
      </c>
      <c r="V852" s="53" t="str">
        <f t="shared" si="41"/>
        <v/>
      </c>
      <c r="W852" s="51" t="str">
        <f>IFERROR(IF(Данные2!$A852&lt;&gt;"",Данные2!$A852,""),"")</f>
        <v/>
      </c>
      <c r="X852" s="53" t="str">
        <f>IF(COUNTIF(W$1:W852,W852)=1,IF(COUNT(X$1:X851)&gt;0,MAX(X$1:X851)+1,1),"")</f>
        <v/>
      </c>
      <c r="Z852" s="51" t="str">
        <f>IF($U852="","",IFERROR(SUMIF(Данные2!$A:$A,Техлист!$U852,Данные2!D:D),""))</f>
        <v/>
      </c>
      <c r="AA852" s="51" t="str">
        <f>IF($U852="","",IFERROR(SUMIF(Данные2!$A:$A,Техлист!$U852,Данные2!E:E),""))</f>
        <v/>
      </c>
      <c r="AB852" s="45" t="str">
        <f>IF($U852="","",IFERROR(ROUND(SUMIF(Данные2!$A:$A,Техлист!$U852,Данные2!F:F)*100,0)&amp;"%",""))</f>
        <v/>
      </c>
    </row>
    <row r="853" spans="1:28" x14ac:dyDescent="0.25">
      <c r="A853" s="45" t="str">
        <f>IF(Данные2!$A853&lt;&gt;"",Данные2!$A853,"")</f>
        <v/>
      </c>
      <c r="G853" s="45" t="str">
        <f t="shared" si="39"/>
        <v/>
      </c>
      <c r="H853" s="45" t="str">
        <f>IF(COUNTIF(G$1:G853,G853)=1,IF(COUNT(H$1:H852)&gt;0,MAX(H$1:H852)+1,1),"")</f>
        <v/>
      </c>
      <c r="J853" s="45" t="str">
        <f>IFERROR(IF(AND(Данные3!A853&lt;&gt;"",Данные3!A853=D$2),Данные3!B853,""),"")</f>
        <v/>
      </c>
      <c r="K853" s="45" t="str">
        <f>IF(COUNTIF(J$1:J853,J853)=1,IF(COUNT(K$1:K852)&gt;0,MAX(K$1:K852)+1,1),"")</f>
        <v/>
      </c>
      <c r="M853" s="51" t="str">
        <f>IF(G853="","",IFERROR(SUMIFS(Данные3!$E:$E,Данные3!$A:$A,D$2,Данные3!$B:$B,G853),""))</f>
        <v/>
      </c>
      <c r="N853" s="51" t="str">
        <f>IF(G853="","",IFERROR(SUMIFS(Данные3!$F:$F,Данные3!$A:$A,D$2,Данные3!$B:$B,G853),""))</f>
        <v/>
      </c>
      <c r="O853" s="51" t="str">
        <f>IF(G853="","",IFERROR(ROUND(SUMIFS(Данные3!$G:$G,Данные3!$A:$A,D$2,Данные3!$B:$B,G853)*100,0)&amp;"%",""))</f>
        <v/>
      </c>
      <c r="U853" s="51" t="str">
        <f t="shared" si="40"/>
        <v/>
      </c>
      <c r="V853" s="53" t="str">
        <f t="shared" si="41"/>
        <v/>
      </c>
      <c r="W853" s="51" t="str">
        <f>IFERROR(IF(Данные2!$A853&lt;&gt;"",Данные2!$A853,""),"")</f>
        <v/>
      </c>
      <c r="X853" s="53" t="str">
        <f>IF(COUNTIF(W$1:W853,W853)=1,IF(COUNT(X$1:X852)&gt;0,MAX(X$1:X852)+1,1),"")</f>
        <v/>
      </c>
      <c r="Z853" s="51" t="str">
        <f>IF($U853="","",IFERROR(SUMIF(Данные2!$A:$A,Техлист!$U853,Данные2!D:D),""))</f>
        <v/>
      </c>
      <c r="AA853" s="51" t="str">
        <f>IF($U853="","",IFERROR(SUMIF(Данные2!$A:$A,Техлист!$U853,Данные2!E:E),""))</f>
        <v/>
      </c>
      <c r="AB853" s="45" t="str">
        <f>IF($U853="","",IFERROR(ROUND(SUMIF(Данные2!$A:$A,Техлист!$U853,Данные2!F:F)*100,0)&amp;"%",""))</f>
        <v/>
      </c>
    </row>
    <row r="854" spans="1:28" x14ac:dyDescent="0.25">
      <c r="A854" s="45" t="str">
        <f>IF(Данные2!$A854&lt;&gt;"",Данные2!$A854,"")</f>
        <v/>
      </c>
      <c r="G854" s="45" t="str">
        <f t="shared" si="39"/>
        <v/>
      </c>
      <c r="H854" s="45" t="str">
        <f>IF(COUNTIF(G$1:G854,G854)=1,IF(COUNT(H$1:H853)&gt;0,MAX(H$1:H853)+1,1),"")</f>
        <v/>
      </c>
      <c r="J854" s="45" t="str">
        <f>IFERROR(IF(AND(Данные3!A854&lt;&gt;"",Данные3!A854=D$2),Данные3!B854,""),"")</f>
        <v/>
      </c>
      <c r="K854" s="45" t="str">
        <f>IF(COUNTIF(J$1:J854,J854)=1,IF(COUNT(K$1:K853)&gt;0,MAX(K$1:K853)+1,1),"")</f>
        <v/>
      </c>
      <c r="M854" s="51" t="str">
        <f>IF(G854="","",IFERROR(SUMIFS(Данные3!$E:$E,Данные3!$A:$A,D$2,Данные3!$B:$B,G854),""))</f>
        <v/>
      </c>
      <c r="N854" s="51" t="str">
        <f>IF(G854="","",IFERROR(SUMIFS(Данные3!$F:$F,Данные3!$A:$A,D$2,Данные3!$B:$B,G854),""))</f>
        <v/>
      </c>
      <c r="O854" s="51" t="str">
        <f>IF(G854="","",IFERROR(ROUND(SUMIFS(Данные3!$G:$G,Данные3!$A:$A,D$2,Данные3!$B:$B,G854)*100,0)&amp;"%",""))</f>
        <v/>
      </c>
      <c r="U854" s="51" t="str">
        <f t="shared" si="40"/>
        <v/>
      </c>
      <c r="V854" s="53" t="str">
        <f t="shared" si="41"/>
        <v/>
      </c>
      <c r="W854" s="51" t="str">
        <f>IFERROR(IF(Данные2!$A854&lt;&gt;"",Данные2!$A854,""),"")</f>
        <v/>
      </c>
      <c r="X854" s="53" t="str">
        <f>IF(COUNTIF(W$1:W854,W854)=1,IF(COUNT(X$1:X853)&gt;0,MAX(X$1:X853)+1,1),"")</f>
        <v/>
      </c>
      <c r="Z854" s="51" t="str">
        <f>IF($U854="","",IFERROR(SUMIF(Данные2!$A:$A,Техлист!$U854,Данные2!D:D),""))</f>
        <v/>
      </c>
      <c r="AA854" s="51" t="str">
        <f>IF($U854="","",IFERROR(SUMIF(Данные2!$A:$A,Техлист!$U854,Данные2!E:E),""))</f>
        <v/>
      </c>
      <c r="AB854" s="45" t="str">
        <f>IF($U854="","",IFERROR(ROUND(SUMIF(Данные2!$A:$A,Техлист!$U854,Данные2!F:F)*100,0)&amp;"%",""))</f>
        <v/>
      </c>
    </row>
    <row r="855" spans="1:28" x14ac:dyDescent="0.25">
      <c r="A855" s="45" t="str">
        <f>IF(Данные2!$A855&lt;&gt;"",Данные2!$A855,"")</f>
        <v/>
      </c>
      <c r="G855" s="45" t="str">
        <f t="shared" si="39"/>
        <v/>
      </c>
      <c r="H855" s="45" t="str">
        <f>IF(COUNTIF(G$1:G855,G855)=1,IF(COUNT(H$1:H854)&gt;0,MAX(H$1:H854)+1,1),"")</f>
        <v/>
      </c>
      <c r="J855" s="45" t="str">
        <f>IFERROR(IF(AND(Данные3!A855&lt;&gt;"",Данные3!A855=D$2),Данные3!B855,""),"")</f>
        <v/>
      </c>
      <c r="K855" s="45" t="str">
        <f>IF(COUNTIF(J$1:J855,J855)=1,IF(COUNT(K$1:K854)&gt;0,MAX(K$1:K854)+1,1),"")</f>
        <v/>
      </c>
      <c r="M855" s="51" t="str">
        <f>IF(G855="","",IFERROR(SUMIFS(Данные3!$E:$E,Данные3!$A:$A,D$2,Данные3!$B:$B,G855),""))</f>
        <v/>
      </c>
      <c r="N855" s="51" t="str">
        <f>IF(G855="","",IFERROR(SUMIFS(Данные3!$F:$F,Данные3!$A:$A,D$2,Данные3!$B:$B,G855),""))</f>
        <v/>
      </c>
      <c r="O855" s="51" t="str">
        <f>IF(G855="","",IFERROR(ROUND(SUMIFS(Данные3!$G:$G,Данные3!$A:$A,D$2,Данные3!$B:$B,G855)*100,0)&amp;"%",""))</f>
        <v/>
      </c>
      <c r="U855" s="51" t="str">
        <f t="shared" si="40"/>
        <v/>
      </c>
      <c r="V855" s="53" t="str">
        <f t="shared" si="41"/>
        <v/>
      </c>
      <c r="W855" s="51" t="str">
        <f>IFERROR(IF(Данные2!$A855&lt;&gt;"",Данные2!$A855,""),"")</f>
        <v/>
      </c>
      <c r="X855" s="53" t="str">
        <f>IF(COUNTIF(W$1:W855,W855)=1,IF(COUNT(X$1:X854)&gt;0,MAX(X$1:X854)+1,1),"")</f>
        <v/>
      </c>
      <c r="Z855" s="51" t="str">
        <f>IF($U855="","",IFERROR(SUMIF(Данные2!$A:$A,Техлист!$U855,Данные2!D:D),""))</f>
        <v/>
      </c>
      <c r="AA855" s="51" t="str">
        <f>IF($U855="","",IFERROR(SUMIF(Данные2!$A:$A,Техлист!$U855,Данные2!E:E),""))</f>
        <v/>
      </c>
      <c r="AB855" s="45" t="str">
        <f>IF($U855="","",IFERROR(ROUND(SUMIF(Данные2!$A:$A,Техлист!$U855,Данные2!F:F)*100,0)&amp;"%",""))</f>
        <v/>
      </c>
    </row>
    <row r="856" spans="1:28" x14ac:dyDescent="0.25">
      <c r="A856" s="45" t="str">
        <f>IF(Данные2!$A856&lt;&gt;"",Данные2!$A856,"")</f>
        <v/>
      </c>
      <c r="G856" s="45" t="str">
        <f t="shared" si="39"/>
        <v/>
      </c>
      <c r="H856" s="45" t="str">
        <f>IF(COUNTIF(G$1:G856,G856)=1,IF(COUNT(H$1:H855)&gt;0,MAX(H$1:H855)+1,1),"")</f>
        <v/>
      </c>
      <c r="J856" s="45" t="str">
        <f>IFERROR(IF(AND(Данные3!A856&lt;&gt;"",Данные3!A856=D$2),Данные3!B856,""),"")</f>
        <v/>
      </c>
      <c r="K856" s="45" t="str">
        <f>IF(COUNTIF(J$1:J856,J856)=1,IF(COUNT(K$1:K855)&gt;0,MAX(K$1:K855)+1,1),"")</f>
        <v/>
      </c>
      <c r="M856" s="51" t="str">
        <f>IF(G856="","",IFERROR(SUMIFS(Данные3!$E:$E,Данные3!$A:$A,D$2,Данные3!$B:$B,G856),""))</f>
        <v/>
      </c>
      <c r="N856" s="51" t="str">
        <f>IF(G856="","",IFERROR(SUMIFS(Данные3!$F:$F,Данные3!$A:$A,D$2,Данные3!$B:$B,G856),""))</f>
        <v/>
      </c>
      <c r="O856" s="51" t="str">
        <f>IF(G856="","",IFERROR(ROUND(SUMIFS(Данные3!$G:$G,Данные3!$A:$A,D$2,Данные3!$B:$B,G856)*100,0)&amp;"%",""))</f>
        <v/>
      </c>
      <c r="U856" s="51" t="str">
        <f t="shared" si="40"/>
        <v/>
      </c>
      <c r="V856" s="53" t="str">
        <f t="shared" si="41"/>
        <v/>
      </c>
      <c r="W856" s="51" t="str">
        <f>IFERROR(IF(Данные2!$A856&lt;&gt;"",Данные2!$A856,""),"")</f>
        <v/>
      </c>
      <c r="X856" s="53" t="str">
        <f>IF(COUNTIF(W$1:W856,W856)=1,IF(COUNT(X$1:X855)&gt;0,MAX(X$1:X855)+1,1),"")</f>
        <v/>
      </c>
      <c r="Z856" s="51" t="str">
        <f>IF($U856="","",IFERROR(SUMIF(Данные2!$A:$A,Техлист!$U856,Данные2!D:D),""))</f>
        <v/>
      </c>
      <c r="AA856" s="51" t="str">
        <f>IF($U856="","",IFERROR(SUMIF(Данные2!$A:$A,Техлист!$U856,Данные2!E:E),""))</f>
        <v/>
      </c>
      <c r="AB856" s="45" t="str">
        <f>IF($U856="","",IFERROR(ROUND(SUMIF(Данные2!$A:$A,Техлист!$U856,Данные2!F:F)*100,0)&amp;"%",""))</f>
        <v/>
      </c>
    </row>
    <row r="857" spans="1:28" x14ac:dyDescent="0.25">
      <c r="A857" s="45" t="str">
        <f>IF(Данные2!$A857&lt;&gt;"",Данные2!$A857,"")</f>
        <v/>
      </c>
      <c r="G857" s="45" t="str">
        <f t="shared" si="39"/>
        <v/>
      </c>
      <c r="H857" s="45" t="str">
        <f>IF(COUNTIF(G$1:G857,G857)=1,IF(COUNT(H$1:H856)&gt;0,MAX(H$1:H856)+1,1),"")</f>
        <v/>
      </c>
      <c r="J857" s="45" t="str">
        <f>IFERROR(IF(AND(Данные3!A857&lt;&gt;"",Данные3!A857=D$2),Данные3!B857,""),"")</f>
        <v/>
      </c>
      <c r="K857" s="45" t="str">
        <f>IF(COUNTIF(J$1:J857,J857)=1,IF(COUNT(K$1:K856)&gt;0,MAX(K$1:K856)+1,1),"")</f>
        <v/>
      </c>
      <c r="M857" s="51" t="str">
        <f>IF(G857="","",IFERROR(SUMIFS(Данные3!$E:$E,Данные3!$A:$A,D$2,Данные3!$B:$B,G857),""))</f>
        <v/>
      </c>
      <c r="N857" s="51" t="str">
        <f>IF(G857="","",IFERROR(SUMIFS(Данные3!$F:$F,Данные3!$A:$A,D$2,Данные3!$B:$B,G857),""))</f>
        <v/>
      </c>
      <c r="O857" s="51" t="str">
        <f>IF(G857="","",IFERROR(ROUND(SUMIFS(Данные3!$G:$G,Данные3!$A:$A,D$2,Данные3!$B:$B,G857)*100,0)&amp;"%",""))</f>
        <v/>
      </c>
      <c r="U857" s="51" t="str">
        <f t="shared" si="40"/>
        <v/>
      </c>
      <c r="V857" s="53" t="str">
        <f t="shared" si="41"/>
        <v/>
      </c>
      <c r="W857" s="51" t="str">
        <f>IFERROR(IF(Данные2!$A857&lt;&gt;"",Данные2!$A857,""),"")</f>
        <v/>
      </c>
      <c r="X857" s="53" t="str">
        <f>IF(COUNTIF(W$1:W857,W857)=1,IF(COUNT(X$1:X856)&gt;0,MAX(X$1:X856)+1,1),"")</f>
        <v/>
      </c>
      <c r="Z857" s="51" t="str">
        <f>IF($U857="","",IFERROR(SUMIF(Данные2!$A:$A,Техлист!$U857,Данные2!D:D),""))</f>
        <v/>
      </c>
      <c r="AA857" s="51" t="str">
        <f>IF($U857="","",IFERROR(SUMIF(Данные2!$A:$A,Техлист!$U857,Данные2!E:E),""))</f>
        <v/>
      </c>
      <c r="AB857" s="45" t="str">
        <f>IF($U857="","",IFERROR(ROUND(SUMIF(Данные2!$A:$A,Техлист!$U857,Данные2!F:F)*100,0)&amp;"%",""))</f>
        <v/>
      </c>
    </row>
    <row r="858" spans="1:28" x14ac:dyDescent="0.25">
      <c r="A858" s="45" t="str">
        <f>IF(Данные2!$A858&lt;&gt;"",Данные2!$A858,"")</f>
        <v/>
      </c>
      <c r="G858" s="45" t="str">
        <f t="shared" si="39"/>
        <v/>
      </c>
      <c r="H858" s="45" t="str">
        <f>IF(COUNTIF(G$1:G858,G858)=1,IF(COUNT(H$1:H857)&gt;0,MAX(H$1:H857)+1,1),"")</f>
        <v/>
      </c>
      <c r="J858" s="45" t="str">
        <f>IFERROR(IF(AND(Данные3!A858&lt;&gt;"",Данные3!A858=D$2),Данные3!B858,""),"")</f>
        <v/>
      </c>
      <c r="K858" s="45" t="str">
        <f>IF(COUNTIF(J$1:J858,J858)=1,IF(COUNT(K$1:K857)&gt;0,MAX(K$1:K857)+1,1),"")</f>
        <v/>
      </c>
      <c r="M858" s="51" t="str">
        <f>IF(G858="","",IFERROR(SUMIFS(Данные3!$E:$E,Данные3!$A:$A,D$2,Данные3!$B:$B,G858),""))</f>
        <v/>
      </c>
      <c r="N858" s="51" t="str">
        <f>IF(G858="","",IFERROR(SUMIFS(Данные3!$F:$F,Данные3!$A:$A,D$2,Данные3!$B:$B,G858),""))</f>
        <v/>
      </c>
      <c r="O858" s="51" t="str">
        <f>IF(G858="","",IFERROR(ROUND(SUMIFS(Данные3!$G:$G,Данные3!$A:$A,D$2,Данные3!$B:$B,G858)*100,0)&amp;"%",""))</f>
        <v/>
      </c>
      <c r="U858" s="51" t="str">
        <f t="shared" si="40"/>
        <v/>
      </c>
      <c r="V858" s="53" t="str">
        <f t="shared" si="41"/>
        <v/>
      </c>
      <c r="W858" s="51" t="str">
        <f>IFERROR(IF(Данные2!$A858&lt;&gt;"",Данные2!$A858,""),"")</f>
        <v/>
      </c>
      <c r="X858" s="53" t="str">
        <f>IF(COUNTIF(W$1:W858,W858)=1,IF(COUNT(X$1:X857)&gt;0,MAX(X$1:X857)+1,1),"")</f>
        <v/>
      </c>
      <c r="Z858" s="51" t="str">
        <f>IF($U858="","",IFERROR(SUMIF(Данные2!$A:$A,Техлист!$U858,Данные2!D:D),""))</f>
        <v/>
      </c>
      <c r="AA858" s="51" t="str">
        <f>IF($U858="","",IFERROR(SUMIF(Данные2!$A:$A,Техлист!$U858,Данные2!E:E),""))</f>
        <v/>
      </c>
      <c r="AB858" s="45" t="str">
        <f>IF($U858="","",IFERROR(ROUND(SUMIF(Данные2!$A:$A,Техлист!$U858,Данные2!F:F)*100,0)&amp;"%",""))</f>
        <v/>
      </c>
    </row>
    <row r="859" spans="1:28" x14ac:dyDescent="0.25">
      <c r="A859" s="45" t="str">
        <f>IF(Данные2!$A859&lt;&gt;"",Данные2!$A859,"")</f>
        <v/>
      </c>
      <c r="G859" s="45" t="str">
        <f t="shared" si="39"/>
        <v/>
      </c>
      <c r="H859" s="45" t="str">
        <f>IF(COUNTIF(G$1:G859,G859)=1,IF(COUNT(H$1:H858)&gt;0,MAX(H$1:H858)+1,1),"")</f>
        <v/>
      </c>
      <c r="J859" s="45" t="str">
        <f>IFERROR(IF(AND(Данные3!A859&lt;&gt;"",Данные3!A859=D$2),Данные3!B859,""),"")</f>
        <v/>
      </c>
      <c r="K859" s="45" t="str">
        <f>IF(COUNTIF(J$1:J859,J859)=1,IF(COUNT(K$1:K858)&gt;0,MAX(K$1:K858)+1,1),"")</f>
        <v/>
      </c>
      <c r="M859" s="51" t="str">
        <f>IF(G859="","",IFERROR(SUMIFS(Данные3!$E:$E,Данные3!$A:$A,D$2,Данные3!$B:$B,G859),""))</f>
        <v/>
      </c>
      <c r="N859" s="51" t="str">
        <f>IF(G859="","",IFERROR(SUMIFS(Данные3!$F:$F,Данные3!$A:$A,D$2,Данные3!$B:$B,G859),""))</f>
        <v/>
      </c>
      <c r="O859" s="51" t="str">
        <f>IF(G859="","",IFERROR(ROUND(SUMIFS(Данные3!$G:$G,Данные3!$A:$A,D$2,Данные3!$B:$B,G859)*100,0)&amp;"%",""))</f>
        <v/>
      </c>
      <c r="U859" s="51" t="str">
        <f t="shared" si="40"/>
        <v/>
      </c>
      <c r="V859" s="53" t="str">
        <f t="shared" si="41"/>
        <v/>
      </c>
      <c r="W859" s="51" t="str">
        <f>IFERROR(IF(Данные2!$A859&lt;&gt;"",Данные2!$A859,""),"")</f>
        <v/>
      </c>
      <c r="X859" s="53" t="str">
        <f>IF(COUNTIF(W$1:W859,W859)=1,IF(COUNT(X$1:X858)&gt;0,MAX(X$1:X858)+1,1),"")</f>
        <v/>
      </c>
      <c r="Z859" s="51" t="str">
        <f>IF($U859="","",IFERROR(SUMIF(Данные2!$A:$A,Техлист!$U859,Данные2!D:D),""))</f>
        <v/>
      </c>
      <c r="AA859" s="51" t="str">
        <f>IF($U859="","",IFERROR(SUMIF(Данные2!$A:$A,Техлист!$U859,Данные2!E:E),""))</f>
        <v/>
      </c>
      <c r="AB859" s="45" t="str">
        <f>IF($U859="","",IFERROR(ROUND(SUMIF(Данные2!$A:$A,Техлист!$U859,Данные2!F:F)*100,0)&amp;"%",""))</f>
        <v/>
      </c>
    </row>
    <row r="860" spans="1:28" x14ac:dyDescent="0.25">
      <c r="A860" s="45" t="str">
        <f>IF(Данные2!$A860&lt;&gt;"",Данные2!$A860,"")</f>
        <v/>
      </c>
      <c r="G860" s="45" t="str">
        <f t="shared" si="39"/>
        <v/>
      </c>
      <c r="H860" s="45" t="str">
        <f>IF(COUNTIF(G$1:G860,G860)=1,IF(COUNT(H$1:H859)&gt;0,MAX(H$1:H859)+1,1),"")</f>
        <v/>
      </c>
      <c r="J860" s="45" t="str">
        <f>IFERROR(IF(AND(Данные3!A860&lt;&gt;"",Данные3!A860=D$2),Данные3!B860,""),"")</f>
        <v/>
      </c>
      <c r="K860" s="45" t="str">
        <f>IF(COUNTIF(J$1:J860,J860)=1,IF(COUNT(K$1:K859)&gt;0,MAX(K$1:K859)+1,1),"")</f>
        <v/>
      </c>
      <c r="M860" s="51" t="str">
        <f>IF(G860="","",IFERROR(SUMIFS(Данные3!$E:$E,Данные3!$A:$A,D$2,Данные3!$B:$B,G860),""))</f>
        <v/>
      </c>
      <c r="N860" s="51" t="str">
        <f>IF(G860="","",IFERROR(SUMIFS(Данные3!$F:$F,Данные3!$A:$A,D$2,Данные3!$B:$B,G860),""))</f>
        <v/>
      </c>
      <c r="O860" s="51" t="str">
        <f>IF(G860="","",IFERROR(ROUND(SUMIFS(Данные3!$G:$G,Данные3!$A:$A,D$2,Данные3!$B:$B,G860)*100,0)&amp;"%",""))</f>
        <v/>
      </c>
      <c r="U860" s="51" t="str">
        <f t="shared" si="40"/>
        <v/>
      </c>
      <c r="V860" s="53" t="str">
        <f t="shared" si="41"/>
        <v/>
      </c>
      <c r="W860" s="51" t="str">
        <f>IFERROR(IF(Данные2!$A860&lt;&gt;"",Данные2!$A860,""),"")</f>
        <v/>
      </c>
      <c r="X860" s="53" t="str">
        <f>IF(COUNTIF(W$1:W860,W860)=1,IF(COUNT(X$1:X859)&gt;0,MAX(X$1:X859)+1,1),"")</f>
        <v/>
      </c>
      <c r="Z860" s="51" t="str">
        <f>IF($U860="","",IFERROR(SUMIF(Данные2!$A:$A,Техлист!$U860,Данные2!D:D),""))</f>
        <v/>
      </c>
      <c r="AA860" s="51" t="str">
        <f>IF($U860="","",IFERROR(SUMIF(Данные2!$A:$A,Техлист!$U860,Данные2!E:E),""))</f>
        <v/>
      </c>
      <c r="AB860" s="45" t="str">
        <f>IF($U860="","",IFERROR(ROUND(SUMIF(Данные2!$A:$A,Техлист!$U860,Данные2!F:F)*100,0)&amp;"%",""))</f>
        <v/>
      </c>
    </row>
    <row r="861" spans="1:28" x14ac:dyDescent="0.25">
      <c r="A861" s="45" t="str">
        <f>IF(Данные2!$A861&lt;&gt;"",Данные2!$A861,"")</f>
        <v/>
      </c>
      <c r="G861" s="45" t="str">
        <f t="shared" si="39"/>
        <v/>
      </c>
      <c r="H861" s="45" t="str">
        <f>IF(COUNTIF(G$1:G861,G861)=1,IF(COUNT(H$1:H860)&gt;0,MAX(H$1:H860)+1,1),"")</f>
        <v/>
      </c>
      <c r="J861" s="45" t="str">
        <f>IFERROR(IF(AND(Данные3!A861&lt;&gt;"",Данные3!A861=D$2),Данные3!B861,""),"")</f>
        <v/>
      </c>
      <c r="K861" s="45" t="str">
        <f>IF(COUNTIF(J$1:J861,J861)=1,IF(COUNT(K$1:K860)&gt;0,MAX(K$1:K860)+1,1),"")</f>
        <v/>
      </c>
      <c r="M861" s="51" t="str">
        <f>IF(G861="","",IFERROR(SUMIFS(Данные3!$E:$E,Данные3!$A:$A,D$2,Данные3!$B:$B,G861),""))</f>
        <v/>
      </c>
      <c r="N861" s="51" t="str">
        <f>IF(G861="","",IFERROR(SUMIFS(Данные3!$F:$F,Данные3!$A:$A,D$2,Данные3!$B:$B,G861),""))</f>
        <v/>
      </c>
      <c r="O861" s="51" t="str">
        <f>IF(G861="","",IFERROR(ROUND(SUMIFS(Данные3!$G:$G,Данные3!$A:$A,D$2,Данные3!$B:$B,G861)*100,0)&amp;"%",""))</f>
        <v/>
      </c>
      <c r="U861" s="51" t="str">
        <f t="shared" si="40"/>
        <v/>
      </c>
      <c r="V861" s="53" t="str">
        <f t="shared" si="41"/>
        <v/>
      </c>
      <c r="W861" s="51" t="str">
        <f>IFERROR(IF(Данные2!$A861&lt;&gt;"",Данные2!$A861,""),"")</f>
        <v/>
      </c>
      <c r="X861" s="53" t="str">
        <f>IF(COUNTIF(W$1:W861,W861)=1,IF(COUNT(X$1:X860)&gt;0,MAX(X$1:X860)+1,1),"")</f>
        <v/>
      </c>
      <c r="Z861" s="51" t="str">
        <f>IF($U861="","",IFERROR(SUMIF(Данные2!$A:$A,Техлист!$U861,Данные2!D:D),""))</f>
        <v/>
      </c>
      <c r="AA861" s="51" t="str">
        <f>IF($U861="","",IFERROR(SUMIF(Данные2!$A:$A,Техлист!$U861,Данные2!E:E),""))</f>
        <v/>
      </c>
      <c r="AB861" s="45" t="str">
        <f>IF($U861="","",IFERROR(ROUND(SUMIF(Данные2!$A:$A,Техлист!$U861,Данные2!F:F)*100,0)&amp;"%",""))</f>
        <v/>
      </c>
    </row>
    <row r="862" spans="1:28" x14ac:dyDescent="0.25">
      <c r="A862" s="45" t="str">
        <f>IF(Данные2!$A862&lt;&gt;"",Данные2!$A862,"")</f>
        <v/>
      </c>
      <c r="G862" s="45" t="str">
        <f t="shared" si="39"/>
        <v/>
      </c>
      <c r="H862" s="45" t="str">
        <f>IF(COUNTIF(G$1:G862,G862)=1,IF(COUNT(H$1:H861)&gt;0,MAX(H$1:H861)+1,1),"")</f>
        <v/>
      </c>
      <c r="J862" s="45" t="str">
        <f>IFERROR(IF(AND(Данные3!A862&lt;&gt;"",Данные3!A862=D$2),Данные3!B862,""),"")</f>
        <v/>
      </c>
      <c r="K862" s="45" t="str">
        <f>IF(COUNTIF(J$1:J862,J862)=1,IF(COUNT(K$1:K861)&gt;0,MAX(K$1:K861)+1,1),"")</f>
        <v/>
      </c>
      <c r="M862" s="51" t="str">
        <f>IF(G862="","",IFERROR(SUMIFS(Данные3!$E:$E,Данные3!$A:$A,D$2,Данные3!$B:$B,G862),""))</f>
        <v/>
      </c>
      <c r="N862" s="51" t="str">
        <f>IF(G862="","",IFERROR(SUMIFS(Данные3!$F:$F,Данные3!$A:$A,D$2,Данные3!$B:$B,G862),""))</f>
        <v/>
      </c>
      <c r="O862" s="51" t="str">
        <f>IF(G862="","",IFERROR(ROUND(SUMIFS(Данные3!$G:$G,Данные3!$A:$A,D$2,Данные3!$B:$B,G862)*100,0)&amp;"%",""))</f>
        <v/>
      </c>
      <c r="U862" s="51" t="str">
        <f t="shared" si="40"/>
        <v/>
      </c>
      <c r="V862" s="53" t="str">
        <f t="shared" si="41"/>
        <v/>
      </c>
      <c r="W862" s="51" t="str">
        <f>IFERROR(IF(Данные2!$A862&lt;&gt;"",Данные2!$A862,""),"")</f>
        <v/>
      </c>
      <c r="X862" s="53" t="str">
        <f>IF(COUNTIF(W$1:W862,W862)=1,IF(COUNT(X$1:X861)&gt;0,MAX(X$1:X861)+1,1),"")</f>
        <v/>
      </c>
      <c r="Z862" s="51" t="str">
        <f>IF($U862="","",IFERROR(SUMIF(Данные2!$A:$A,Техлист!$U862,Данные2!D:D),""))</f>
        <v/>
      </c>
      <c r="AA862" s="51" t="str">
        <f>IF($U862="","",IFERROR(SUMIF(Данные2!$A:$A,Техлист!$U862,Данные2!E:E),""))</f>
        <v/>
      </c>
      <c r="AB862" s="45" t="str">
        <f>IF($U862="","",IFERROR(ROUND(SUMIF(Данные2!$A:$A,Техлист!$U862,Данные2!F:F)*100,0)&amp;"%",""))</f>
        <v/>
      </c>
    </row>
    <row r="863" spans="1:28" x14ac:dyDescent="0.25">
      <c r="A863" s="45" t="str">
        <f>IF(Данные2!$A863&lt;&gt;"",Данные2!$A863,"")</f>
        <v/>
      </c>
      <c r="G863" s="45" t="str">
        <f t="shared" si="39"/>
        <v/>
      </c>
      <c r="H863" s="45" t="str">
        <f>IF(COUNTIF(G$1:G863,G863)=1,IF(COUNT(H$1:H862)&gt;0,MAX(H$1:H862)+1,1),"")</f>
        <v/>
      </c>
      <c r="J863" s="45" t="str">
        <f>IFERROR(IF(AND(Данные3!A863&lt;&gt;"",Данные3!A863=D$2),Данные3!B863,""),"")</f>
        <v/>
      </c>
      <c r="K863" s="45" t="str">
        <f>IF(COUNTIF(J$1:J863,J863)=1,IF(COUNT(K$1:K862)&gt;0,MAX(K$1:K862)+1,1),"")</f>
        <v/>
      </c>
      <c r="M863" s="51" t="str">
        <f>IF(G863="","",IFERROR(SUMIFS(Данные3!$E:$E,Данные3!$A:$A,D$2,Данные3!$B:$B,G863),""))</f>
        <v/>
      </c>
      <c r="N863" s="51" t="str">
        <f>IF(G863="","",IFERROR(SUMIFS(Данные3!$F:$F,Данные3!$A:$A,D$2,Данные3!$B:$B,G863),""))</f>
        <v/>
      </c>
      <c r="O863" s="51" t="str">
        <f>IF(G863="","",IFERROR(ROUND(SUMIFS(Данные3!$G:$G,Данные3!$A:$A,D$2,Данные3!$B:$B,G863)*100,0)&amp;"%",""))</f>
        <v/>
      </c>
      <c r="U863" s="51" t="str">
        <f t="shared" si="40"/>
        <v/>
      </c>
      <c r="V863" s="53" t="str">
        <f t="shared" si="41"/>
        <v/>
      </c>
      <c r="W863" s="51" t="str">
        <f>IFERROR(IF(Данные2!$A863&lt;&gt;"",Данные2!$A863,""),"")</f>
        <v/>
      </c>
      <c r="X863" s="53" t="str">
        <f>IF(COUNTIF(W$1:W863,W863)=1,IF(COUNT(X$1:X862)&gt;0,MAX(X$1:X862)+1,1),"")</f>
        <v/>
      </c>
      <c r="Z863" s="51" t="str">
        <f>IF($U863="","",IFERROR(SUMIF(Данные2!$A:$A,Техлист!$U863,Данные2!D:D),""))</f>
        <v/>
      </c>
      <c r="AA863" s="51" t="str">
        <f>IF($U863="","",IFERROR(SUMIF(Данные2!$A:$A,Техлист!$U863,Данные2!E:E),""))</f>
        <v/>
      </c>
      <c r="AB863" s="45" t="str">
        <f>IF($U863="","",IFERROR(ROUND(SUMIF(Данные2!$A:$A,Техлист!$U863,Данные2!F:F)*100,0)&amp;"%",""))</f>
        <v/>
      </c>
    </row>
    <row r="864" spans="1:28" x14ac:dyDescent="0.25">
      <c r="A864" s="45" t="str">
        <f>IF(Данные2!$A864&lt;&gt;"",Данные2!$A864,"")</f>
        <v/>
      </c>
      <c r="G864" s="45" t="str">
        <f t="shared" si="39"/>
        <v/>
      </c>
      <c r="H864" s="45" t="str">
        <f>IF(COUNTIF(G$1:G864,G864)=1,IF(COUNT(H$1:H863)&gt;0,MAX(H$1:H863)+1,1),"")</f>
        <v/>
      </c>
      <c r="J864" s="45" t="str">
        <f>IFERROR(IF(AND(Данные3!A864&lt;&gt;"",Данные3!A864=D$2),Данные3!B864,""),"")</f>
        <v/>
      </c>
      <c r="K864" s="45" t="str">
        <f>IF(COUNTIF(J$1:J864,J864)=1,IF(COUNT(K$1:K863)&gt;0,MAX(K$1:K863)+1,1),"")</f>
        <v/>
      </c>
      <c r="M864" s="51" t="str">
        <f>IF(G864="","",IFERROR(SUMIFS(Данные3!$E:$E,Данные3!$A:$A,D$2,Данные3!$B:$B,G864),""))</f>
        <v/>
      </c>
      <c r="N864" s="51" t="str">
        <f>IF(G864="","",IFERROR(SUMIFS(Данные3!$F:$F,Данные3!$A:$A,D$2,Данные3!$B:$B,G864),""))</f>
        <v/>
      </c>
      <c r="O864" s="51" t="str">
        <f>IF(G864="","",IFERROR(ROUND(SUMIFS(Данные3!$G:$G,Данные3!$A:$A,D$2,Данные3!$B:$B,G864)*100,0)&amp;"%",""))</f>
        <v/>
      </c>
      <c r="U864" s="51" t="str">
        <f t="shared" si="40"/>
        <v/>
      </c>
      <c r="V864" s="53" t="str">
        <f t="shared" si="41"/>
        <v/>
      </c>
      <c r="W864" s="51" t="str">
        <f>IFERROR(IF(Данные2!$A864&lt;&gt;"",Данные2!$A864,""),"")</f>
        <v/>
      </c>
      <c r="X864" s="53" t="str">
        <f>IF(COUNTIF(W$1:W864,W864)=1,IF(COUNT(X$1:X863)&gt;0,MAX(X$1:X863)+1,1),"")</f>
        <v/>
      </c>
      <c r="Z864" s="51" t="str">
        <f>IF($U864="","",IFERROR(SUMIF(Данные2!$A:$A,Техлист!$U864,Данные2!D:D),""))</f>
        <v/>
      </c>
      <c r="AA864" s="51" t="str">
        <f>IF($U864="","",IFERROR(SUMIF(Данные2!$A:$A,Техлист!$U864,Данные2!E:E),""))</f>
        <v/>
      </c>
      <c r="AB864" s="45" t="str">
        <f>IF($U864="","",IFERROR(ROUND(SUMIF(Данные2!$A:$A,Техлист!$U864,Данные2!F:F)*100,0)&amp;"%",""))</f>
        <v/>
      </c>
    </row>
    <row r="865" spans="1:28" x14ac:dyDescent="0.25">
      <c r="A865" s="45" t="str">
        <f>IF(Данные2!$A865&lt;&gt;"",Данные2!$A865,"")</f>
        <v/>
      </c>
      <c r="G865" s="45" t="str">
        <f t="shared" si="39"/>
        <v/>
      </c>
      <c r="H865" s="45" t="str">
        <f>IF(COUNTIF(G$1:G865,G865)=1,IF(COUNT(H$1:H864)&gt;0,MAX(H$1:H864)+1,1),"")</f>
        <v/>
      </c>
      <c r="J865" s="45" t="str">
        <f>IFERROR(IF(AND(Данные3!A865&lt;&gt;"",Данные3!A865=D$2),Данные3!B865,""),"")</f>
        <v/>
      </c>
      <c r="K865" s="45" t="str">
        <f>IF(COUNTIF(J$1:J865,J865)=1,IF(COUNT(K$1:K864)&gt;0,MAX(K$1:K864)+1,1),"")</f>
        <v/>
      </c>
      <c r="M865" s="51" t="str">
        <f>IF(G865="","",IFERROR(SUMIFS(Данные3!$E:$E,Данные3!$A:$A,D$2,Данные3!$B:$B,G865),""))</f>
        <v/>
      </c>
      <c r="N865" s="51" t="str">
        <f>IF(G865="","",IFERROR(SUMIFS(Данные3!$F:$F,Данные3!$A:$A,D$2,Данные3!$B:$B,G865),""))</f>
        <v/>
      </c>
      <c r="O865" s="51" t="str">
        <f>IF(G865="","",IFERROR(ROUND(SUMIFS(Данные3!$G:$G,Данные3!$A:$A,D$2,Данные3!$B:$B,G865)*100,0)&amp;"%",""))</f>
        <v/>
      </c>
      <c r="U865" s="51" t="str">
        <f t="shared" si="40"/>
        <v/>
      </c>
      <c r="V865" s="53" t="str">
        <f t="shared" si="41"/>
        <v/>
      </c>
      <c r="W865" s="51" t="str">
        <f>IFERROR(IF(Данные2!$A865&lt;&gt;"",Данные2!$A865,""),"")</f>
        <v/>
      </c>
      <c r="X865" s="53" t="str">
        <f>IF(COUNTIF(W$1:W865,W865)=1,IF(COUNT(X$1:X864)&gt;0,MAX(X$1:X864)+1,1),"")</f>
        <v/>
      </c>
      <c r="Z865" s="51" t="str">
        <f>IF($U865="","",IFERROR(SUMIF(Данные2!$A:$A,Техлист!$U865,Данные2!D:D),""))</f>
        <v/>
      </c>
      <c r="AA865" s="51" t="str">
        <f>IF($U865="","",IFERROR(SUMIF(Данные2!$A:$A,Техлист!$U865,Данные2!E:E),""))</f>
        <v/>
      </c>
      <c r="AB865" s="45" t="str">
        <f>IF($U865="","",IFERROR(ROUND(SUMIF(Данные2!$A:$A,Техлист!$U865,Данные2!F:F)*100,0)&amp;"%",""))</f>
        <v/>
      </c>
    </row>
    <row r="866" spans="1:28" x14ac:dyDescent="0.25">
      <c r="A866" s="45" t="str">
        <f>IF(Данные2!$A866&lt;&gt;"",Данные2!$A866,"")</f>
        <v/>
      </c>
      <c r="G866" s="45" t="str">
        <f t="shared" si="39"/>
        <v/>
      </c>
      <c r="H866" s="45" t="str">
        <f>IF(COUNTIF(G$1:G866,G866)=1,IF(COUNT(H$1:H865)&gt;0,MAX(H$1:H865)+1,1),"")</f>
        <v/>
      </c>
      <c r="J866" s="45" t="str">
        <f>IFERROR(IF(AND(Данные3!A866&lt;&gt;"",Данные3!A866=D$2),Данные3!B866,""),"")</f>
        <v/>
      </c>
      <c r="K866" s="45" t="str">
        <f>IF(COUNTIF(J$1:J866,J866)=1,IF(COUNT(K$1:K865)&gt;0,MAX(K$1:K865)+1,1),"")</f>
        <v/>
      </c>
      <c r="M866" s="51" t="str">
        <f>IF(G866="","",IFERROR(SUMIFS(Данные3!$E:$E,Данные3!$A:$A,D$2,Данные3!$B:$B,G866),""))</f>
        <v/>
      </c>
      <c r="N866" s="51" t="str">
        <f>IF(G866="","",IFERROR(SUMIFS(Данные3!$F:$F,Данные3!$A:$A,D$2,Данные3!$B:$B,G866),""))</f>
        <v/>
      </c>
      <c r="O866" s="51" t="str">
        <f>IF(G866="","",IFERROR(ROUND(SUMIFS(Данные3!$G:$G,Данные3!$A:$A,D$2,Данные3!$B:$B,G866)*100,0)&amp;"%",""))</f>
        <v/>
      </c>
      <c r="U866" s="51" t="str">
        <f t="shared" si="40"/>
        <v/>
      </c>
      <c r="V866" s="53" t="str">
        <f t="shared" si="41"/>
        <v/>
      </c>
      <c r="W866" s="51" t="str">
        <f>IFERROR(IF(Данные2!$A866&lt;&gt;"",Данные2!$A866,""),"")</f>
        <v/>
      </c>
      <c r="X866" s="53" t="str">
        <f>IF(COUNTIF(W$1:W866,W866)=1,IF(COUNT(X$1:X865)&gt;0,MAX(X$1:X865)+1,1),"")</f>
        <v/>
      </c>
      <c r="Z866" s="51" t="str">
        <f>IF($U866="","",IFERROR(SUMIF(Данные2!$A:$A,Техлист!$U866,Данные2!D:D),""))</f>
        <v/>
      </c>
      <c r="AA866" s="51" t="str">
        <f>IF($U866="","",IFERROR(SUMIF(Данные2!$A:$A,Техлист!$U866,Данные2!E:E),""))</f>
        <v/>
      </c>
      <c r="AB866" s="45" t="str">
        <f>IF($U866="","",IFERROR(ROUND(SUMIF(Данные2!$A:$A,Техлист!$U866,Данные2!F:F)*100,0)&amp;"%",""))</f>
        <v/>
      </c>
    </row>
    <row r="867" spans="1:28" x14ac:dyDescent="0.25">
      <c r="A867" s="45" t="str">
        <f>IF(Данные2!$A867&lt;&gt;"",Данные2!$A867,"")</f>
        <v/>
      </c>
      <c r="G867" s="45" t="str">
        <f t="shared" si="39"/>
        <v/>
      </c>
      <c r="H867" s="45" t="str">
        <f>IF(COUNTIF(G$1:G867,G867)=1,IF(COUNT(H$1:H866)&gt;0,MAX(H$1:H866)+1,1),"")</f>
        <v/>
      </c>
      <c r="J867" s="45" t="str">
        <f>IFERROR(IF(AND(Данные3!A867&lt;&gt;"",Данные3!A867=D$2),Данные3!B867,""),"")</f>
        <v/>
      </c>
      <c r="K867" s="45" t="str">
        <f>IF(COUNTIF(J$1:J867,J867)=1,IF(COUNT(K$1:K866)&gt;0,MAX(K$1:K866)+1,1),"")</f>
        <v/>
      </c>
      <c r="M867" s="51" t="str">
        <f>IF(G867="","",IFERROR(SUMIFS(Данные3!$E:$E,Данные3!$A:$A,D$2,Данные3!$B:$B,G867),""))</f>
        <v/>
      </c>
      <c r="N867" s="51" t="str">
        <f>IF(G867="","",IFERROR(SUMIFS(Данные3!$F:$F,Данные3!$A:$A,D$2,Данные3!$B:$B,G867),""))</f>
        <v/>
      </c>
      <c r="O867" s="51" t="str">
        <f>IF(G867="","",IFERROR(ROUND(SUMIFS(Данные3!$G:$G,Данные3!$A:$A,D$2,Данные3!$B:$B,G867)*100,0)&amp;"%",""))</f>
        <v/>
      </c>
      <c r="U867" s="51" t="str">
        <f t="shared" si="40"/>
        <v/>
      </c>
      <c r="V867" s="53" t="str">
        <f t="shared" si="41"/>
        <v/>
      </c>
      <c r="W867" s="51" t="str">
        <f>IFERROR(IF(Данные2!$A867&lt;&gt;"",Данные2!$A867,""),"")</f>
        <v/>
      </c>
      <c r="X867" s="53" t="str">
        <f>IF(COUNTIF(W$1:W867,W867)=1,IF(COUNT(X$1:X866)&gt;0,MAX(X$1:X866)+1,1),"")</f>
        <v/>
      </c>
      <c r="Z867" s="51" t="str">
        <f>IF($U867="","",IFERROR(SUMIF(Данные2!$A:$A,Техлист!$U867,Данные2!D:D),""))</f>
        <v/>
      </c>
      <c r="AA867" s="51" t="str">
        <f>IF($U867="","",IFERROR(SUMIF(Данные2!$A:$A,Техлист!$U867,Данные2!E:E),""))</f>
        <v/>
      </c>
      <c r="AB867" s="45" t="str">
        <f>IF($U867="","",IFERROR(ROUND(SUMIF(Данные2!$A:$A,Техлист!$U867,Данные2!F:F)*100,0)&amp;"%",""))</f>
        <v/>
      </c>
    </row>
    <row r="868" spans="1:28" x14ac:dyDescent="0.25">
      <c r="A868" s="45" t="str">
        <f>IF(Данные2!$A868&lt;&gt;"",Данные2!$A868,"")</f>
        <v/>
      </c>
      <c r="G868" s="45" t="str">
        <f t="shared" si="39"/>
        <v/>
      </c>
      <c r="H868" s="45" t="str">
        <f>IF(COUNTIF(G$1:G868,G868)=1,IF(COUNT(H$1:H867)&gt;0,MAX(H$1:H867)+1,1),"")</f>
        <v/>
      </c>
      <c r="J868" s="45" t="str">
        <f>IFERROR(IF(AND(Данные3!A868&lt;&gt;"",Данные3!A868=D$2),Данные3!B868,""),"")</f>
        <v/>
      </c>
      <c r="K868" s="45" t="str">
        <f>IF(COUNTIF(J$1:J868,J868)=1,IF(COUNT(K$1:K867)&gt;0,MAX(K$1:K867)+1,1),"")</f>
        <v/>
      </c>
      <c r="M868" s="51" t="str">
        <f>IF(G868="","",IFERROR(SUMIFS(Данные3!$E:$E,Данные3!$A:$A,D$2,Данные3!$B:$B,G868),""))</f>
        <v/>
      </c>
      <c r="N868" s="51" t="str">
        <f>IF(G868="","",IFERROR(SUMIFS(Данные3!$F:$F,Данные3!$A:$A,D$2,Данные3!$B:$B,G868),""))</f>
        <v/>
      </c>
      <c r="O868" s="51" t="str">
        <f>IF(G868="","",IFERROR(ROUND(SUMIFS(Данные3!$G:$G,Данные3!$A:$A,D$2,Данные3!$B:$B,G868)*100,0)&amp;"%",""))</f>
        <v/>
      </c>
      <c r="U868" s="51" t="str">
        <f t="shared" si="40"/>
        <v/>
      </c>
      <c r="V868" s="53" t="str">
        <f t="shared" si="41"/>
        <v/>
      </c>
      <c r="W868" s="51" t="str">
        <f>IFERROR(IF(Данные2!$A868&lt;&gt;"",Данные2!$A868,""),"")</f>
        <v/>
      </c>
      <c r="X868" s="53" t="str">
        <f>IF(COUNTIF(W$1:W868,W868)=1,IF(COUNT(X$1:X867)&gt;0,MAX(X$1:X867)+1,1),"")</f>
        <v/>
      </c>
      <c r="Z868" s="51" t="str">
        <f>IF($U868="","",IFERROR(SUMIF(Данные2!$A:$A,Техлист!$U868,Данные2!D:D),""))</f>
        <v/>
      </c>
      <c r="AA868" s="51" t="str">
        <f>IF($U868="","",IFERROR(SUMIF(Данные2!$A:$A,Техлист!$U868,Данные2!E:E),""))</f>
        <v/>
      </c>
      <c r="AB868" s="45" t="str">
        <f>IF($U868="","",IFERROR(ROUND(SUMIF(Данные2!$A:$A,Техлист!$U868,Данные2!F:F)*100,0)&amp;"%",""))</f>
        <v/>
      </c>
    </row>
    <row r="869" spans="1:28" x14ac:dyDescent="0.25">
      <c r="A869" s="45" t="str">
        <f>IF(Данные2!$A869&lt;&gt;"",Данные2!$A869,"")</f>
        <v/>
      </c>
      <c r="G869" s="45" t="str">
        <f t="shared" si="39"/>
        <v/>
      </c>
      <c r="H869" s="45" t="str">
        <f>IF(COUNTIF(G$1:G869,G869)=1,IF(COUNT(H$1:H868)&gt;0,MAX(H$1:H868)+1,1),"")</f>
        <v/>
      </c>
      <c r="J869" s="45" t="str">
        <f>IFERROR(IF(AND(Данные3!A869&lt;&gt;"",Данные3!A869=D$2),Данные3!B869,""),"")</f>
        <v/>
      </c>
      <c r="K869" s="45" t="str">
        <f>IF(COUNTIF(J$1:J869,J869)=1,IF(COUNT(K$1:K868)&gt;0,MAX(K$1:K868)+1,1),"")</f>
        <v/>
      </c>
      <c r="M869" s="51" t="str">
        <f>IF(G869="","",IFERROR(SUMIFS(Данные3!$E:$E,Данные3!$A:$A,D$2,Данные3!$B:$B,G869),""))</f>
        <v/>
      </c>
      <c r="N869" s="51" t="str">
        <f>IF(G869="","",IFERROR(SUMIFS(Данные3!$F:$F,Данные3!$A:$A,D$2,Данные3!$B:$B,G869),""))</f>
        <v/>
      </c>
      <c r="O869" s="51" t="str">
        <f>IF(G869="","",IFERROR(ROUND(SUMIFS(Данные3!$G:$G,Данные3!$A:$A,D$2,Данные3!$B:$B,G869)*100,0)&amp;"%",""))</f>
        <v/>
      </c>
      <c r="U869" s="51" t="str">
        <f t="shared" si="40"/>
        <v/>
      </c>
      <c r="V869" s="53" t="str">
        <f t="shared" si="41"/>
        <v/>
      </c>
      <c r="W869" s="51" t="str">
        <f>IFERROR(IF(Данные2!$A869&lt;&gt;"",Данные2!$A869,""),"")</f>
        <v/>
      </c>
      <c r="X869" s="53" t="str">
        <f>IF(COUNTIF(W$1:W869,W869)=1,IF(COUNT(X$1:X868)&gt;0,MAX(X$1:X868)+1,1),"")</f>
        <v/>
      </c>
      <c r="Z869" s="51" t="str">
        <f>IF($U869="","",IFERROR(SUMIF(Данные2!$A:$A,Техлист!$U869,Данные2!D:D),""))</f>
        <v/>
      </c>
      <c r="AA869" s="51" t="str">
        <f>IF($U869="","",IFERROR(SUMIF(Данные2!$A:$A,Техлист!$U869,Данные2!E:E),""))</f>
        <v/>
      </c>
      <c r="AB869" s="45" t="str">
        <f>IF($U869="","",IFERROR(ROUND(SUMIF(Данные2!$A:$A,Техлист!$U869,Данные2!F:F)*100,0)&amp;"%",""))</f>
        <v/>
      </c>
    </row>
    <row r="870" spans="1:28" x14ac:dyDescent="0.25">
      <c r="A870" s="45" t="str">
        <f>IF(Данные2!$A870&lt;&gt;"",Данные2!$A870,"")</f>
        <v/>
      </c>
      <c r="G870" s="45" t="str">
        <f t="shared" si="39"/>
        <v/>
      </c>
      <c r="H870" s="45" t="str">
        <f>IF(COUNTIF(G$1:G870,G870)=1,IF(COUNT(H$1:H869)&gt;0,MAX(H$1:H869)+1,1),"")</f>
        <v/>
      </c>
      <c r="J870" s="45" t="str">
        <f>IFERROR(IF(AND(Данные3!A870&lt;&gt;"",Данные3!A870=D$2),Данные3!B870,""),"")</f>
        <v/>
      </c>
      <c r="K870" s="45" t="str">
        <f>IF(COUNTIF(J$1:J870,J870)=1,IF(COUNT(K$1:K869)&gt;0,MAX(K$1:K869)+1,1),"")</f>
        <v/>
      </c>
      <c r="M870" s="51" t="str">
        <f>IF(G870="","",IFERROR(SUMIFS(Данные3!$E:$E,Данные3!$A:$A,D$2,Данные3!$B:$B,G870),""))</f>
        <v/>
      </c>
      <c r="N870" s="51" t="str">
        <f>IF(G870="","",IFERROR(SUMIFS(Данные3!$F:$F,Данные3!$A:$A,D$2,Данные3!$B:$B,G870),""))</f>
        <v/>
      </c>
      <c r="O870" s="51" t="str">
        <f>IF(G870="","",IFERROR(ROUND(SUMIFS(Данные3!$G:$G,Данные3!$A:$A,D$2,Данные3!$B:$B,G870)*100,0)&amp;"%",""))</f>
        <v/>
      </c>
      <c r="U870" s="51" t="str">
        <f t="shared" si="40"/>
        <v/>
      </c>
      <c r="V870" s="53" t="str">
        <f t="shared" si="41"/>
        <v/>
      </c>
      <c r="W870" s="51" t="str">
        <f>IFERROR(IF(Данные2!$A870&lt;&gt;"",Данные2!$A870,""),"")</f>
        <v/>
      </c>
      <c r="X870" s="53" t="str">
        <f>IF(COUNTIF(W$1:W870,W870)=1,IF(COUNT(X$1:X869)&gt;0,MAX(X$1:X869)+1,1),"")</f>
        <v/>
      </c>
      <c r="Z870" s="51" t="str">
        <f>IF($U870="","",IFERROR(SUMIF(Данные2!$A:$A,Техлист!$U870,Данные2!D:D),""))</f>
        <v/>
      </c>
      <c r="AA870" s="51" t="str">
        <f>IF($U870="","",IFERROR(SUMIF(Данные2!$A:$A,Техлист!$U870,Данные2!E:E),""))</f>
        <v/>
      </c>
      <c r="AB870" s="45" t="str">
        <f>IF($U870="","",IFERROR(ROUND(SUMIF(Данные2!$A:$A,Техлист!$U870,Данные2!F:F)*100,0)&amp;"%",""))</f>
        <v/>
      </c>
    </row>
    <row r="871" spans="1:28" x14ac:dyDescent="0.25">
      <c r="A871" s="45" t="str">
        <f>IF(Данные2!$A871&lt;&gt;"",Данные2!$A871,"")</f>
        <v/>
      </c>
      <c r="G871" s="45" t="str">
        <f t="shared" si="39"/>
        <v/>
      </c>
      <c r="H871" s="45" t="str">
        <f>IF(COUNTIF(G$1:G871,G871)=1,IF(COUNT(H$1:H870)&gt;0,MAX(H$1:H870)+1,1),"")</f>
        <v/>
      </c>
      <c r="J871" s="45" t="str">
        <f>IFERROR(IF(AND(Данные3!A871&lt;&gt;"",Данные3!A871=D$2),Данные3!B871,""),"")</f>
        <v/>
      </c>
      <c r="K871" s="45" t="str">
        <f>IF(COUNTIF(J$1:J871,J871)=1,IF(COUNT(K$1:K870)&gt;0,MAX(K$1:K870)+1,1),"")</f>
        <v/>
      </c>
      <c r="M871" s="51" t="str">
        <f>IF(G871="","",IFERROR(SUMIFS(Данные3!$E:$E,Данные3!$A:$A,D$2,Данные3!$B:$B,G871),""))</f>
        <v/>
      </c>
      <c r="N871" s="51" t="str">
        <f>IF(G871="","",IFERROR(SUMIFS(Данные3!$F:$F,Данные3!$A:$A,D$2,Данные3!$B:$B,G871),""))</f>
        <v/>
      </c>
      <c r="O871" s="51" t="str">
        <f>IF(G871="","",IFERROR(ROUND(SUMIFS(Данные3!$G:$G,Данные3!$A:$A,D$2,Данные3!$B:$B,G871)*100,0)&amp;"%",""))</f>
        <v/>
      </c>
      <c r="U871" s="51" t="str">
        <f t="shared" si="40"/>
        <v/>
      </c>
      <c r="V871" s="53" t="str">
        <f t="shared" si="41"/>
        <v/>
      </c>
      <c r="W871" s="51" t="str">
        <f>IFERROR(IF(Данные2!$A871&lt;&gt;"",Данные2!$A871,""),"")</f>
        <v/>
      </c>
      <c r="X871" s="53" t="str">
        <f>IF(COUNTIF(W$1:W871,W871)=1,IF(COUNT(X$1:X870)&gt;0,MAX(X$1:X870)+1,1),"")</f>
        <v/>
      </c>
      <c r="Z871" s="51" t="str">
        <f>IF($U871="","",IFERROR(SUMIF(Данные2!$A:$A,Техлист!$U871,Данные2!D:D),""))</f>
        <v/>
      </c>
      <c r="AA871" s="51" t="str">
        <f>IF($U871="","",IFERROR(SUMIF(Данные2!$A:$A,Техлист!$U871,Данные2!E:E),""))</f>
        <v/>
      </c>
      <c r="AB871" s="45" t="str">
        <f>IF($U871="","",IFERROR(ROUND(SUMIF(Данные2!$A:$A,Техлист!$U871,Данные2!F:F)*100,0)&amp;"%",""))</f>
        <v/>
      </c>
    </row>
    <row r="872" spans="1:28" x14ac:dyDescent="0.25">
      <c r="A872" s="45" t="str">
        <f>IF(Данные2!$A872&lt;&gt;"",Данные2!$A872,"")</f>
        <v/>
      </c>
      <c r="G872" s="45" t="str">
        <f t="shared" si="39"/>
        <v/>
      </c>
      <c r="H872" s="45" t="str">
        <f>IF(COUNTIF(G$1:G872,G872)=1,IF(COUNT(H$1:H871)&gt;0,MAX(H$1:H871)+1,1),"")</f>
        <v/>
      </c>
      <c r="J872" s="45" t="str">
        <f>IFERROR(IF(AND(Данные3!A872&lt;&gt;"",Данные3!A872=D$2),Данные3!B872,""),"")</f>
        <v/>
      </c>
      <c r="K872" s="45" t="str">
        <f>IF(COUNTIF(J$1:J872,J872)=1,IF(COUNT(K$1:K871)&gt;0,MAX(K$1:K871)+1,1),"")</f>
        <v/>
      </c>
      <c r="M872" s="51" t="str">
        <f>IF(G872="","",IFERROR(SUMIFS(Данные3!$E:$E,Данные3!$A:$A,D$2,Данные3!$B:$B,G872),""))</f>
        <v/>
      </c>
      <c r="N872" s="51" t="str">
        <f>IF(G872="","",IFERROR(SUMIFS(Данные3!$F:$F,Данные3!$A:$A,D$2,Данные3!$B:$B,G872),""))</f>
        <v/>
      </c>
      <c r="O872" s="51" t="str">
        <f>IF(G872="","",IFERROR(ROUND(SUMIFS(Данные3!$G:$G,Данные3!$A:$A,D$2,Данные3!$B:$B,G872)*100,0)&amp;"%",""))</f>
        <v/>
      </c>
      <c r="U872" s="51" t="str">
        <f t="shared" si="40"/>
        <v/>
      </c>
      <c r="V872" s="53" t="str">
        <f t="shared" si="41"/>
        <v/>
      </c>
      <c r="W872" s="51" t="str">
        <f>IFERROR(IF(Данные2!$A872&lt;&gt;"",Данные2!$A872,""),"")</f>
        <v/>
      </c>
      <c r="X872" s="53" t="str">
        <f>IF(COUNTIF(W$1:W872,W872)=1,IF(COUNT(X$1:X871)&gt;0,MAX(X$1:X871)+1,1),"")</f>
        <v/>
      </c>
      <c r="Z872" s="51" t="str">
        <f>IF($U872="","",IFERROR(SUMIF(Данные2!$A:$A,Техлист!$U872,Данные2!D:D),""))</f>
        <v/>
      </c>
      <c r="AA872" s="51" t="str">
        <f>IF($U872="","",IFERROR(SUMIF(Данные2!$A:$A,Техлист!$U872,Данные2!E:E),""))</f>
        <v/>
      </c>
      <c r="AB872" s="45" t="str">
        <f>IF($U872="","",IFERROR(ROUND(SUMIF(Данные2!$A:$A,Техлист!$U872,Данные2!F:F)*100,0)&amp;"%",""))</f>
        <v/>
      </c>
    </row>
    <row r="873" spans="1:28" x14ac:dyDescent="0.25">
      <c r="A873" s="45" t="str">
        <f>IF(Данные2!$A873&lt;&gt;"",Данные2!$A873,"")</f>
        <v/>
      </c>
      <c r="G873" s="45" t="str">
        <f t="shared" si="39"/>
        <v/>
      </c>
      <c r="H873" s="45" t="str">
        <f>IF(COUNTIF(G$1:G873,G873)=1,IF(COUNT(H$1:H872)&gt;0,MAX(H$1:H872)+1,1),"")</f>
        <v/>
      </c>
      <c r="J873" s="45" t="str">
        <f>IFERROR(IF(AND(Данные3!A873&lt;&gt;"",Данные3!A873=D$2),Данные3!B873,""),"")</f>
        <v/>
      </c>
      <c r="K873" s="45" t="str">
        <f>IF(COUNTIF(J$1:J873,J873)=1,IF(COUNT(K$1:K872)&gt;0,MAX(K$1:K872)+1,1),"")</f>
        <v/>
      </c>
      <c r="M873" s="51" t="str">
        <f>IF(G873="","",IFERROR(SUMIFS(Данные3!$E:$E,Данные3!$A:$A,D$2,Данные3!$B:$B,G873),""))</f>
        <v/>
      </c>
      <c r="N873" s="51" t="str">
        <f>IF(G873="","",IFERROR(SUMIFS(Данные3!$F:$F,Данные3!$A:$A,D$2,Данные3!$B:$B,G873),""))</f>
        <v/>
      </c>
      <c r="O873" s="51" t="str">
        <f>IF(G873="","",IFERROR(ROUND(SUMIFS(Данные3!$G:$G,Данные3!$A:$A,D$2,Данные3!$B:$B,G873)*100,0)&amp;"%",""))</f>
        <v/>
      </c>
      <c r="U873" s="51" t="str">
        <f t="shared" si="40"/>
        <v/>
      </c>
      <c r="V873" s="53" t="str">
        <f t="shared" si="41"/>
        <v/>
      </c>
      <c r="W873" s="51" t="str">
        <f>IFERROR(IF(Данные2!$A873&lt;&gt;"",Данные2!$A873,""),"")</f>
        <v/>
      </c>
      <c r="X873" s="53" t="str">
        <f>IF(COUNTIF(W$1:W873,W873)=1,IF(COUNT(X$1:X872)&gt;0,MAX(X$1:X872)+1,1),"")</f>
        <v/>
      </c>
      <c r="Z873" s="51" t="str">
        <f>IF($U873="","",IFERROR(SUMIF(Данные2!$A:$A,Техлист!$U873,Данные2!D:D),""))</f>
        <v/>
      </c>
      <c r="AA873" s="51" t="str">
        <f>IF($U873="","",IFERROR(SUMIF(Данные2!$A:$A,Техлист!$U873,Данные2!E:E),""))</f>
        <v/>
      </c>
      <c r="AB873" s="45" t="str">
        <f>IF($U873="","",IFERROR(ROUND(SUMIF(Данные2!$A:$A,Техлист!$U873,Данные2!F:F)*100,0)&amp;"%",""))</f>
        <v/>
      </c>
    </row>
    <row r="874" spans="1:28" x14ac:dyDescent="0.25">
      <c r="A874" s="45" t="str">
        <f>IF(Данные2!$A874&lt;&gt;"",Данные2!$A874,"")</f>
        <v/>
      </c>
      <c r="G874" s="45" t="str">
        <f t="shared" si="39"/>
        <v/>
      </c>
      <c r="H874" s="45" t="str">
        <f>IF(COUNTIF(G$1:G874,G874)=1,IF(COUNT(H$1:H873)&gt;0,MAX(H$1:H873)+1,1),"")</f>
        <v/>
      </c>
      <c r="J874" s="45" t="str">
        <f>IFERROR(IF(AND(Данные3!A874&lt;&gt;"",Данные3!A874=D$2),Данные3!B874,""),"")</f>
        <v/>
      </c>
      <c r="K874" s="45" t="str">
        <f>IF(COUNTIF(J$1:J874,J874)=1,IF(COUNT(K$1:K873)&gt;0,MAX(K$1:K873)+1,1),"")</f>
        <v/>
      </c>
      <c r="M874" s="51" t="str">
        <f>IF(G874="","",IFERROR(SUMIFS(Данные3!$E:$E,Данные3!$A:$A,D$2,Данные3!$B:$B,G874),""))</f>
        <v/>
      </c>
      <c r="N874" s="51" t="str">
        <f>IF(G874="","",IFERROR(SUMIFS(Данные3!$F:$F,Данные3!$A:$A,D$2,Данные3!$B:$B,G874),""))</f>
        <v/>
      </c>
      <c r="O874" s="51" t="str">
        <f>IF(G874="","",IFERROR(ROUND(SUMIFS(Данные3!$G:$G,Данные3!$A:$A,D$2,Данные3!$B:$B,G874)*100,0)&amp;"%",""))</f>
        <v/>
      </c>
      <c r="U874" s="51" t="str">
        <f t="shared" si="40"/>
        <v/>
      </c>
      <c r="V874" s="53" t="str">
        <f t="shared" si="41"/>
        <v/>
      </c>
      <c r="W874" s="51" t="str">
        <f>IFERROR(IF(Данные2!$A874&lt;&gt;"",Данные2!$A874,""),"")</f>
        <v/>
      </c>
      <c r="X874" s="53" t="str">
        <f>IF(COUNTIF(W$1:W874,W874)=1,IF(COUNT(X$1:X873)&gt;0,MAX(X$1:X873)+1,1),"")</f>
        <v/>
      </c>
      <c r="Z874" s="51" t="str">
        <f>IF($U874="","",IFERROR(SUMIF(Данные2!$A:$A,Техлист!$U874,Данные2!D:D),""))</f>
        <v/>
      </c>
      <c r="AA874" s="51" t="str">
        <f>IF($U874="","",IFERROR(SUMIF(Данные2!$A:$A,Техлист!$U874,Данные2!E:E),""))</f>
        <v/>
      </c>
      <c r="AB874" s="45" t="str">
        <f>IF($U874="","",IFERROR(ROUND(SUMIF(Данные2!$A:$A,Техлист!$U874,Данные2!F:F)*100,0)&amp;"%",""))</f>
        <v/>
      </c>
    </row>
    <row r="875" spans="1:28" x14ac:dyDescent="0.25">
      <c r="A875" s="45" t="str">
        <f>IF(Данные2!$A875&lt;&gt;"",Данные2!$A875,"")</f>
        <v/>
      </c>
      <c r="G875" s="45" t="str">
        <f t="shared" si="39"/>
        <v/>
      </c>
      <c r="H875" s="45" t="str">
        <f>IF(COUNTIF(G$1:G875,G875)=1,IF(COUNT(H$1:H874)&gt;0,MAX(H$1:H874)+1,1),"")</f>
        <v/>
      </c>
      <c r="J875" s="45" t="str">
        <f>IFERROR(IF(AND(Данные3!A875&lt;&gt;"",Данные3!A875=D$2),Данные3!B875,""),"")</f>
        <v/>
      </c>
      <c r="K875" s="45" t="str">
        <f>IF(COUNTIF(J$1:J875,J875)=1,IF(COUNT(K$1:K874)&gt;0,MAX(K$1:K874)+1,1),"")</f>
        <v/>
      </c>
      <c r="M875" s="51" t="str">
        <f>IF(G875="","",IFERROR(SUMIFS(Данные3!$E:$E,Данные3!$A:$A,D$2,Данные3!$B:$B,G875),""))</f>
        <v/>
      </c>
      <c r="N875" s="51" t="str">
        <f>IF(G875="","",IFERROR(SUMIFS(Данные3!$F:$F,Данные3!$A:$A,D$2,Данные3!$B:$B,G875),""))</f>
        <v/>
      </c>
      <c r="O875" s="51" t="str">
        <f>IF(G875="","",IFERROR(ROUND(SUMIFS(Данные3!$G:$G,Данные3!$A:$A,D$2,Данные3!$B:$B,G875)*100,0)&amp;"%",""))</f>
        <v/>
      </c>
      <c r="U875" s="51" t="str">
        <f t="shared" si="40"/>
        <v/>
      </c>
      <c r="V875" s="53" t="str">
        <f t="shared" si="41"/>
        <v/>
      </c>
      <c r="W875" s="51" t="str">
        <f>IFERROR(IF(Данные2!$A875&lt;&gt;"",Данные2!$A875,""),"")</f>
        <v/>
      </c>
      <c r="X875" s="53" t="str">
        <f>IF(COUNTIF(W$1:W875,W875)=1,IF(COUNT(X$1:X874)&gt;0,MAX(X$1:X874)+1,1),"")</f>
        <v/>
      </c>
      <c r="Z875" s="51" t="str">
        <f>IF($U875="","",IFERROR(SUMIF(Данные2!$A:$A,Техлист!$U875,Данные2!D:D),""))</f>
        <v/>
      </c>
      <c r="AA875" s="51" t="str">
        <f>IF($U875="","",IFERROR(SUMIF(Данные2!$A:$A,Техлист!$U875,Данные2!E:E),""))</f>
        <v/>
      </c>
      <c r="AB875" s="45" t="str">
        <f>IF($U875="","",IFERROR(ROUND(SUMIF(Данные2!$A:$A,Техлист!$U875,Данные2!F:F)*100,0)&amp;"%",""))</f>
        <v/>
      </c>
    </row>
    <row r="876" spans="1:28" x14ac:dyDescent="0.25">
      <c r="A876" s="45" t="str">
        <f>IF(Данные2!$A876&lt;&gt;"",Данные2!$A876,"")</f>
        <v/>
      </c>
      <c r="G876" s="45" t="str">
        <f t="shared" si="39"/>
        <v/>
      </c>
      <c r="H876" s="45" t="str">
        <f>IF(COUNTIF(G$1:G876,G876)=1,IF(COUNT(H$1:H875)&gt;0,MAX(H$1:H875)+1,1),"")</f>
        <v/>
      </c>
      <c r="J876" s="45" t="str">
        <f>IFERROR(IF(AND(Данные3!A876&lt;&gt;"",Данные3!A876=D$2),Данные3!B876,""),"")</f>
        <v/>
      </c>
      <c r="K876" s="45" t="str">
        <f>IF(COUNTIF(J$1:J876,J876)=1,IF(COUNT(K$1:K875)&gt;0,MAX(K$1:K875)+1,1),"")</f>
        <v/>
      </c>
      <c r="M876" s="51" t="str">
        <f>IF(G876="","",IFERROR(SUMIFS(Данные3!$E:$E,Данные3!$A:$A,D$2,Данные3!$B:$B,G876),""))</f>
        <v/>
      </c>
      <c r="N876" s="51" t="str">
        <f>IF(G876="","",IFERROR(SUMIFS(Данные3!$F:$F,Данные3!$A:$A,D$2,Данные3!$B:$B,G876),""))</f>
        <v/>
      </c>
      <c r="O876" s="51" t="str">
        <f>IF(G876="","",IFERROR(ROUND(SUMIFS(Данные3!$G:$G,Данные3!$A:$A,D$2,Данные3!$B:$B,G876)*100,0)&amp;"%",""))</f>
        <v/>
      </c>
      <c r="U876" s="51" t="str">
        <f t="shared" si="40"/>
        <v/>
      </c>
      <c r="V876" s="53" t="str">
        <f t="shared" si="41"/>
        <v/>
      </c>
      <c r="W876" s="51" t="str">
        <f>IFERROR(IF(Данные2!$A876&lt;&gt;"",Данные2!$A876,""),"")</f>
        <v/>
      </c>
      <c r="X876" s="53" t="str">
        <f>IF(COUNTIF(W$1:W876,W876)=1,IF(COUNT(X$1:X875)&gt;0,MAX(X$1:X875)+1,1),"")</f>
        <v/>
      </c>
      <c r="Z876" s="51" t="str">
        <f>IF($U876="","",IFERROR(SUMIF(Данные2!$A:$A,Техлист!$U876,Данные2!D:D),""))</f>
        <v/>
      </c>
      <c r="AA876" s="51" t="str">
        <f>IF($U876="","",IFERROR(SUMIF(Данные2!$A:$A,Техлист!$U876,Данные2!E:E),""))</f>
        <v/>
      </c>
      <c r="AB876" s="45" t="str">
        <f>IF($U876="","",IFERROR(ROUND(SUMIF(Данные2!$A:$A,Техлист!$U876,Данные2!F:F)*100,0)&amp;"%",""))</f>
        <v/>
      </c>
    </row>
    <row r="877" spans="1:28" x14ac:dyDescent="0.25">
      <c r="A877" s="45" t="str">
        <f>IF(Данные2!$A877&lt;&gt;"",Данные2!$A877,"")</f>
        <v/>
      </c>
      <c r="G877" s="45" t="str">
        <f t="shared" si="39"/>
        <v/>
      </c>
      <c r="H877" s="45" t="str">
        <f>IF(COUNTIF(G$1:G877,G877)=1,IF(COUNT(H$1:H876)&gt;0,MAX(H$1:H876)+1,1),"")</f>
        <v/>
      </c>
      <c r="J877" s="45" t="str">
        <f>IFERROR(IF(AND(Данные3!A877&lt;&gt;"",Данные3!A877=D$2),Данные3!B877,""),"")</f>
        <v/>
      </c>
      <c r="K877" s="45" t="str">
        <f>IF(COUNTIF(J$1:J877,J877)=1,IF(COUNT(K$1:K876)&gt;0,MAX(K$1:K876)+1,1),"")</f>
        <v/>
      </c>
      <c r="M877" s="51" t="str">
        <f>IF(G877="","",IFERROR(SUMIFS(Данные3!$E:$E,Данные3!$A:$A,D$2,Данные3!$B:$B,G877),""))</f>
        <v/>
      </c>
      <c r="N877" s="51" t="str">
        <f>IF(G877="","",IFERROR(SUMIFS(Данные3!$F:$F,Данные3!$A:$A,D$2,Данные3!$B:$B,G877),""))</f>
        <v/>
      </c>
      <c r="O877" s="51" t="str">
        <f>IF(G877="","",IFERROR(ROUND(SUMIFS(Данные3!$G:$G,Данные3!$A:$A,D$2,Данные3!$B:$B,G877)*100,0)&amp;"%",""))</f>
        <v/>
      </c>
      <c r="U877" s="51" t="str">
        <f t="shared" si="40"/>
        <v/>
      </c>
      <c r="V877" s="53" t="str">
        <f t="shared" si="41"/>
        <v/>
      </c>
      <c r="W877" s="51" t="str">
        <f>IFERROR(IF(Данные2!$A877&lt;&gt;"",Данные2!$A877,""),"")</f>
        <v/>
      </c>
      <c r="X877" s="53" t="str">
        <f>IF(COUNTIF(W$1:W877,W877)=1,IF(COUNT(X$1:X876)&gt;0,MAX(X$1:X876)+1,1),"")</f>
        <v/>
      </c>
      <c r="Z877" s="51" t="str">
        <f>IF($U877="","",IFERROR(SUMIF(Данные2!$A:$A,Техлист!$U877,Данные2!D:D),""))</f>
        <v/>
      </c>
      <c r="AA877" s="51" t="str">
        <f>IF($U877="","",IFERROR(SUMIF(Данные2!$A:$A,Техлист!$U877,Данные2!E:E),""))</f>
        <v/>
      </c>
      <c r="AB877" s="45" t="str">
        <f>IF($U877="","",IFERROR(ROUND(SUMIF(Данные2!$A:$A,Техлист!$U877,Данные2!F:F)*100,0)&amp;"%",""))</f>
        <v/>
      </c>
    </row>
    <row r="878" spans="1:28" x14ac:dyDescent="0.25">
      <c r="A878" s="45" t="str">
        <f>IF(Данные2!$A878&lt;&gt;"",Данные2!$A878,"")</f>
        <v/>
      </c>
      <c r="G878" s="45" t="str">
        <f t="shared" si="39"/>
        <v/>
      </c>
      <c r="H878" s="45" t="str">
        <f>IF(COUNTIF(G$1:G878,G878)=1,IF(COUNT(H$1:H877)&gt;0,MAX(H$1:H877)+1,1),"")</f>
        <v/>
      </c>
      <c r="J878" s="45" t="str">
        <f>IFERROR(IF(AND(Данные3!A878&lt;&gt;"",Данные3!A878=D$2),Данные3!B878,""),"")</f>
        <v/>
      </c>
      <c r="K878" s="45" t="str">
        <f>IF(COUNTIF(J$1:J878,J878)=1,IF(COUNT(K$1:K877)&gt;0,MAX(K$1:K877)+1,1),"")</f>
        <v/>
      </c>
      <c r="M878" s="51" t="str">
        <f>IF(G878="","",IFERROR(SUMIFS(Данные3!$E:$E,Данные3!$A:$A,D$2,Данные3!$B:$B,G878),""))</f>
        <v/>
      </c>
      <c r="N878" s="51" t="str">
        <f>IF(G878="","",IFERROR(SUMIFS(Данные3!$F:$F,Данные3!$A:$A,D$2,Данные3!$B:$B,G878),""))</f>
        <v/>
      </c>
      <c r="O878" s="51" t="str">
        <f>IF(G878="","",IFERROR(ROUND(SUMIFS(Данные3!$G:$G,Данные3!$A:$A,D$2,Данные3!$B:$B,G878)*100,0)&amp;"%",""))</f>
        <v/>
      </c>
      <c r="U878" s="51" t="str">
        <f t="shared" si="40"/>
        <v/>
      </c>
      <c r="V878" s="53" t="str">
        <f t="shared" si="41"/>
        <v/>
      </c>
      <c r="W878" s="51" t="str">
        <f>IFERROR(IF(Данные2!$A878&lt;&gt;"",Данные2!$A878,""),"")</f>
        <v/>
      </c>
      <c r="X878" s="53" t="str">
        <f>IF(COUNTIF(W$1:W878,W878)=1,IF(COUNT(X$1:X877)&gt;0,MAX(X$1:X877)+1,1),"")</f>
        <v/>
      </c>
      <c r="Z878" s="51" t="str">
        <f>IF($U878="","",IFERROR(SUMIF(Данные2!$A:$A,Техлист!$U878,Данные2!D:D),""))</f>
        <v/>
      </c>
      <c r="AA878" s="51" t="str">
        <f>IF($U878="","",IFERROR(SUMIF(Данные2!$A:$A,Техлист!$U878,Данные2!E:E),""))</f>
        <v/>
      </c>
      <c r="AB878" s="45" t="str">
        <f>IF($U878="","",IFERROR(ROUND(SUMIF(Данные2!$A:$A,Техлист!$U878,Данные2!F:F)*100,0)&amp;"%",""))</f>
        <v/>
      </c>
    </row>
    <row r="879" spans="1:28" x14ac:dyDescent="0.25">
      <c r="A879" s="45" t="str">
        <f>IF(Данные2!$A879&lt;&gt;"",Данные2!$A879,"")</f>
        <v/>
      </c>
      <c r="G879" s="45" t="str">
        <f t="shared" si="39"/>
        <v/>
      </c>
      <c r="H879" s="45" t="str">
        <f>IF(COUNTIF(G$1:G879,G879)=1,IF(COUNT(H$1:H878)&gt;0,MAX(H$1:H878)+1,1),"")</f>
        <v/>
      </c>
      <c r="J879" s="45" t="str">
        <f>IFERROR(IF(AND(Данные3!A879&lt;&gt;"",Данные3!A879=D$2),Данные3!B879,""),"")</f>
        <v/>
      </c>
      <c r="K879" s="45" t="str">
        <f>IF(COUNTIF(J$1:J879,J879)=1,IF(COUNT(K$1:K878)&gt;0,MAX(K$1:K878)+1,1),"")</f>
        <v/>
      </c>
      <c r="M879" s="51" t="str">
        <f>IF(G879="","",IFERROR(SUMIFS(Данные3!$E:$E,Данные3!$A:$A,D$2,Данные3!$B:$B,G879),""))</f>
        <v/>
      </c>
      <c r="N879" s="51" t="str">
        <f>IF(G879="","",IFERROR(SUMIFS(Данные3!$F:$F,Данные3!$A:$A,D$2,Данные3!$B:$B,G879),""))</f>
        <v/>
      </c>
      <c r="O879" s="51" t="str">
        <f>IF(G879="","",IFERROR(ROUND(SUMIFS(Данные3!$G:$G,Данные3!$A:$A,D$2,Данные3!$B:$B,G879)*100,0)&amp;"%",""))</f>
        <v/>
      </c>
      <c r="U879" s="51" t="str">
        <f t="shared" si="40"/>
        <v/>
      </c>
      <c r="V879" s="53" t="str">
        <f t="shared" si="41"/>
        <v/>
      </c>
      <c r="W879" s="51" t="str">
        <f>IFERROR(IF(Данные2!$A879&lt;&gt;"",Данные2!$A879,""),"")</f>
        <v/>
      </c>
      <c r="X879" s="53" t="str">
        <f>IF(COUNTIF(W$1:W879,W879)=1,IF(COUNT(X$1:X878)&gt;0,MAX(X$1:X878)+1,1),"")</f>
        <v/>
      </c>
      <c r="Z879" s="51" t="str">
        <f>IF($U879="","",IFERROR(SUMIF(Данные2!$A:$A,Техлист!$U879,Данные2!D:D),""))</f>
        <v/>
      </c>
      <c r="AA879" s="51" t="str">
        <f>IF($U879="","",IFERROR(SUMIF(Данные2!$A:$A,Техлист!$U879,Данные2!E:E),""))</f>
        <v/>
      </c>
      <c r="AB879" s="45" t="str">
        <f>IF($U879="","",IFERROR(ROUND(SUMIF(Данные2!$A:$A,Техлист!$U879,Данные2!F:F)*100,0)&amp;"%",""))</f>
        <v/>
      </c>
    </row>
    <row r="880" spans="1:28" x14ac:dyDescent="0.25">
      <c r="A880" s="45" t="str">
        <f>IF(Данные2!$A880&lt;&gt;"",Данные2!$A880,"")</f>
        <v/>
      </c>
      <c r="G880" s="45" t="str">
        <f t="shared" si="39"/>
        <v/>
      </c>
      <c r="H880" s="45" t="str">
        <f>IF(COUNTIF(G$1:G880,G880)=1,IF(COUNT(H$1:H879)&gt;0,MAX(H$1:H879)+1,1),"")</f>
        <v/>
      </c>
      <c r="J880" s="45" t="str">
        <f>IFERROR(IF(AND(Данные3!A880&lt;&gt;"",Данные3!A880=D$2),Данные3!B880,""),"")</f>
        <v/>
      </c>
      <c r="K880" s="45" t="str">
        <f>IF(COUNTIF(J$1:J880,J880)=1,IF(COUNT(K$1:K879)&gt;0,MAX(K$1:K879)+1,1),"")</f>
        <v/>
      </c>
      <c r="M880" s="51" t="str">
        <f>IF(G880="","",IFERROR(SUMIFS(Данные3!$E:$E,Данные3!$A:$A,D$2,Данные3!$B:$B,G880),""))</f>
        <v/>
      </c>
      <c r="N880" s="51" t="str">
        <f>IF(G880="","",IFERROR(SUMIFS(Данные3!$F:$F,Данные3!$A:$A,D$2,Данные3!$B:$B,G880),""))</f>
        <v/>
      </c>
      <c r="O880" s="51" t="str">
        <f>IF(G880="","",IFERROR(ROUND(SUMIFS(Данные3!$G:$G,Данные3!$A:$A,D$2,Данные3!$B:$B,G880)*100,0)&amp;"%",""))</f>
        <v/>
      </c>
      <c r="U880" s="51" t="str">
        <f t="shared" si="40"/>
        <v/>
      </c>
      <c r="V880" s="53" t="str">
        <f t="shared" si="41"/>
        <v/>
      </c>
      <c r="W880" s="51" t="str">
        <f>IFERROR(IF(Данные2!$A880&lt;&gt;"",Данные2!$A880,""),"")</f>
        <v/>
      </c>
      <c r="X880" s="53" t="str">
        <f>IF(COUNTIF(W$1:W880,W880)=1,IF(COUNT(X$1:X879)&gt;0,MAX(X$1:X879)+1,1),"")</f>
        <v/>
      </c>
      <c r="Z880" s="51" t="str">
        <f>IF($U880="","",IFERROR(SUMIF(Данные2!$A:$A,Техлист!$U880,Данные2!D:D),""))</f>
        <v/>
      </c>
      <c r="AA880" s="51" t="str">
        <f>IF($U880="","",IFERROR(SUMIF(Данные2!$A:$A,Техлист!$U880,Данные2!E:E),""))</f>
        <v/>
      </c>
      <c r="AB880" s="45" t="str">
        <f>IF($U880="","",IFERROR(ROUND(SUMIF(Данные2!$A:$A,Техлист!$U880,Данные2!F:F)*100,0)&amp;"%",""))</f>
        <v/>
      </c>
    </row>
    <row r="881" spans="1:28" x14ac:dyDescent="0.25">
      <c r="A881" s="45" t="str">
        <f>IF(Данные2!$A881&lt;&gt;"",Данные2!$A881,"")</f>
        <v/>
      </c>
      <c r="G881" s="45" t="str">
        <f t="shared" si="39"/>
        <v/>
      </c>
      <c r="H881" s="45" t="str">
        <f>IF(COUNTIF(G$1:G881,G881)=1,IF(COUNT(H$1:H880)&gt;0,MAX(H$1:H880)+1,1),"")</f>
        <v/>
      </c>
      <c r="J881" s="45" t="str">
        <f>IFERROR(IF(AND(Данные3!A881&lt;&gt;"",Данные3!A881=D$2),Данные3!B881,""),"")</f>
        <v/>
      </c>
      <c r="K881" s="45" t="str">
        <f>IF(COUNTIF(J$1:J881,J881)=1,IF(COUNT(K$1:K880)&gt;0,MAX(K$1:K880)+1,1),"")</f>
        <v/>
      </c>
      <c r="M881" s="51" t="str">
        <f>IF(G881="","",IFERROR(SUMIFS(Данные3!$E:$E,Данные3!$A:$A,D$2,Данные3!$B:$B,G881),""))</f>
        <v/>
      </c>
      <c r="N881" s="51" t="str">
        <f>IF(G881="","",IFERROR(SUMIFS(Данные3!$F:$F,Данные3!$A:$A,D$2,Данные3!$B:$B,G881),""))</f>
        <v/>
      </c>
      <c r="O881" s="51" t="str">
        <f>IF(G881="","",IFERROR(ROUND(SUMIFS(Данные3!$G:$G,Данные3!$A:$A,D$2,Данные3!$B:$B,G881)*100,0)&amp;"%",""))</f>
        <v/>
      </c>
      <c r="U881" s="51" t="str">
        <f t="shared" si="40"/>
        <v/>
      </c>
      <c r="V881" s="53" t="str">
        <f t="shared" si="41"/>
        <v/>
      </c>
      <c r="W881" s="51" t="str">
        <f>IFERROR(IF(Данные2!$A881&lt;&gt;"",Данные2!$A881,""),"")</f>
        <v/>
      </c>
      <c r="X881" s="53" t="str">
        <f>IF(COUNTIF(W$1:W881,W881)=1,IF(COUNT(X$1:X880)&gt;0,MAX(X$1:X880)+1,1),"")</f>
        <v/>
      </c>
      <c r="Z881" s="51" t="str">
        <f>IF($U881="","",IFERROR(SUMIF(Данные2!$A:$A,Техлист!$U881,Данные2!D:D),""))</f>
        <v/>
      </c>
      <c r="AA881" s="51" t="str">
        <f>IF($U881="","",IFERROR(SUMIF(Данные2!$A:$A,Техлист!$U881,Данные2!E:E),""))</f>
        <v/>
      </c>
      <c r="AB881" s="45" t="str">
        <f>IF($U881="","",IFERROR(ROUND(SUMIF(Данные2!$A:$A,Техлист!$U881,Данные2!F:F)*100,0)&amp;"%",""))</f>
        <v/>
      </c>
    </row>
    <row r="882" spans="1:28" x14ac:dyDescent="0.25">
      <c r="A882" s="45" t="str">
        <f>IF(Данные2!$A882&lt;&gt;"",Данные2!$A882,"")</f>
        <v/>
      </c>
      <c r="G882" s="45" t="str">
        <f t="shared" si="39"/>
        <v/>
      </c>
      <c r="H882" s="45" t="str">
        <f>IF(COUNTIF(G$1:G882,G882)=1,IF(COUNT(H$1:H881)&gt;0,MAX(H$1:H881)+1,1),"")</f>
        <v/>
      </c>
      <c r="J882" s="45" t="str">
        <f>IFERROR(IF(AND(Данные3!A882&lt;&gt;"",Данные3!A882=D$2),Данные3!B882,""),"")</f>
        <v/>
      </c>
      <c r="K882" s="45" t="str">
        <f>IF(COUNTIF(J$1:J882,J882)=1,IF(COUNT(K$1:K881)&gt;0,MAX(K$1:K881)+1,1),"")</f>
        <v/>
      </c>
      <c r="M882" s="51" t="str">
        <f>IF(G882="","",IFERROR(SUMIFS(Данные3!$E:$E,Данные3!$A:$A,D$2,Данные3!$B:$B,G882),""))</f>
        <v/>
      </c>
      <c r="N882" s="51" t="str">
        <f>IF(G882="","",IFERROR(SUMIFS(Данные3!$F:$F,Данные3!$A:$A,D$2,Данные3!$B:$B,G882),""))</f>
        <v/>
      </c>
      <c r="O882" s="51" t="str">
        <f>IF(G882="","",IFERROR(ROUND(SUMIFS(Данные3!$G:$G,Данные3!$A:$A,D$2,Данные3!$B:$B,G882)*100,0)&amp;"%",""))</f>
        <v/>
      </c>
      <c r="U882" s="51" t="str">
        <f t="shared" si="40"/>
        <v/>
      </c>
      <c r="V882" s="53" t="str">
        <f t="shared" si="41"/>
        <v/>
      </c>
      <c r="W882" s="51" t="str">
        <f>IFERROR(IF(Данные2!$A882&lt;&gt;"",Данные2!$A882,""),"")</f>
        <v/>
      </c>
      <c r="X882" s="53" t="str">
        <f>IF(COUNTIF(W$1:W882,W882)=1,IF(COUNT(X$1:X881)&gt;0,MAX(X$1:X881)+1,1),"")</f>
        <v/>
      </c>
      <c r="Z882" s="51" t="str">
        <f>IF($U882="","",IFERROR(SUMIF(Данные2!$A:$A,Техлист!$U882,Данные2!D:D),""))</f>
        <v/>
      </c>
      <c r="AA882" s="51" t="str">
        <f>IF($U882="","",IFERROR(SUMIF(Данные2!$A:$A,Техлист!$U882,Данные2!E:E),""))</f>
        <v/>
      </c>
      <c r="AB882" s="45" t="str">
        <f>IF($U882="","",IFERROR(ROUND(SUMIF(Данные2!$A:$A,Техлист!$U882,Данные2!F:F)*100,0)&amp;"%",""))</f>
        <v/>
      </c>
    </row>
    <row r="883" spans="1:28" x14ac:dyDescent="0.25">
      <c r="A883" s="45" t="str">
        <f>IF(Данные2!$A883&lt;&gt;"",Данные2!$A883,"")</f>
        <v/>
      </c>
      <c r="G883" s="45" t="str">
        <f t="shared" si="39"/>
        <v/>
      </c>
      <c r="H883" s="45" t="str">
        <f>IF(COUNTIF(G$1:G883,G883)=1,IF(COUNT(H$1:H882)&gt;0,MAX(H$1:H882)+1,1),"")</f>
        <v/>
      </c>
      <c r="J883" s="45" t="str">
        <f>IFERROR(IF(AND(Данные3!A883&lt;&gt;"",Данные3!A883=D$2),Данные3!B883,""),"")</f>
        <v/>
      </c>
      <c r="K883" s="45" t="str">
        <f>IF(COUNTIF(J$1:J883,J883)=1,IF(COUNT(K$1:K882)&gt;0,MAX(K$1:K882)+1,1),"")</f>
        <v/>
      </c>
      <c r="M883" s="51" t="str">
        <f>IF(G883="","",IFERROR(SUMIFS(Данные3!$E:$E,Данные3!$A:$A,D$2,Данные3!$B:$B,G883),""))</f>
        <v/>
      </c>
      <c r="N883" s="51" t="str">
        <f>IF(G883="","",IFERROR(SUMIFS(Данные3!$F:$F,Данные3!$A:$A,D$2,Данные3!$B:$B,G883),""))</f>
        <v/>
      </c>
      <c r="O883" s="51" t="str">
        <f>IF(G883="","",IFERROR(ROUND(SUMIFS(Данные3!$G:$G,Данные3!$A:$A,D$2,Данные3!$B:$B,G883)*100,0)&amp;"%",""))</f>
        <v/>
      </c>
      <c r="U883" s="51" t="str">
        <f t="shared" si="40"/>
        <v/>
      </c>
      <c r="V883" s="53" t="str">
        <f t="shared" si="41"/>
        <v/>
      </c>
      <c r="W883" s="51" t="str">
        <f>IFERROR(IF(Данные2!$A883&lt;&gt;"",Данные2!$A883,""),"")</f>
        <v/>
      </c>
      <c r="X883" s="53" t="str">
        <f>IF(COUNTIF(W$1:W883,W883)=1,IF(COUNT(X$1:X882)&gt;0,MAX(X$1:X882)+1,1),"")</f>
        <v/>
      </c>
      <c r="Z883" s="51" t="str">
        <f>IF($U883="","",IFERROR(SUMIF(Данные2!$A:$A,Техлист!$U883,Данные2!D:D),""))</f>
        <v/>
      </c>
      <c r="AA883" s="51" t="str">
        <f>IF($U883="","",IFERROR(SUMIF(Данные2!$A:$A,Техлист!$U883,Данные2!E:E),""))</f>
        <v/>
      </c>
      <c r="AB883" s="45" t="str">
        <f>IF($U883="","",IFERROR(ROUND(SUMIF(Данные2!$A:$A,Техлист!$U883,Данные2!F:F)*100,0)&amp;"%",""))</f>
        <v/>
      </c>
    </row>
    <row r="884" spans="1:28" x14ac:dyDescent="0.25">
      <c r="A884" s="45" t="str">
        <f>IF(Данные2!$A884&lt;&gt;"",Данные2!$A884,"")</f>
        <v/>
      </c>
      <c r="G884" s="45" t="str">
        <f t="shared" si="39"/>
        <v/>
      </c>
      <c r="H884" s="45" t="str">
        <f>IF(COUNTIF(G$1:G884,G884)=1,IF(COUNT(H$1:H883)&gt;0,MAX(H$1:H883)+1,1),"")</f>
        <v/>
      </c>
      <c r="J884" s="45" t="str">
        <f>IFERROR(IF(AND(Данные3!A884&lt;&gt;"",Данные3!A884=D$2),Данные3!B884,""),"")</f>
        <v/>
      </c>
      <c r="K884" s="45" t="str">
        <f>IF(COUNTIF(J$1:J884,J884)=1,IF(COUNT(K$1:K883)&gt;0,MAX(K$1:K883)+1,1),"")</f>
        <v/>
      </c>
      <c r="M884" s="51" t="str">
        <f>IF(G884="","",IFERROR(SUMIFS(Данные3!$E:$E,Данные3!$A:$A,D$2,Данные3!$B:$B,G884),""))</f>
        <v/>
      </c>
      <c r="N884" s="51" t="str">
        <f>IF(G884="","",IFERROR(SUMIFS(Данные3!$F:$F,Данные3!$A:$A,D$2,Данные3!$B:$B,G884),""))</f>
        <v/>
      </c>
      <c r="O884" s="51" t="str">
        <f>IF(G884="","",IFERROR(ROUND(SUMIFS(Данные3!$G:$G,Данные3!$A:$A,D$2,Данные3!$B:$B,G884)*100,0)&amp;"%",""))</f>
        <v/>
      </c>
      <c r="U884" s="51" t="str">
        <f t="shared" si="40"/>
        <v/>
      </c>
      <c r="V884" s="53" t="str">
        <f t="shared" si="41"/>
        <v/>
      </c>
      <c r="W884" s="51" t="str">
        <f>IFERROR(IF(Данные2!$A884&lt;&gt;"",Данные2!$A884,""),"")</f>
        <v/>
      </c>
      <c r="X884" s="53" t="str">
        <f>IF(COUNTIF(W$1:W884,W884)=1,IF(COUNT(X$1:X883)&gt;0,MAX(X$1:X883)+1,1),"")</f>
        <v/>
      </c>
      <c r="Z884" s="51" t="str">
        <f>IF($U884="","",IFERROR(SUMIF(Данные2!$A:$A,Техлист!$U884,Данные2!D:D),""))</f>
        <v/>
      </c>
      <c r="AA884" s="51" t="str">
        <f>IF($U884="","",IFERROR(SUMIF(Данные2!$A:$A,Техлист!$U884,Данные2!E:E),""))</f>
        <v/>
      </c>
      <c r="AB884" s="45" t="str">
        <f>IF($U884="","",IFERROR(ROUND(SUMIF(Данные2!$A:$A,Техлист!$U884,Данные2!F:F)*100,0)&amp;"%",""))</f>
        <v/>
      </c>
    </row>
    <row r="885" spans="1:28" x14ac:dyDescent="0.25">
      <c r="A885" s="45" t="str">
        <f>IF(Данные2!$A885&lt;&gt;"",Данные2!$A885,"")</f>
        <v/>
      </c>
      <c r="G885" s="45" t="str">
        <f t="shared" si="39"/>
        <v/>
      </c>
      <c r="H885" s="45" t="str">
        <f>IF(COUNTIF(G$1:G885,G885)=1,IF(COUNT(H$1:H884)&gt;0,MAX(H$1:H884)+1,1),"")</f>
        <v/>
      </c>
      <c r="J885" s="45" t="str">
        <f>IFERROR(IF(AND(Данные3!A885&lt;&gt;"",Данные3!A885=D$2),Данные3!B885,""),"")</f>
        <v/>
      </c>
      <c r="K885" s="45" t="str">
        <f>IF(COUNTIF(J$1:J885,J885)=1,IF(COUNT(K$1:K884)&gt;0,MAX(K$1:K884)+1,1),"")</f>
        <v/>
      </c>
      <c r="M885" s="51" t="str">
        <f>IF(G885="","",IFERROR(SUMIFS(Данные3!$E:$E,Данные3!$A:$A,D$2,Данные3!$B:$B,G885),""))</f>
        <v/>
      </c>
      <c r="N885" s="51" t="str">
        <f>IF(G885="","",IFERROR(SUMIFS(Данные3!$F:$F,Данные3!$A:$A,D$2,Данные3!$B:$B,G885),""))</f>
        <v/>
      </c>
      <c r="O885" s="51" t="str">
        <f>IF(G885="","",IFERROR(ROUND(SUMIFS(Данные3!$G:$G,Данные3!$A:$A,D$2,Данные3!$B:$B,G885)*100,0)&amp;"%",""))</f>
        <v/>
      </c>
      <c r="U885" s="51" t="str">
        <f t="shared" si="40"/>
        <v/>
      </c>
      <c r="V885" s="53" t="str">
        <f t="shared" si="41"/>
        <v/>
      </c>
      <c r="W885" s="51" t="str">
        <f>IFERROR(IF(Данные2!$A885&lt;&gt;"",Данные2!$A885,""),"")</f>
        <v/>
      </c>
      <c r="X885" s="53" t="str">
        <f>IF(COUNTIF(W$1:W885,W885)=1,IF(COUNT(X$1:X884)&gt;0,MAX(X$1:X884)+1,1),"")</f>
        <v/>
      </c>
      <c r="Z885" s="51" t="str">
        <f>IF($U885="","",IFERROR(SUMIF(Данные2!$A:$A,Техлист!$U885,Данные2!D:D),""))</f>
        <v/>
      </c>
      <c r="AA885" s="51" t="str">
        <f>IF($U885="","",IFERROR(SUMIF(Данные2!$A:$A,Техлист!$U885,Данные2!E:E),""))</f>
        <v/>
      </c>
      <c r="AB885" s="45" t="str">
        <f>IF($U885="","",IFERROR(ROUND(SUMIF(Данные2!$A:$A,Техлист!$U885,Данные2!F:F)*100,0)&amp;"%",""))</f>
        <v/>
      </c>
    </row>
    <row r="886" spans="1:28" x14ac:dyDescent="0.25">
      <c r="A886" s="45" t="str">
        <f>IF(Данные2!$A886&lt;&gt;"",Данные2!$A886,"")</f>
        <v/>
      </c>
      <c r="G886" s="45" t="str">
        <f t="shared" si="39"/>
        <v/>
      </c>
      <c r="H886" s="45" t="str">
        <f>IF(COUNTIF(G$1:G886,G886)=1,IF(COUNT(H$1:H885)&gt;0,MAX(H$1:H885)+1,1),"")</f>
        <v/>
      </c>
      <c r="J886" s="45" t="str">
        <f>IFERROR(IF(AND(Данные3!A886&lt;&gt;"",Данные3!A886=D$2),Данные3!B886,""),"")</f>
        <v/>
      </c>
      <c r="K886" s="45" t="str">
        <f>IF(COUNTIF(J$1:J886,J886)=1,IF(COUNT(K$1:K885)&gt;0,MAX(K$1:K885)+1,1),"")</f>
        <v/>
      </c>
      <c r="M886" s="51" t="str">
        <f>IF(G886="","",IFERROR(SUMIFS(Данные3!$E:$E,Данные3!$A:$A,D$2,Данные3!$B:$B,G886),""))</f>
        <v/>
      </c>
      <c r="N886" s="51" t="str">
        <f>IF(G886="","",IFERROR(SUMIFS(Данные3!$F:$F,Данные3!$A:$A,D$2,Данные3!$B:$B,G886),""))</f>
        <v/>
      </c>
      <c r="O886" s="51" t="str">
        <f>IF(G886="","",IFERROR(ROUND(SUMIFS(Данные3!$G:$G,Данные3!$A:$A,D$2,Данные3!$B:$B,G886)*100,0)&amp;"%",""))</f>
        <v/>
      </c>
      <c r="U886" s="51" t="str">
        <f t="shared" si="40"/>
        <v/>
      </c>
      <c r="V886" s="53" t="str">
        <f t="shared" si="41"/>
        <v/>
      </c>
      <c r="W886" s="51" t="str">
        <f>IFERROR(IF(Данные2!$A886&lt;&gt;"",Данные2!$A886,""),"")</f>
        <v/>
      </c>
      <c r="X886" s="53" t="str">
        <f>IF(COUNTIF(W$1:W886,W886)=1,IF(COUNT(X$1:X885)&gt;0,MAX(X$1:X885)+1,1),"")</f>
        <v/>
      </c>
      <c r="Z886" s="51" t="str">
        <f>IF($U886="","",IFERROR(SUMIF(Данные2!$A:$A,Техлист!$U886,Данные2!D:D),""))</f>
        <v/>
      </c>
      <c r="AA886" s="51" t="str">
        <f>IF($U886="","",IFERROR(SUMIF(Данные2!$A:$A,Техлист!$U886,Данные2!E:E),""))</f>
        <v/>
      </c>
      <c r="AB886" s="45" t="str">
        <f>IF($U886="","",IFERROR(ROUND(SUMIF(Данные2!$A:$A,Техлист!$U886,Данные2!F:F)*100,0)&amp;"%",""))</f>
        <v/>
      </c>
    </row>
    <row r="887" spans="1:28" x14ac:dyDescent="0.25">
      <c r="A887" s="45" t="str">
        <f>IF(Данные2!$A887&lt;&gt;"",Данные2!$A887,"")</f>
        <v/>
      </c>
      <c r="G887" s="45" t="str">
        <f t="shared" si="39"/>
        <v/>
      </c>
      <c r="H887" s="45" t="str">
        <f>IF(COUNTIF(G$1:G887,G887)=1,IF(COUNT(H$1:H886)&gt;0,MAX(H$1:H886)+1,1),"")</f>
        <v/>
      </c>
      <c r="J887" s="45" t="str">
        <f>IFERROR(IF(AND(Данные3!A887&lt;&gt;"",Данные3!A887=D$2),Данные3!B887,""),"")</f>
        <v/>
      </c>
      <c r="K887" s="45" t="str">
        <f>IF(COUNTIF(J$1:J887,J887)=1,IF(COUNT(K$1:K886)&gt;0,MAX(K$1:K886)+1,1),"")</f>
        <v/>
      </c>
      <c r="M887" s="51" t="str">
        <f>IF(G887="","",IFERROR(SUMIFS(Данные3!$E:$E,Данные3!$A:$A,D$2,Данные3!$B:$B,G887),""))</f>
        <v/>
      </c>
      <c r="N887" s="51" t="str">
        <f>IF(G887="","",IFERROR(SUMIFS(Данные3!$F:$F,Данные3!$A:$A,D$2,Данные3!$B:$B,G887),""))</f>
        <v/>
      </c>
      <c r="O887" s="51" t="str">
        <f>IF(G887="","",IFERROR(ROUND(SUMIFS(Данные3!$G:$G,Данные3!$A:$A,D$2,Данные3!$B:$B,G887)*100,0)&amp;"%",""))</f>
        <v/>
      </c>
      <c r="U887" s="51" t="str">
        <f t="shared" si="40"/>
        <v/>
      </c>
      <c r="V887" s="53" t="str">
        <f t="shared" si="41"/>
        <v/>
      </c>
      <c r="W887" s="51" t="str">
        <f>IFERROR(IF(Данные2!$A887&lt;&gt;"",Данные2!$A887,""),"")</f>
        <v/>
      </c>
      <c r="X887" s="53" t="str">
        <f>IF(COUNTIF(W$1:W887,W887)=1,IF(COUNT(X$1:X886)&gt;0,MAX(X$1:X886)+1,1),"")</f>
        <v/>
      </c>
      <c r="Z887" s="51" t="str">
        <f>IF($U887="","",IFERROR(SUMIF(Данные2!$A:$A,Техлист!$U887,Данные2!D:D),""))</f>
        <v/>
      </c>
      <c r="AA887" s="51" t="str">
        <f>IF($U887="","",IFERROR(SUMIF(Данные2!$A:$A,Техлист!$U887,Данные2!E:E),""))</f>
        <v/>
      </c>
      <c r="AB887" s="45" t="str">
        <f>IF($U887="","",IFERROR(ROUND(SUMIF(Данные2!$A:$A,Техлист!$U887,Данные2!F:F)*100,0)&amp;"%",""))</f>
        <v/>
      </c>
    </row>
    <row r="888" spans="1:28" x14ac:dyDescent="0.25">
      <c r="A888" s="45" t="str">
        <f>IF(Данные2!$A888&lt;&gt;"",Данные2!$A888,"")</f>
        <v/>
      </c>
      <c r="G888" s="45" t="str">
        <f t="shared" si="39"/>
        <v/>
      </c>
      <c r="H888" s="45" t="str">
        <f>IF(COUNTIF(G$1:G888,G888)=1,IF(COUNT(H$1:H887)&gt;0,MAX(H$1:H887)+1,1),"")</f>
        <v/>
      </c>
      <c r="J888" s="45" t="str">
        <f>IFERROR(IF(AND(Данные3!A888&lt;&gt;"",Данные3!A888=D$2),Данные3!B888,""),"")</f>
        <v/>
      </c>
      <c r="K888" s="45" t="str">
        <f>IF(COUNTIF(J$1:J888,J888)=1,IF(COUNT(K$1:K887)&gt;0,MAX(K$1:K887)+1,1),"")</f>
        <v/>
      </c>
      <c r="M888" s="51" t="str">
        <f>IF(G888="","",IFERROR(SUMIFS(Данные3!$E:$E,Данные3!$A:$A,D$2,Данные3!$B:$B,G888),""))</f>
        <v/>
      </c>
      <c r="N888" s="51" t="str">
        <f>IF(G888="","",IFERROR(SUMIFS(Данные3!$F:$F,Данные3!$A:$A,D$2,Данные3!$B:$B,G888),""))</f>
        <v/>
      </c>
      <c r="O888" s="51" t="str">
        <f>IF(G888="","",IFERROR(ROUND(SUMIFS(Данные3!$G:$G,Данные3!$A:$A,D$2,Данные3!$B:$B,G888)*100,0)&amp;"%",""))</f>
        <v/>
      </c>
      <c r="U888" s="51" t="str">
        <f t="shared" si="40"/>
        <v/>
      </c>
      <c r="V888" s="53" t="str">
        <f t="shared" si="41"/>
        <v/>
      </c>
      <c r="W888" s="51" t="str">
        <f>IFERROR(IF(Данные2!$A888&lt;&gt;"",Данные2!$A888,""),"")</f>
        <v/>
      </c>
      <c r="X888" s="53" t="str">
        <f>IF(COUNTIF(W$1:W888,W888)=1,IF(COUNT(X$1:X887)&gt;0,MAX(X$1:X887)+1,1),"")</f>
        <v/>
      </c>
      <c r="Z888" s="51" t="str">
        <f>IF($U888="","",IFERROR(SUMIF(Данные2!$A:$A,Техлист!$U888,Данные2!D:D),""))</f>
        <v/>
      </c>
      <c r="AA888" s="51" t="str">
        <f>IF($U888="","",IFERROR(SUMIF(Данные2!$A:$A,Техлист!$U888,Данные2!E:E),""))</f>
        <v/>
      </c>
      <c r="AB888" s="45" t="str">
        <f>IF($U888="","",IFERROR(ROUND(SUMIF(Данные2!$A:$A,Техлист!$U888,Данные2!F:F)*100,0)&amp;"%",""))</f>
        <v/>
      </c>
    </row>
    <row r="889" spans="1:28" x14ac:dyDescent="0.25">
      <c r="A889" s="45" t="str">
        <f>IF(Данные2!$A889&lt;&gt;"",Данные2!$A889,"")</f>
        <v/>
      </c>
      <c r="G889" s="45" t="str">
        <f t="shared" si="39"/>
        <v/>
      </c>
      <c r="H889" s="45" t="str">
        <f>IF(COUNTIF(G$1:G889,G889)=1,IF(COUNT(H$1:H888)&gt;0,MAX(H$1:H888)+1,1),"")</f>
        <v/>
      </c>
      <c r="J889" s="45" t="str">
        <f>IFERROR(IF(AND(Данные3!A889&lt;&gt;"",Данные3!A889=D$2),Данные3!B889,""),"")</f>
        <v/>
      </c>
      <c r="K889" s="45" t="str">
        <f>IF(COUNTIF(J$1:J889,J889)=1,IF(COUNT(K$1:K888)&gt;0,MAX(K$1:K888)+1,1),"")</f>
        <v/>
      </c>
      <c r="M889" s="51" t="str">
        <f>IF(G889="","",IFERROR(SUMIFS(Данные3!$E:$E,Данные3!$A:$A,D$2,Данные3!$B:$B,G889),""))</f>
        <v/>
      </c>
      <c r="N889" s="51" t="str">
        <f>IF(G889="","",IFERROR(SUMIFS(Данные3!$F:$F,Данные3!$A:$A,D$2,Данные3!$B:$B,G889),""))</f>
        <v/>
      </c>
      <c r="O889" s="51" t="str">
        <f>IF(G889="","",IFERROR(ROUND(SUMIFS(Данные3!$G:$G,Данные3!$A:$A,D$2,Данные3!$B:$B,G889)*100,0)&amp;"%",""))</f>
        <v/>
      </c>
      <c r="U889" s="51" t="str">
        <f t="shared" si="40"/>
        <v/>
      </c>
      <c r="V889" s="53" t="str">
        <f t="shared" si="41"/>
        <v/>
      </c>
      <c r="W889" s="51" t="str">
        <f>IFERROR(IF(Данные2!$A889&lt;&gt;"",Данные2!$A889,""),"")</f>
        <v/>
      </c>
      <c r="X889" s="53" t="str">
        <f>IF(COUNTIF(W$1:W889,W889)=1,IF(COUNT(X$1:X888)&gt;0,MAX(X$1:X888)+1,1),"")</f>
        <v/>
      </c>
      <c r="Z889" s="51" t="str">
        <f>IF($U889="","",IFERROR(SUMIF(Данные2!$A:$A,Техлист!$U889,Данные2!D:D),""))</f>
        <v/>
      </c>
      <c r="AA889" s="51" t="str">
        <f>IF($U889="","",IFERROR(SUMIF(Данные2!$A:$A,Техлист!$U889,Данные2!E:E),""))</f>
        <v/>
      </c>
      <c r="AB889" s="45" t="str">
        <f>IF($U889="","",IFERROR(ROUND(SUMIF(Данные2!$A:$A,Техлист!$U889,Данные2!F:F)*100,0)&amp;"%",""))</f>
        <v/>
      </c>
    </row>
    <row r="890" spans="1:28" x14ac:dyDescent="0.25">
      <c r="A890" s="45" t="str">
        <f>IF(Данные2!$A890&lt;&gt;"",Данные2!$A890,"")</f>
        <v/>
      </c>
      <c r="G890" s="45" t="str">
        <f t="shared" si="39"/>
        <v/>
      </c>
      <c r="H890" s="45" t="str">
        <f>IF(COUNTIF(G$1:G890,G890)=1,IF(COUNT(H$1:H889)&gt;0,MAX(H$1:H889)+1,1),"")</f>
        <v/>
      </c>
      <c r="J890" s="45" t="str">
        <f>IFERROR(IF(AND(Данные3!A890&lt;&gt;"",Данные3!A890=D$2),Данные3!B890,""),"")</f>
        <v/>
      </c>
      <c r="K890" s="45" t="str">
        <f>IF(COUNTIF(J$1:J890,J890)=1,IF(COUNT(K$1:K889)&gt;0,MAX(K$1:K889)+1,1),"")</f>
        <v/>
      </c>
      <c r="M890" s="51" t="str">
        <f>IF(G890="","",IFERROR(SUMIFS(Данные3!$E:$E,Данные3!$A:$A,D$2,Данные3!$B:$B,G890),""))</f>
        <v/>
      </c>
      <c r="N890" s="51" t="str">
        <f>IF(G890="","",IFERROR(SUMIFS(Данные3!$F:$F,Данные3!$A:$A,D$2,Данные3!$B:$B,G890),""))</f>
        <v/>
      </c>
      <c r="O890" s="51" t="str">
        <f>IF(G890="","",IFERROR(ROUND(SUMIFS(Данные3!$G:$G,Данные3!$A:$A,D$2,Данные3!$B:$B,G890)*100,0)&amp;"%",""))</f>
        <v/>
      </c>
      <c r="U890" s="51" t="str">
        <f t="shared" si="40"/>
        <v/>
      </c>
      <c r="V890" s="53" t="str">
        <f t="shared" si="41"/>
        <v/>
      </c>
      <c r="W890" s="51" t="str">
        <f>IFERROR(IF(Данные2!$A890&lt;&gt;"",Данные2!$A890,""),"")</f>
        <v/>
      </c>
      <c r="X890" s="53" t="str">
        <f>IF(COUNTIF(W$1:W890,W890)=1,IF(COUNT(X$1:X889)&gt;0,MAX(X$1:X889)+1,1),"")</f>
        <v/>
      </c>
      <c r="Z890" s="51" t="str">
        <f>IF($U890="","",IFERROR(SUMIF(Данные2!$A:$A,Техлист!$U890,Данные2!D:D),""))</f>
        <v/>
      </c>
      <c r="AA890" s="51" t="str">
        <f>IF($U890="","",IFERROR(SUMIF(Данные2!$A:$A,Техлист!$U890,Данные2!E:E),""))</f>
        <v/>
      </c>
      <c r="AB890" s="45" t="str">
        <f>IF($U890="","",IFERROR(ROUND(SUMIF(Данные2!$A:$A,Техлист!$U890,Данные2!F:F)*100,0)&amp;"%",""))</f>
        <v/>
      </c>
    </row>
    <row r="891" spans="1:28" x14ac:dyDescent="0.25">
      <c r="A891" s="45" t="str">
        <f>IF(Данные2!$A891&lt;&gt;"",Данные2!$A891,"")</f>
        <v/>
      </c>
      <c r="G891" s="45" t="str">
        <f t="shared" si="39"/>
        <v/>
      </c>
      <c r="H891" s="45" t="str">
        <f>IF(COUNTIF(G$1:G891,G891)=1,IF(COUNT(H$1:H890)&gt;0,MAX(H$1:H890)+1,1),"")</f>
        <v/>
      </c>
      <c r="J891" s="45" t="str">
        <f>IFERROR(IF(AND(Данные3!A891&lt;&gt;"",Данные3!A891=D$2),Данные3!B891,""),"")</f>
        <v/>
      </c>
      <c r="K891" s="45" t="str">
        <f>IF(COUNTIF(J$1:J891,J891)=1,IF(COUNT(K$1:K890)&gt;0,MAX(K$1:K890)+1,1),"")</f>
        <v/>
      </c>
      <c r="M891" s="51" t="str">
        <f>IF(G891="","",IFERROR(SUMIFS(Данные3!$E:$E,Данные3!$A:$A,D$2,Данные3!$B:$B,G891),""))</f>
        <v/>
      </c>
      <c r="N891" s="51" t="str">
        <f>IF(G891="","",IFERROR(SUMIFS(Данные3!$F:$F,Данные3!$A:$A,D$2,Данные3!$B:$B,G891),""))</f>
        <v/>
      </c>
      <c r="O891" s="51" t="str">
        <f>IF(G891="","",IFERROR(ROUND(SUMIFS(Данные3!$G:$G,Данные3!$A:$A,D$2,Данные3!$B:$B,G891)*100,0)&amp;"%",""))</f>
        <v/>
      </c>
      <c r="U891" s="51" t="str">
        <f t="shared" si="40"/>
        <v/>
      </c>
      <c r="V891" s="53" t="str">
        <f t="shared" si="41"/>
        <v/>
      </c>
      <c r="W891" s="51" t="str">
        <f>IFERROR(IF(Данные2!$A891&lt;&gt;"",Данные2!$A891,""),"")</f>
        <v/>
      </c>
      <c r="X891" s="53" t="str">
        <f>IF(COUNTIF(W$1:W891,W891)=1,IF(COUNT(X$1:X890)&gt;0,MAX(X$1:X890)+1,1),"")</f>
        <v/>
      </c>
      <c r="Z891" s="51" t="str">
        <f>IF($U891="","",IFERROR(SUMIF(Данные2!$A:$A,Техлист!$U891,Данные2!D:D),""))</f>
        <v/>
      </c>
      <c r="AA891" s="51" t="str">
        <f>IF($U891="","",IFERROR(SUMIF(Данные2!$A:$A,Техлист!$U891,Данные2!E:E),""))</f>
        <v/>
      </c>
      <c r="AB891" s="45" t="str">
        <f>IF($U891="","",IFERROR(ROUND(SUMIF(Данные2!$A:$A,Техлист!$U891,Данные2!F:F)*100,0)&amp;"%",""))</f>
        <v/>
      </c>
    </row>
    <row r="892" spans="1:28" x14ac:dyDescent="0.25">
      <c r="A892" s="45" t="str">
        <f>IF(Данные2!$A892&lt;&gt;"",Данные2!$A892,"")</f>
        <v/>
      </c>
      <c r="G892" s="45" t="str">
        <f t="shared" si="39"/>
        <v/>
      </c>
      <c r="H892" s="45" t="str">
        <f>IF(COUNTIF(G$1:G892,G892)=1,IF(COUNT(H$1:H891)&gt;0,MAX(H$1:H891)+1,1),"")</f>
        <v/>
      </c>
      <c r="J892" s="45" t="str">
        <f>IFERROR(IF(AND(Данные3!A892&lt;&gt;"",Данные3!A892=D$2),Данные3!B892,""),"")</f>
        <v/>
      </c>
      <c r="K892" s="45" t="str">
        <f>IF(COUNTIF(J$1:J892,J892)=1,IF(COUNT(K$1:K891)&gt;0,MAX(K$1:K891)+1,1),"")</f>
        <v/>
      </c>
      <c r="M892" s="51" t="str">
        <f>IF(G892="","",IFERROR(SUMIFS(Данные3!$E:$E,Данные3!$A:$A,D$2,Данные3!$B:$B,G892),""))</f>
        <v/>
      </c>
      <c r="N892" s="51" t="str">
        <f>IF(G892="","",IFERROR(SUMIFS(Данные3!$F:$F,Данные3!$A:$A,D$2,Данные3!$B:$B,G892),""))</f>
        <v/>
      </c>
      <c r="O892" s="51" t="str">
        <f>IF(G892="","",IFERROR(ROUND(SUMIFS(Данные3!$G:$G,Данные3!$A:$A,D$2,Данные3!$B:$B,G892)*100,0)&amp;"%",""))</f>
        <v/>
      </c>
      <c r="U892" s="51" t="str">
        <f t="shared" si="40"/>
        <v/>
      </c>
      <c r="V892" s="53" t="str">
        <f t="shared" si="41"/>
        <v/>
      </c>
      <c r="W892" s="51" t="str">
        <f>IFERROR(IF(Данные2!$A892&lt;&gt;"",Данные2!$A892,""),"")</f>
        <v/>
      </c>
      <c r="X892" s="53" t="str">
        <f>IF(COUNTIF(W$1:W892,W892)=1,IF(COUNT(X$1:X891)&gt;0,MAX(X$1:X891)+1,1),"")</f>
        <v/>
      </c>
      <c r="Z892" s="51" t="str">
        <f>IF($U892="","",IFERROR(SUMIF(Данные2!$A:$A,Техлист!$U892,Данные2!D:D),""))</f>
        <v/>
      </c>
      <c r="AA892" s="51" t="str">
        <f>IF($U892="","",IFERROR(SUMIF(Данные2!$A:$A,Техлист!$U892,Данные2!E:E),""))</f>
        <v/>
      </c>
      <c r="AB892" s="45" t="str">
        <f>IF($U892="","",IFERROR(ROUND(SUMIF(Данные2!$A:$A,Техлист!$U892,Данные2!F:F)*100,0)&amp;"%",""))</f>
        <v/>
      </c>
    </row>
    <row r="893" spans="1:28" x14ac:dyDescent="0.25">
      <c r="A893" s="45" t="str">
        <f>IF(Данные2!$A893&lt;&gt;"",Данные2!$A893,"")</f>
        <v/>
      </c>
      <c r="G893" s="45" t="str">
        <f t="shared" si="39"/>
        <v/>
      </c>
      <c r="H893" s="45" t="str">
        <f>IF(COUNTIF(G$1:G893,G893)=1,IF(COUNT(H$1:H892)&gt;0,MAX(H$1:H892)+1,1),"")</f>
        <v/>
      </c>
      <c r="J893" s="45" t="str">
        <f>IFERROR(IF(AND(Данные3!A893&lt;&gt;"",Данные3!A893=D$2),Данные3!B893,""),"")</f>
        <v/>
      </c>
      <c r="K893" s="45" t="str">
        <f>IF(COUNTIF(J$1:J893,J893)=1,IF(COUNT(K$1:K892)&gt;0,MAX(K$1:K892)+1,1),"")</f>
        <v/>
      </c>
      <c r="M893" s="51" t="str">
        <f>IF(G893="","",IFERROR(SUMIFS(Данные3!$E:$E,Данные3!$A:$A,D$2,Данные3!$B:$B,G893),""))</f>
        <v/>
      </c>
      <c r="N893" s="51" t="str">
        <f>IF(G893="","",IFERROR(SUMIFS(Данные3!$F:$F,Данные3!$A:$A,D$2,Данные3!$B:$B,G893),""))</f>
        <v/>
      </c>
      <c r="O893" s="51" t="str">
        <f>IF(G893="","",IFERROR(ROUND(SUMIFS(Данные3!$G:$G,Данные3!$A:$A,D$2,Данные3!$B:$B,G893)*100,0)&amp;"%",""))</f>
        <v/>
      </c>
      <c r="U893" s="51" t="str">
        <f t="shared" si="40"/>
        <v/>
      </c>
      <c r="V893" s="53" t="str">
        <f t="shared" si="41"/>
        <v/>
      </c>
      <c r="W893" s="51" t="str">
        <f>IFERROR(IF(Данные2!$A893&lt;&gt;"",Данные2!$A893,""),"")</f>
        <v/>
      </c>
      <c r="X893" s="53" t="str">
        <f>IF(COUNTIF(W$1:W893,W893)=1,IF(COUNT(X$1:X892)&gt;0,MAX(X$1:X892)+1,1),"")</f>
        <v/>
      </c>
      <c r="Z893" s="51" t="str">
        <f>IF($U893="","",IFERROR(SUMIF(Данные2!$A:$A,Техлист!$U893,Данные2!D:D),""))</f>
        <v/>
      </c>
      <c r="AA893" s="51" t="str">
        <f>IF($U893="","",IFERROR(SUMIF(Данные2!$A:$A,Техлист!$U893,Данные2!E:E),""))</f>
        <v/>
      </c>
      <c r="AB893" s="45" t="str">
        <f>IF($U893="","",IFERROR(ROUND(SUMIF(Данные2!$A:$A,Техлист!$U893,Данные2!F:F)*100,0)&amp;"%",""))</f>
        <v/>
      </c>
    </row>
    <row r="894" spans="1:28" x14ac:dyDescent="0.25">
      <c r="A894" s="45" t="str">
        <f>IF(Данные2!$A894&lt;&gt;"",Данные2!$A894,"")</f>
        <v/>
      </c>
      <c r="G894" s="45" t="str">
        <f t="shared" si="39"/>
        <v/>
      </c>
      <c r="H894" s="45" t="str">
        <f>IF(COUNTIF(G$1:G894,G894)=1,IF(COUNT(H$1:H893)&gt;0,MAX(H$1:H893)+1,1),"")</f>
        <v/>
      </c>
      <c r="J894" s="45" t="str">
        <f>IFERROR(IF(AND(Данные3!A894&lt;&gt;"",Данные3!A894=D$2),Данные3!B894,""),"")</f>
        <v/>
      </c>
      <c r="K894" s="45" t="str">
        <f>IF(COUNTIF(J$1:J894,J894)=1,IF(COUNT(K$1:K893)&gt;0,MAX(K$1:K893)+1,1),"")</f>
        <v/>
      </c>
      <c r="M894" s="51" t="str">
        <f>IF(G894="","",IFERROR(SUMIFS(Данные3!$E:$E,Данные3!$A:$A,D$2,Данные3!$B:$B,G894),""))</f>
        <v/>
      </c>
      <c r="N894" s="51" t="str">
        <f>IF(G894="","",IFERROR(SUMIFS(Данные3!$F:$F,Данные3!$A:$A,D$2,Данные3!$B:$B,G894),""))</f>
        <v/>
      </c>
      <c r="O894" s="51" t="str">
        <f>IF(G894="","",IFERROR(ROUND(SUMIFS(Данные3!$G:$G,Данные3!$A:$A,D$2,Данные3!$B:$B,G894)*100,0)&amp;"%",""))</f>
        <v/>
      </c>
      <c r="U894" s="51" t="str">
        <f t="shared" si="40"/>
        <v/>
      </c>
      <c r="V894" s="53" t="str">
        <f t="shared" si="41"/>
        <v/>
      </c>
      <c r="W894" s="51" t="str">
        <f>IFERROR(IF(Данные2!$A894&lt;&gt;"",Данные2!$A894,""),"")</f>
        <v/>
      </c>
      <c r="X894" s="53" t="str">
        <f>IF(COUNTIF(W$1:W894,W894)=1,IF(COUNT(X$1:X893)&gt;0,MAX(X$1:X893)+1,1),"")</f>
        <v/>
      </c>
      <c r="Z894" s="51" t="str">
        <f>IF($U894="","",IFERROR(SUMIF(Данные2!$A:$A,Техлист!$U894,Данные2!D:D),""))</f>
        <v/>
      </c>
      <c r="AA894" s="51" t="str">
        <f>IF($U894="","",IFERROR(SUMIF(Данные2!$A:$A,Техлист!$U894,Данные2!E:E),""))</f>
        <v/>
      </c>
      <c r="AB894" s="45" t="str">
        <f>IF($U894="","",IFERROR(ROUND(SUMIF(Данные2!$A:$A,Техлист!$U894,Данные2!F:F)*100,0)&amp;"%",""))</f>
        <v/>
      </c>
    </row>
    <row r="895" spans="1:28" x14ac:dyDescent="0.25">
      <c r="A895" s="45" t="str">
        <f>IF(Данные2!$A895&lt;&gt;"",Данные2!$A895,"")</f>
        <v/>
      </c>
      <c r="G895" s="45" t="str">
        <f t="shared" si="39"/>
        <v/>
      </c>
      <c r="H895" s="45" t="str">
        <f>IF(COUNTIF(G$1:G895,G895)=1,IF(COUNT(H$1:H894)&gt;0,MAX(H$1:H894)+1,1),"")</f>
        <v/>
      </c>
      <c r="J895" s="45" t="str">
        <f>IFERROR(IF(AND(Данные3!A895&lt;&gt;"",Данные3!A895=D$2),Данные3!B895,""),"")</f>
        <v/>
      </c>
      <c r="K895" s="45" t="str">
        <f>IF(COUNTIF(J$1:J895,J895)=1,IF(COUNT(K$1:K894)&gt;0,MAX(K$1:K894)+1,1),"")</f>
        <v/>
      </c>
      <c r="M895" s="51" t="str">
        <f>IF(G895="","",IFERROR(SUMIFS(Данные3!$E:$E,Данные3!$A:$A,D$2,Данные3!$B:$B,G895),""))</f>
        <v/>
      </c>
      <c r="N895" s="51" t="str">
        <f>IF(G895="","",IFERROR(SUMIFS(Данные3!$F:$F,Данные3!$A:$A,D$2,Данные3!$B:$B,G895),""))</f>
        <v/>
      </c>
      <c r="O895" s="51" t="str">
        <f>IF(G895="","",IFERROR(ROUND(SUMIFS(Данные3!$G:$G,Данные3!$A:$A,D$2,Данные3!$B:$B,G895)*100,0)&amp;"%",""))</f>
        <v/>
      </c>
      <c r="U895" s="51" t="str">
        <f t="shared" si="40"/>
        <v/>
      </c>
      <c r="V895" s="53" t="str">
        <f t="shared" si="41"/>
        <v/>
      </c>
      <c r="W895" s="51" t="str">
        <f>IFERROR(IF(Данные2!$A895&lt;&gt;"",Данные2!$A895,""),"")</f>
        <v/>
      </c>
      <c r="X895" s="53" t="str">
        <f>IF(COUNTIF(W$1:W895,W895)=1,IF(COUNT(X$1:X894)&gt;0,MAX(X$1:X894)+1,1),"")</f>
        <v/>
      </c>
      <c r="Z895" s="51" t="str">
        <f>IF($U895="","",IFERROR(SUMIF(Данные2!$A:$A,Техлист!$U895,Данные2!D:D),""))</f>
        <v/>
      </c>
      <c r="AA895" s="51" t="str">
        <f>IF($U895="","",IFERROR(SUMIF(Данные2!$A:$A,Техлист!$U895,Данные2!E:E),""))</f>
        <v/>
      </c>
      <c r="AB895" s="45" t="str">
        <f>IF($U895="","",IFERROR(ROUND(SUMIF(Данные2!$A:$A,Техлист!$U895,Данные2!F:F)*100,0)&amp;"%",""))</f>
        <v/>
      </c>
    </row>
    <row r="896" spans="1:28" x14ac:dyDescent="0.25">
      <c r="A896" s="45" t="str">
        <f>IF(Данные2!$A896&lt;&gt;"",Данные2!$A896,"")</f>
        <v/>
      </c>
      <c r="G896" s="45" t="str">
        <f t="shared" si="39"/>
        <v/>
      </c>
      <c r="H896" s="45" t="str">
        <f>IF(COUNTIF(G$1:G896,G896)=1,IF(COUNT(H$1:H895)&gt;0,MAX(H$1:H895)+1,1),"")</f>
        <v/>
      </c>
      <c r="J896" s="45" t="str">
        <f>IFERROR(IF(AND(Данные3!A896&lt;&gt;"",Данные3!A896=D$2),Данные3!B896,""),"")</f>
        <v/>
      </c>
      <c r="K896" s="45" t="str">
        <f>IF(COUNTIF(J$1:J896,J896)=1,IF(COUNT(K$1:K895)&gt;0,MAX(K$1:K895)+1,1),"")</f>
        <v/>
      </c>
      <c r="M896" s="51" t="str">
        <f>IF(G896="","",IFERROR(SUMIFS(Данные3!$E:$E,Данные3!$A:$A,D$2,Данные3!$B:$B,G896),""))</f>
        <v/>
      </c>
      <c r="N896" s="51" t="str">
        <f>IF(G896="","",IFERROR(SUMIFS(Данные3!$F:$F,Данные3!$A:$A,D$2,Данные3!$B:$B,G896),""))</f>
        <v/>
      </c>
      <c r="O896" s="51" t="str">
        <f>IF(G896="","",IFERROR(ROUND(SUMIFS(Данные3!$G:$G,Данные3!$A:$A,D$2,Данные3!$B:$B,G896)*100,0)&amp;"%",""))</f>
        <v/>
      </c>
      <c r="U896" s="51" t="str">
        <f t="shared" si="40"/>
        <v/>
      </c>
      <c r="V896" s="53" t="str">
        <f t="shared" si="41"/>
        <v/>
      </c>
      <c r="W896" s="51" t="str">
        <f>IFERROR(IF(Данные2!$A896&lt;&gt;"",Данные2!$A896,""),"")</f>
        <v/>
      </c>
      <c r="X896" s="53" t="str">
        <f>IF(COUNTIF(W$1:W896,W896)=1,IF(COUNT(X$1:X895)&gt;0,MAX(X$1:X895)+1,1),"")</f>
        <v/>
      </c>
      <c r="Z896" s="51" t="str">
        <f>IF($U896="","",IFERROR(SUMIF(Данные2!$A:$A,Техлист!$U896,Данные2!D:D),""))</f>
        <v/>
      </c>
      <c r="AA896" s="51" t="str">
        <f>IF($U896="","",IFERROR(SUMIF(Данные2!$A:$A,Техлист!$U896,Данные2!E:E),""))</f>
        <v/>
      </c>
      <c r="AB896" s="45" t="str">
        <f>IF($U896="","",IFERROR(ROUND(SUMIF(Данные2!$A:$A,Техлист!$U896,Данные2!F:F)*100,0)&amp;"%",""))</f>
        <v/>
      </c>
    </row>
    <row r="897" spans="1:28" x14ac:dyDescent="0.25">
      <c r="A897" s="45" t="str">
        <f>IF(Данные2!$A897&lt;&gt;"",Данные2!$A897,"")</f>
        <v/>
      </c>
      <c r="G897" s="45" t="str">
        <f t="shared" si="39"/>
        <v/>
      </c>
      <c r="H897" s="45" t="str">
        <f>IF(COUNTIF(G$1:G897,G897)=1,IF(COUNT(H$1:H896)&gt;0,MAX(H$1:H896)+1,1),"")</f>
        <v/>
      </c>
      <c r="J897" s="45" t="str">
        <f>IFERROR(IF(AND(Данные3!A897&lt;&gt;"",Данные3!A897=D$2),Данные3!B897,""),"")</f>
        <v/>
      </c>
      <c r="K897" s="45" t="str">
        <f>IF(COUNTIF(J$1:J897,J897)=1,IF(COUNT(K$1:K896)&gt;0,MAX(K$1:K896)+1,1),"")</f>
        <v/>
      </c>
      <c r="M897" s="51" t="str">
        <f>IF(G897="","",IFERROR(SUMIFS(Данные3!$E:$E,Данные3!$A:$A,D$2,Данные3!$B:$B,G897),""))</f>
        <v/>
      </c>
      <c r="N897" s="51" t="str">
        <f>IF(G897="","",IFERROR(SUMIFS(Данные3!$F:$F,Данные3!$A:$A,D$2,Данные3!$B:$B,G897),""))</f>
        <v/>
      </c>
      <c r="O897" s="51" t="str">
        <f>IF(G897="","",IFERROR(ROUND(SUMIFS(Данные3!$G:$G,Данные3!$A:$A,D$2,Данные3!$B:$B,G897)*100,0)&amp;"%",""))</f>
        <v/>
      </c>
      <c r="U897" s="51" t="str">
        <f t="shared" si="40"/>
        <v/>
      </c>
      <c r="V897" s="53" t="str">
        <f t="shared" si="41"/>
        <v/>
      </c>
      <c r="W897" s="51" t="str">
        <f>IFERROR(IF(Данные2!$A897&lt;&gt;"",Данные2!$A897,""),"")</f>
        <v/>
      </c>
      <c r="X897" s="53" t="str">
        <f>IF(COUNTIF(W$1:W897,W897)=1,IF(COUNT(X$1:X896)&gt;0,MAX(X$1:X896)+1,1),"")</f>
        <v/>
      </c>
      <c r="Z897" s="51" t="str">
        <f>IF($U897="","",IFERROR(SUMIF(Данные2!$A:$A,Техлист!$U897,Данные2!D:D),""))</f>
        <v/>
      </c>
      <c r="AA897" s="51" t="str">
        <f>IF($U897="","",IFERROR(SUMIF(Данные2!$A:$A,Техлист!$U897,Данные2!E:E),""))</f>
        <v/>
      </c>
      <c r="AB897" s="45" t="str">
        <f>IF($U897="","",IFERROR(ROUND(SUMIF(Данные2!$A:$A,Техлист!$U897,Данные2!F:F)*100,0)&amp;"%",""))</f>
        <v/>
      </c>
    </row>
    <row r="898" spans="1:28" x14ac:dyDescent="0.25">
      <c r="A898" s="45" t="str">
        <f>IF(Данные2!$A898&lt;&gt;"",Данные2!$A898,"")</f>
        <v/>
      </c>
      <c r="G898" s="45" t="str">
        <f t="shared" ref="G898:G961" si="42">IFERROR(INDEX(J$2:J$2000,MATCH(ROW()-1,K$2:K$2000,0)),"")</f>
        <v/>
      </c>
      <c r="H898" s="45" t="str">
        <f>IF(COUNTIF(G$1:G898,G898)=1,IF(COUNT(H$1:H897)&gt;0,MAX(H$1:H897)+1,1),"")</f>
        <v/>
      </c>
      <c r="J898" s="45" t="str">
        <f>IFERROR(IF(AND(Данные3!A898&lt;&gt;"",Данные3!A898=D$2),Данные3!B898,""),"")</f>
        <v/>
      </c>
      <c r="K898" s="45" t="str">
        <f>IF(COUNTIF(J$1:J898,J898)=1,IF(COUNT(K$1:K897)&gt;0,MAX(K$1:K897)+1,1),"")</f>
        <v/>
      </c>
      <c r="M898" s="51" t="str">
        <f>IF(G898="","",IFERROR(SUMIFS(Данные3!$E:$E,Данные3!$A:$A,D$2,Данные3!$B:$B,G898),""))</f>
        <v/>
      </c>
      <c r="N898" s="51" t="str">
        <f>IF(G898="","",IFERROR(SUMIFS(Данные3!$F:$F,Данные3!$A:$A,D$2,Данные3!$B:$B,G898),""))</f>
        <v/>
      </c>
      <c r="O898" s="51" t="str">
        <f>IF(G898="","",IFERROR(ROUND(SUMIFS(Данные3!$G:$G,Данные3!$A:$A,D$2,Данные3!$B:$B,G898)*100,0)&amp;"%",""))</f>
        <v/>
      </c>
      <c r="U898" s="51" t="str">
        <f t="shared" ref="U898:U961" si="43">IFERROR(INDEX(W$2:W$2000,MATCH(ROW()-1,X$2:X$2000,0)),"")</f>
        <v/>
      </c>
      <c r="V898" s="53" t="str">
        <f t="shared" ref="V898:V961" si="44">IFERROR(INDEX(X$2:X$2000,MATCH(ROW()-1,X$2:X$2000,0)),"")</f>
        <v/>
      </c>
      <c r="W898" s="51" t="str">
        <f>IFERROR(IF(Данные2!$A898&lt;&gt;"",Данные2!$A898,""),"")</f>
        <v/>
      </c>
      <c r="X898" s="53" t="str">
        <f>IF(COUNTIF(W$1:W898,W898)=1,IF(COUNT(X$1:X897)&gt;0,MAX(X$1:X897)+1,1),"")</f>
        <v/>
      </c>
      <c r="Z898" s="51" t="str">
        <f>IF($U898="","",IFERROR(SUMIF(Данные2!$A:$A,Техлист!$U898,Данные2!D:D),""))</f>
        <v/>
      </c>
      <c r="AA898" s="51" t="str">
        <f>IF($U898="","",IFERROR(SUMIF(Данные2!$A:$A,Техлист!$U898,Данные2!E:E),""))</f>
        <v/>
      </c>
      <c r="AB898" s="45" t="str">
        <f>IF($U898="","",IFERROR(ROUND(SUMIF(Данные2!$A:$A,Техлист!$U898,Данные2!F:F)*100,0)&amp;"%",""))</f>
        <v/>
      </c>
    </row>
    <row r="899" spans="1:28" x14ac:dyDescent="0.25">
      <c r="A899" s="45" t="str">
        <f>IF(Данные2!$A899&lt;&gt;"",Данные2!$A899,"")</f>
        <v/>
      </c>
      <c r="G899" s="45" t="str">
        <f t="shared" si="42"/>
        <v/>
      </c>
      <c r="H899" s="45" t="str">
        <f>IF(COUNTIF(G$1:G899,G899)=1,IF(COUNT(H$1:H898)&gt;0,MAX(H$1:H898)+1,1),"")</f>
        <v/>
      </c>
      <c r="J899" s="45" t="str">
        <f>IFERROR(IF(AND(Данные3!A899&lt;&gt;"",Данные3!A899=D$2),Данные3!B899,""),"")</f>
        <v/>
      </c>
      <c r="K899" s="45" t="str">
        <f>IF(COUNTIF(J$1:J899,J899)=1,IF(COUNT(K$1:K898)&gt;0,MAX(K$1:K898)+1,1),"")</f>
        <v/>
      </c>
      <c r="M899" s="51" t="str">
        <f>IF(G899="","",IFERROR(SUMIFS(Данные3!$E:$E,Данные3!$A:$A,D$2,Данные3!$B:$B,G899),""))</f>
        <v/>
      </c>
      <c r="N899" s="51" t="str">
        <f>IF(G899="","",IFERROR(SUMIFS(Данные3!$F:$F,Данные3!$A:$A,D$2,Данные3!$B:$B,G899),""))</f>
        <v/>
      </c>
      <c r="O899" s="51" t="str">
        <f>IF(G899="","",IFERROR(ROUND(SUMIFS(Данные3!$G:$G,Данные3!$A:$A,D$2,Данные3!$B:$B,G899)*100,0)&amp;"%",""))</f>
        <v/>
      </c>
      <c r="U899" s="51" t="str">
        <f t="shared" si="43"/>
        <v/>
      </c>
      <c r="V899" s="53" t="str">
        <f t="shared" si="44"/>
        <v/>
      </c>
      <c r="W899" s="51" t="str">
        <f>IFERROR(IF(Данные2!$A899&lt;&gt;"",Данные2!$A899,""),"")</f>
        <v/>
      </c>
      <c r="X899" s="53" t="str">
        <f>IF(COUNTIF(W$1:W899,W899)=1,IF(COUNT(X$1:X898)&gt;0,MAX(X$1:X898)+1,1),"")</f>
        <v/>
      </c>
      <c r="Z899" s="51" t="str">
        <f>IF($U899="","",IFERROR(SUMIF(Данные2!$A:$A,Техлист!$U899,Данные2!D:D),""))</f>
        <v/>
      </c>
      <c r="AA899" s="51" t="str">
        <f>IF($U899="","",IFERROR(SUMIF(Данные2!$A:$A,Техлист!$U899,Данные2!E:E),""))</f>
        <v/>
      </c>
      <c r="AB899" s="45" t="str">
        <f>IF($U899="","",IFERROR(ROUND(SUMIF(Данные2!$A:$A,Техлист!$U899,Данные2!F:F)*100,0)&amp;"%",""))</f>
        <v/>
      </c>
    </row>
    <row r="900" spans="1:28" x14ac:dyDescent="0.25">
      <c r="A900" s="45" t="str">
        <f>IF(Данные2!$A900&lt;&gt;"",Данные2!$A900,"")</f>
        <v/>
      </c>
      <c r="G900" s="45" t="str">
        <f t="shared" si="42"/>
        <v/>
      </c>
      <c r="H900" s="45" t="str">
        <f>IF(COUNTIF(G$1:G900,G900)=1,IF(COUNT(H$1:H899)&gt;0,MAX(H$1:H899)+1,1),"")</f>
        <v/>
      </c>
      <c r="J900" s="45" t="str">
        <f>IFERROR(IF(AND(Данные3!A900&lt;&gt;"",Данные3!A900=D$2),Данные3!B900,""),"")</f>
        <v/>
      </c>
      <c r="K900" s="45" t="str">
        <f>IF(COUNTIF(J$1:J900,J900)=1,IF(COUNT(K$1:K899)&gt;0,MAX(K$1:K899)+1,1),"")</f>
        <v/>
      </c>
      <c r="M900" s="51" t="str">
        <f>IF(G900="","",IFERROR(SUMIFS(Данные3!$E:$E,Данные3!$A:$A,D$2,Данные3!$B:$B,G900),""))</f>
        <v/>
      </c>
      <c r="N900" s="51" t="str">
        <f>IF(G900="","",IFERROR(SUMIFS(Данные3!$F:$F,Данные3!$A:$A,D$2,Данные3!$B:$B,G900),""))</f>
        <v/>
      </c>
      <c r="O900" s="51" t="str">
        <f>IF(G900="","",IFERROR(ROUND(SUMIFS(Данные3!$G:$G,Данные3!$A:$A,D$2,Данные3!$B:$B,G900)*100,0)&amp;"%",""))</f>
        <v/>
      </c>
      <c r="U900" s="51" t="str">
        <f t="shared" si="43"/>
        <v/>
      </c>
      <c r="V900" s="53" t="str">
        <f t="shared" si="44"/>
        <v/>
      </c>
      <c r="W900" s="51" t="str">
        <f>IFERROR(IF(Данные2!$A900&lt;&gt;"",Данные2!$A900,""),"")</f>
        <v/>
      </c>
      <c r="X900" s="53" t="str">
        <f>IF(COUNTIF(W$1:W900,W900)=1,IF(COUNT(X$1:X899)&gt;0,MAX(X$1:X899)+1,1),"")</f>
        <v/>
      </c>
      <c r="Z900" s="51" t="str">
        <f>IF($U900="","",IFERROR(SUMIF(Данные2!$A:$A,Техлист!$U900,Данные2!D:D),""))</f>
        <v/>
      </c>
      <c r="AA900" s="51" t="str">
        <f>IF($U900="","",IFERROR(SUMIF(Данные2!$A:$A,Техлист!$U900,Данные2!E:E),""))</f>
        <v/>
      </c>
      <c r="AB900" s="45" t="str">
        <f>IF($U900="","",IFERROR(ROUND(SUMIF(Данные2!$A:$A,Техлист!$U900,Данные2!F:F)*100,0)&amp;"%",""))</f>
        <v/>
      </c>
    </row>
    <row r="901" spans="1:28" x14ac:dyDescent="0.25">
      <c r="A901" s="45" t="str">
        <f>IF(Данные2!$A901&lt;&gt;"",Данные2!$A901,"")</f>
        <v/>
      </c>
      <c r="G901" s="45" t="str">
        <f t="shared" si="42"/>
        <v/>
      </c>
      <c r="H901" s="45" t="str">
        <f>IF(COUNTIF(G$1:G901,G901)=1,IF(COUNT(H$1:H900)&gt;0,MAX(H$1:H900)+1,1),"")</f>
        <v/>
      </c>
      <c r="J901" s="45" t="str">
        <f>IFERROR(IF(AND(Данные3!A901&lt;&gt;"",Данные3!A901=D$2),Данные3!B901,""),"")</f>
        <v/>
      </c>
      <c r="K901" s="45" t="str">
        <f>IF(COUNTIF(J$1:J901,J901)=1,IF(COUNT(K$1:K900)&gt;0,MAX(K$1:K900)+1,1),"")</f>
        <v/>
      </c>
      <c r="M901" s="51" t="str">
        <f>IF(G901="","",IFERROR(SUMIFS(Данные3!$E:$E,Данные3!$A:$A,D$2,Данные3!$B:$B,G901),""))</f>
        <v/>
      </c>
      <c r="N901" s="51" t="str">
        <f>IF(G901="","",IFERROR(SUMIFS(Данные3!$F:$F,Данные3!$A:$A,D$2,Данные3!$B:$B,G901),""))</f>
        <v/>
      </c>
      <c r="O901" s="51" t="str">
        <f>IF(G901="","",IFERROR(ROUND(SUMIFS(Данные3!$G:$G,Данные3!$A:$A,D$2,Данные3!$B:$B,G901)*100,0)&amp;"%",""))</f>
        <v/>
      </c>
      <c r="U901" s="51" t="str">
        <f t="shared" si="43"/>
        <v/>
      </c>
      <c r="V901" s="53" t="str">
        <f t="shared" si="44"/>
        <v/>
      </c>
      <c r="W901" s="51" t="str">
        <f>IFERROR(IF(Данные2!$A901&lt;&gt;"",Данные2!$A901,""),"")</f>
        <v/>
      </c>
      <c r="X901" s="53" t="str">
        <f>IF(COUNTIF(W$1:W901,W901)=1,IF(COUNT(X$1:X900)&gt;0,MAX(X$1:X900)+1,1),"")</f>
        <v/>
      </c>
      <c r="Z901" s="51" t="str">
        <f>IF($U901="","",IFERROR(SUMIF(Данные2!$A:$A,Техлист!$U901,Данные2!D:D),""))</f>
        <v/>
      </c>
      <c r="AA901" s="51" t="str">
        <f>IF($U901="","",IFERROR(SUMIF(Данные2!$A:$A,Техлист!$U901,Данные2!E:E),""))</f>
        <v/>
      </c>
      <c r="AB901" s="45" t="str">
        <f>IF($U901="","",IFERROR(ROUND(SUMIF(Данные2!$A:$A,Техлист!$U901,Данные2!F:F)*100,0)&amp;"%",""))</f>
        <v/>
      </c>
    </row>
    <row r="902" spans="1:28" x14ac:dyDescent="0.25">
      <c r="A902" s="45" t="str">
        <f>IF(Данные2!$A902&lt;&gt;"",Данные2!$A902,"")</f>
        <v/>
      </c>
      <c r="G902" s="45" t="str">
        <f t="shared" si="42"/>
        <v/>
      </c>
      <c r="H902" s="45" t="str">
        <f>IF(COUNTIF(G$1:G902,G902)=1,IF(COUNT(H$1:H901)&gt;0,MAX(H$1:H901)+1,1),"")</f>
        <v/>
      </c>
      <c r="J902" s="45" t="str">
        <f>IFERROR(IF(AND(Данные3!A902&lt;&gt;"",Данные3!A902=D$2),Данные3!B902,""),"")</f>
        <v/>
      </c>
      <c r="K902" s="45" t="str">
        <f>IF(COUNTIF(J$1:J902,J902)=1,IF(COUNT(K$1:K901)&gt;0,MAX(K$1:K901)+1,1),"")</f>
        <v/>
      </c>
      <c r="M902" s="51" t="str">
        <f>IF(G902="","",IFERROR(SUMIFS(Данные3!$E:$E,Данные3!$A:$A,D$2,Данные3!$B:$B,G902),""))</f>
        <v/>
      </c>
      <c r="N902" s="51" t="str">
        <f>IF(G902="","",IFERROR(SUMIFS(Данные3!$F:$F,Данные3!$A:$A,D$2,Данные3!$B:$B,G902),""))</f>
        <v/>
      </c>
      <c r="O902" s="51" t="str">
        <f>IF(G902="","",IFERROR(ROUND(SUMIFS(Данные3!$G:$G,Данные3!$A:$A,D$2,Данные3!$B:$B,G902)*100,0)&amp;"%",""))</f>
        <v/>
      </c>
      <c r="U902" s="51" t="str">
        <f t="shared" si="43"/>
        <v/>
      </c>
      <c r="V902" s="53" t="str">
        <f t="shared" si="44"/>
        <v/>
      </c>
      <c r="W902" s="51" t="str">
        <f>IFERROR(IF(Данные2!$A902&lt;&gt;"",Данные2!$A902,""),"")</f>
        <v/>
      </c>
      <c r="X902" s="53" t="str">
        <f>IF(COUNTIF(W$1:W902,W902)=1,IF(COUNT(X$1:X901)&gt;0,MAX(X$1:X901)+1,1),"")</f>
        <v/>
      </c>
      <c r="Z902" s="51" t="str">
        <f>IF($U902="","",IFERROR(SUMIF(Данные2!$A:$A,Техлист!$U902,Данные2!D:D),""))</f>
        <v/>
      </c>
      <c r="AA902" s="51" t="str">
        <f>IF($U902="","",IFERROR(SUMIF(Данные2!$A:$A,Техлист!$U902,Данные2!E:E),""))</f>
        <v/>
      </c>
      <c r="AB902" s="45" t="str">
        <f>IF($U902="","",IFERROR(ROUND(SUMIF(Данные2!$A:$A,Техлист!$U902,Данные2!F:F)*100,0)&amp;"%",""))</f>
        <v/>
      </c>
    </row>
    <row r="903" spans="1:28" x14ac:dyDescent="0.25">
      <c r="A903" s="45" t="str">
        <f>IF(Данные2!$A903&lt;&gt;"",Данные2!$A903,"")</f>
        <v/>
      </c>
      <c r="G903" s="45" t="str">
        <f t="shared" si="42"/>
        <v/>
      </c>
      <c r="H903" s="45" t="str">
        <f>IF(COUNTIF(G$1:G903,G903)=1,IF(COUNT(H$1:H902)&gt;0,MAX(H$1:H902)+1,1),"")</f>
        <v/>
      </c>
      <c r="J903" s="45" t="str">
        <f>IFERROR(IF(AND(Данные3!A903&lt;&gt;"",Данные3!A903=D$2),Данные3!B903,""),"")</f>
        <v/>
      </c>
      <c r="K903" s="45" t="str">
        <f>IF(COUNTIF(J$1:J903,J903)=1,IF(COUNT(K$1:K902)&gt;0,MAX(K$1:K902)+1,1),"")</f>
        <v/>
      </c>
      <c r="M903" s="51" t="str">
        <f>IF(G903="","",IFERROR(SUMIFS(Данные3!$E:$E,Данные3!$A:$A,D$2,Данные3!$B:$B,G903),""))</f>
        <v/>
      </c>
      <c r="N903" s="51" t="str">
        <f>IF(G903="","",IFERROR(SUMIFS(Данные3!$F:$F,Данные3!$A:$A,D$2,Данные3!$B:$B,G903),""))</f>
        <v/>
      </c>
      <c r="O903" s="51" t="str">
        <f>IF(G903="","",IFERROR(ROUND(SUMIFS(Данные3!$G:$G,Данные3!$A:$A,D$2,Данные3!$B:$B,G903)*100,0)&amp;"%",""))</f>
        <v/>
      </c>
      <c r="U903" s="51" t="str">
        <f t="shared" si="43"/>
        <v/>
      </c>
      <c r="V903" s="53" t="str">
        <f t="shared" si="44"/>
        <v/>
      </c>
      <c r="W903" s="51" t="str">
        <f>IFERROR(IF(Данные2!$A903&lt;&gt;"",Данные2!$A903,""),"")</f>
        <v/>
      </c>
      <c r="X903" s="53" t="str">
        <f>IF(COUNTIF(W$1:W903,W903)=1,IF(COUNT(X$1:X902)&gt;0,MAX(X$1:X902)+1,1),"")</f>
        <v/>
      </c>
      <c r="Z903" s="51" t="str">
        <f>IF($U903="","",IFERROR(SUMIF(Данные2!$A:$A,Техлист!$U903,Данные2!D:D),""))</f>
        <v/>
      </c>
      <c r="AA903" s="51" t="str">
        <f>IF($U903="","",IFERROR(SUMIF(Данные2!$A:$A,Техлист!$U903,Данные2!E:E),""))</f>
        <v/>
      </c>
      <c r="AB903" s="45" t="str">
        <f>IF($U903="","",IFERROR(ROUND(SUMIF(Данные2!$A:$A,Техлист!$U903,Данные2!F:F)*100,0)&amp;"%",""))</f>
        <v/>
      </c>
    </row>
    <row r="904" spans="1:28" x14ac:dyDescent="0.25">
      <c r="A904" s="45" t="str">
        <f>IF(Данные2!$A904&lt;&gt;"",Данные2!$A904,"")</f>
        <v/>
      </c>
      <c r="G904" s="45" t="str">
        <f t="shared" si="42"/>
        <v/>
      </c>
      <c r="H904" s="45" t="str">
        <f>IF(COUNTIF(G$1:G904,G904)=1,IF(COUNT(H$1:H903)&gt;0,MAX(H$1:H903)+1,1),"")</f>
        <v/>
      </c>
      <c r="J904" s="45" t="str">
        <f>IFERROR(IF(AND(Данные3!A904&lt;&gt;"",Данные3!A904=D$2),Данные3!B904,""),"")</f>
        <v/>
      </c>
      <c r="K904" s="45" t="str">
        <f>IF(COUNTIF(J$1:J904,J904)=1,IF(COUNT(K$1:K903)&gt;0,MAX(K$1:K903)+1,1),"")</f>
        <v/>
      </c>
      <c r="M904" s="51" t="str">
        <f>IF(G904="","",IFERROR(SUMIFS(Данные3!$E:$E,Данные3!$A:$A,D$2,Данные3!$B:$B,G904),""))</f>
        <v/>
      </c>
      <c r="N904" s="51" t="str">
        <f>IF(G904="","",IFERROR(SUMIFS(Данные3!$F:$F,Данные3!$A:$A,D$2,Данные3!$B:$B,G904),""))</f>
        <v/>
      </c>
      <c r="O904" s="51" t="str">
        <f>IF(G904="","",IFERROR(ROUND(SUMIFS(Данные3!$G:$G,Данные3!$A:$A,D$2,Данные3!$B:$B,G904)*100,0)&amp;"%",""))</f>
        <v/>
      </c>
      <c r="U904" s="51" t="str">
        <f t="shared" si="43"/>
        <v/>
      </c>
      <c r="V904" s="53" t="str">
        <f t="shared" si="44"/>
        <v/>
      </c>
      <c r="W904" s="51" t="str">
        <f>IFERROR(IF(Данные2!$A904&lt;&gt;"",Данные2!$A904,""),"")</f>
        <v/>
      </c>
      <c r="X904" s="53" t="str">
        <f>IF(COUNTIF(W$1:W904,W904)=1,IF(COUNT(X$1:X903)&gt;0,MAX(X$1:X903)+1,1),"")</f>
        <v/>
      </c>
      <c r="Z904" s="51" t="str">
        <f>IF($U904="","",IFERROR(SUMIF(Данные2!$A:$A,Техлист!$U904,Данные2!D:D),""))</f>
        <v/>
      </c>
      <c r="AA904" s="51" t="str">
        <f>IF($U904="","",IFERROR(SUMIF(Данные2!$A:$A,Техлист!$U904,Данные2!E:E),""))</f>
        <v/>
      </c>
      <c r="AB904" s="45" t="str">
        <f>IF($U904="","",IFERROR(ROUND(SUMIF(Данные2!$A:$A,Техлист!$U904,Данные2!F:F)*100,0)&amp;"%",""))</f>
        <v/>
      </c>
    </row>
    <row r="905" spans="1:28" x14ac:dyDescent="0.25">
      <c r="A905" s="45" t="str">
        <f>IF(Данные2!$A905&lt;&gt;"",Данные2!$A905,"")</f>
        <v/>
      </c>
      <c r="G905" s="45" t="str">
        <f t="shared" si="42"/>
        <v/>
      </c>
      <c r="H905" s="45" t="str">
        <f>IF(COUNTIF(G$1:G905,G905)=1,IF(COUNT(H$1:H904)&gt;0,MAX(H$1:H904)+1,1),"")</f>
        <v/>
      </c>
      <c r="J905" s="45" t="str">
        <f>IFERROR(IF(AND(Данные3!A905&lt;&gt;"",Данные3!A905=D$2),Данные3!B905,""),"")</f>
        <v/>
      </c>
      <c r="K905" s="45" t="str">
        <f>IF(COUNTIF(J$1:J905,J905)=1,IF(COUNT(K$1:K904)&gt;0,MAX(K$1:K904)+1,1),"")</f>
        <v/>
      </c>
      <c r="M905" s="51" t="str">
        <f>IF(G905="","",IFERROR(SUMIFS(Данные3!$E:$E,Данные3!$A:$A,D$2,Данные3!$B:$B,G905),""))</f>
        <v/>
      </c>
      <c r="N905" s="51" t="str">
        <f>IF(G905="","",IFERROR(SUMIFS(Данные3!$F:$F,Данные3!$A:$A,D$2,Данные3!$B:$B,G905),""))</f>
        <v/>
      </c>
      <c r="O905" s="51" t="str">
        <f>IF(G905="","",IFERROR(ROUND(SUMIFS(Данные3!$G:$G,Данные3!$A:$A,D$2,Данные3!$B:$B,G905)*100,0)&amp;"%",""))</f>
        <v/>
      </c>
      <c r="U905" s="51" t="str">
        <f t="shared" si="43"/>
        <v/>
      </c>
      <c r="V905" s="53" t="str">
        <f t="shared" si="44"/>
        <v/>
      </c>
      <c r="W905" s="51" t="str">
        <f>IFERROR(IF(Данные2!$A905&lt;&gt;"",Данные2!$A905,""),"")</f>
        <v/>
      </c>
      <c r="X905" s="53" t="str">
        <f>IF(COUNTIF(W$1:W905,W905)=1,IF(COUNT(X$1:X904)&gt;0,MAX(X$1:X904)+1,1),"")</f>
        <v/>
      </c>
      <c r="Z905" s="51" t="str">
        <f>IF($U905="","",IFERROR(SUMIF(Данные2!$A:$A,Техлист!$U905,Данные2!D:D),""))</f>
        <v/>
      </c>
      <c r="AA905" s="51" t="str">
        <f>IF($U905="","",IFERROR(SUMIF(Данные2!$A:$A,Техлист!$U905,Данные2!E:E),""))</f>
        <v/>
      </c>
      <c r="AB905" s="45" t="str">
        <f>IF($U905="","",IFERROR(ROUND(SUMIF(Данные2!$A:$A,Техлист!$U905,Данные2!F:F)*100,0)&amp;"%",""))</f>
        <v/>
      </c>
    </row>
    <row r="906" spans="1:28" x14ac:dyDescent="0.25">
      <c r="A906" s="45" t="str">
        <f>IF(Данные2!$A906&lt;&gt;"",Данные2!$A906,"")</f>
        <v/>
      </c>
      <c r="G906" s="45" t="str">
        <f t="shared" si="42"/>
        <v/>
      </c>
      <c r="H906" s="45" t="str">
        <f>IF(COUNTIF(G$1:G906,G906)=1,IF(COUNT(H$1:H905)&gt;0,MAX(H$1:H905)+1,1),"")</f>
        <v/>
      </c>
      <c r="J906" s="45" t="str">
        <f>IFERROR(IF(AND(Данные3!A906&lt;&gt;"",Данные3!A906=D$2),Данные3!B906,""),"")</f>
        <v/>
      </c>
      <c r="K906" s="45" t="str">
        <f>IF(COUNTIF(J$1:J906,J906)=1,IF(COUNT(K$1:K905)&gt;0,MAX(K$1:K905)+1,1),"")</f>
        <v/>
      </c>
      <c r="M906" s="51" t="str">
        <f>IF(G906="","",IFERROR(SUMIFS(Данные3!$E:$E,Данные3!$A:$A,D$2,Данные3!$B:$B,G906),""))</f>
        <v/>
      </c>
      <c r="N906" s="51" t="str">
        <f>IF(G906="","",IFERROR(SUMIFS(Данные3!$F:$F,Данные3!$A:$A,D$2,Данные3!$B:$B,G906),""))</f>
        <v/>
      </c>
      <c r="O906" s="51" t="str">
        <f>IF(G906="","",IFERROR(ROUND(SUMIFS(Данные3!$G:$G,Данные3!$A:$A,D$2,Данные3!$B:$B,G906)*100,0)&amp;"%",""))</f>
        <v/>
      </c>
      <c r="U906" s="51" t="str">
        <f t="shared" si="43"/>
        <v/>
      </c>
      <c r="V906" s="53" t="str">
        <f t="shared" si="44"/>
        <v/>
      </c>
      <c r="W906" s="51" t="str">
        <f>IFERROR(IF(Данные2!$A906&lt;&gt;"",Данные2!$A906,""),"")</f>
        <v/>
      </c>
      <c r="X906" s="53" t="str">
        <f>IF(COUNTIF(W$1:W906,W906)=1,IF(COUNT(X$1:X905)&gt;0,MAX(X$1:X905)+1,1),"")</f>
        <v/>
      </c>
      <c r="Z906" s="51" t="str">
        <f>IF($U906="","",IFERROR(SUMIF(Данные2!$A:$A,Техлист!$U906,Данные2!D:D),""))</f>
        <v/>
      </c>
      <c r="AA906" s="51" t="str">
        <f>IF($U906="","",IFERROR(SUMIF(Данные2!$A:$A,Техлист!$U906,Данные2!E:E),""))</f>
        <v/>
      </c>
      <c r="AB906" s="45" t="str">
        <f>IF($U906="","",IFERROR(ROUND(SUMIF(Данные2!$A:$A,Техлист!$U906,Данные2!F:F)*100,0)&amp;"%",""))</f>
        <v/>
      </c>
    </row>
    <row r="907" spans="1:28" x14ac:dyDescent="0.25">
      <c r="A907" s="45" t="str">
        <f>IF(Данные2!$A907&lt;&gt;"",Данные2!$A907,"")</f>
        <v/>
      </c>
      <c r="G907" s="45" t="str">
        <f t="shared" si="42"/>
        <v/>
      </c>
      <c r="H907" s="45" t="str">
        <f>IF(COUNTIF(G$1:G907,G907)=1,IF(COUNT(H$1:H906)&gt;0,MAX(H$1:H906)+1,1),"")</f>
        <v/>
      </c>
      <c r="J907" s="45" t="str">
        <f>IFERROR(IF(AND(Данные3!A907&lt;&gt;"",Данные3!A907=D$2),Данные3!B907,""),"")</f>
        <v/>
      </c>
      <c r="K907" s="45" t="str">
        <f>IF(COUNTIF(J$1:J907,J907)=1,IF(COUNT(K$1:K906)&gt;0,MAX(K$1:K906)+1,1),"")</f>
        <v/>
      </c>
      <c r="M907" s="51" t="str">
        <f>IF(G907="","",IFERROR(SUMIFS(Данные3!$E:$E,Данные3!$A:$A,D$2,Данные3!$B:$B,G907),""))</f>
        <v/>
      </c>
      <c r="N907" s="51" t="str">
        <f>IF(G907="","",IFERROR(SUMIFS(Данные3!$F:$F,Данные3!$A:$A,D$2,Данные3!$B:$B,G907),""))</f>
        <v/>
      </c>
      <c r="O907" s="51" t="str">
        <f>IF(G907="","",IFERROR(ROUND(SUMIFS(Данные3!$G:$G,Данные3!$A:$A,D$2,Данные3!$B:$B,G907)*100,0)&amp;"%",""))</f>
        <v/>
      </c>
      <c r="U907" s="51" t="str">
        <f t="shared" si="43"/>
        <v/>
      </c>
      <c r="V907" s="53" t="str">
        <f t="shared" si="44"/>
        <v/>
      </c>
      <c r="W907" s="51" t="str">
        <f>IFERROR(IF(Данные2!$A907&lt;&gt;"",Данные2!$A907,""),"")</f>
        <v/>
      </c>
      <c r="X907" s="53" t="str">
        <f>IF(COUNTIF(W$1:W907,W907)=1,IF(COUNT(X$1:X906)&gt;0,MAX(X$1:X906)+1,1),"")</f>
        <v/>
      </c>
      <c r="Z907" s="51" t="str">
        <f>IF($U907="","",IFERROR(SUMIF(Данные2!$A:$A,Техлист!$U907,Данные2!D:D),""))</f>
        <v/>
      </c>
      <c r="AA907" s="51" t="str">
        <f>IF($U907="","",IFERROR(SUMIF(Данные2!$A:$A,Техлист!$U907,Данные2!E:E),""))</f>
        <v/>
      </c>
      <c r="AB907" s="45" t="str">
        <f>IF($U907="","",IFERROR(ROUND(SUMIF(Данные2!$A:$A,Техлист!$U907,Данные2!F:F)*100,0)&amp;"%",""))</f>
        <v/>
      </c>
    </row>
    <row r="908" spans="1:28" x14ac:dyDescent="0.25">
      <c r="A908" s="45" t="str">
        <f>IF(Данные2!$A908&lt;&gt;"",Данные2!$A908,"")</f>
        <v/>
      </c>
      <c r="G908" s="45" t="str">
        <f t="shared" si="42"/>
        <v/>
      </c>
      <c r="H908" s="45" t="str">
        <f>IF(COUNTIF(G$1:G908,G908)=1,IF(COUNT(H$1:H907)&gt;0,MAX(H$1:H907)+1,1),"")</f>
        <v/>
      </c>
      <c r="J908" s="45" t="str">
        <f>IFERROR(IF(AND(Данные3!A908&lt;&gt;"",Данные3!A908=D$2),Данные3!B908,""),"")</f>
        <v/>
      </c>
      <c r="K908" s="45" t="str">
        <f>IF(COUNTIF(J$1:J908,J908)=1,IF(COUNT(K$1:K907)&gt;0,MAX(K$1:K907)+1,1),"")</f>
        <v/>
      </c>
      <c r="M908" s="51" t="str">
        <f>IF(G908="","",IFERROR(SUMIFS(Данные3!$E:$E,Данные3!$A:$A,D$2,Данные3!$B:$B,G908),""))</f>
        <v/>
      </c>
      <c r="N908" s="51" t="str">
        <f>IF(G908="","",IFERROR(SUMIFS(Данные3!$F:$F,Данные3!$A:$A,D$2,Данные3!$B:$B,G908),""))</f>
        <v/>
      </c>
      <c r="O908" s="51" t="str">
        <f>IF(G908="","",IFERROR(ROUND(SUMIFS(Данные3!$G:$G,Данные3!$A:$A,D$2,Данные3!$B:$B,G908)*100,0)&amp;"%",""))</f>
        <v/>
      </c>
      <c r="U908" s="51" t="str">
        <f t="shared" si="43"/>
        <v/>
      </c>
      <c r="V908" s="53" t="str">
        <f t="shared" si="44"/>
        <v/>
      </c>
      <c r="W908" s="51" t="str">
        <f>IFERROR(IF(Данные2!$A908&lt;&gt;"",Данные2!$A908,""),"")</f>
        <v/>
      </c>
      <c r="X908" s="53" t="str">
        <f>IF(COUNTIF(W$1:W908,W908)=1,IF(COUNT(X$1:X907)&gt;0,MAX(X$1:X907)+1,1),"")</f>
        <v/>
      </c>
      <c r="Z908" s="51" t="str">
        <f>IF($U908="","",IFERROR(SUMIF(Данные2!$A:$A,Техлист!$U908,Данные2!D:D),""))</f>
        <v/>
      </c>
      <c r="AA908" s="51" t="str">
        <f>IF($U908="","",IFERROR(SUMIF(Данные2!$A:$A,Техлист!$U908,Данные2!E:E),""))</f>
        <v/>
      </c>
      <c r="AB908" s="45" t="str">
        <f>IF($U908="","",IFERROR(ROUND(SUMIF(Данные2!$A:$A,Техлист!$U908,Данные2!F:F)*100,0)&amp;"%",""))</f>
        <v/>
      </c>
    </row>
    <row r="909" spans="1:28" x14ac:dyDescent="0.25">
      <c r="A909" s="45" t="str">
        <f>IF(Данные2!$A909&lt;&gt;"",Данные2!$A909,"")</f>
        <v/>
      </c>
      <c r="G909" s="45" t="str">
        <f t="shared" si="42"/>
        <v/>
      </c>
      <c r="H909" s="45" t="str">
        <f>IF(COUNTIF(G$1:G909,G909)=1,IF(COUNT(H$1:H908)&gt;0,MAX(H$1:H908)+1,1),"")</f>
        <v/>
      </c>
      <c r="J909" s="45" t="str">
        <f>IFERROR(IF(AND(Данные3!A909&lt;&gt;"",Данные3!A909=D$2),Данные3!B909,""),"")</f>
        <v/>
      </c>
      <c r="K909" s="45" t="str">
        <f>IF(COUNTIF(J$1:J909,J909)=1,IF(COUNT(K$1:K908)&gt;0,MAX(K$1:K908)+1,1),"")</f>
        <v/>
      </c>
      <c r="M909" s="51" t="str">
        <f>IF(G909="","",IFERROR(SUMIFS(Данные3!$E:$E,Данные3!$A:$A,D$2,Данные3!$B:$B,G909),""))</f>
        <v/>
      </c>
      <c r="N909" s="51" t="str">
        <f>IF(G909="","",IFERROR(SUMIFS(Данные3!$F:$F,Данные3!$A:$A,D$2,Данные3!$B:$B,G909),""))</f>
        <v/>
      </c>
      <c r="O909" s="51" t="str">
        <f>IF(G909="","",IFERROR(ROUND(SUMIFS(Данные3!$G:$G,Данные3!$A:$A,D$2,Данные3!$B:$B,G909)*100,0)&amp;"%",""))</f>
        <v/>
      </c>
      <c r="U909" s="51" t="str">
        <f t="shared" si="43"/>
        <v/>
      </c>
      <c r="V909" s="53" t="str">
        <f t="shared" si="44"/>
        <v/>
      </c>
      <c r="W909" s="51" t="str">
        <f>IFERROR(IF(Данные2!$A909&lt;&gt;"",Данные2!$A909,""),"")</f>
        <v/>
      </c>
      <c r="X909" s="53" t="str">
        <f>IF(COUNTIF(W$1:W909,W909)=1,IF(COUNT(X$1:X908)&gt;0,MAX(X$1:X908)+1,1),"")</f>
        <v/>
      </c>
      <c r="Z909" s="51" t="str">
        <f>IF($U909="","",IFERROR(SUMIF(Данные2!$A:$A,Техлист!$U909,Данные2!D:D),""))</f>
        <v/>
      </c>
      <c r="AA909" s="51" t="str">
        <f>IF($U909="","",IFERROR(SUMIF(Данные2!$A:$A,Техлист!$U909,Данные2!E:E),""))</f>
        <v/>
      </c>
      <c r="AB909" s="45" t="str">
        <f>IF($U909="","",IFERROR(ROUND(SUMIF(Данные2!$A:$A,Техлист!$U909,Данные2!F:F)*100,0)&amp;"%",""))</f>
        <v/>
      </c>
    </row>
    <row r="910" spans="1:28" x14ac:dyDescent="0.25">
      <c r="A910" s="45" t="str">
        <f>IF(Данные2!$A910&lt;&gt;"",Данные2!$A910,"")</f>
        <v/>
      </c>
      <c r="G910" s="45" t="str">
        <f t="shared" si="42"/>
        <v/>
      </c>
      <c r="H910" s="45" t="str">
        <f>IF(COUNTIF(G$1:G910,G910)=1,IF(COUNT(H$1:H909)&gt;0,MAX(H$1:H909)+1,1),"")</f>
        <v/>
      </c>
      <c r="J910" s="45" t="str">
        <f>IFERROR(IF(AND(Данные3!A910&lt;&gt;"",Данные3!A910=D$2),Данные3!B910,""),"")</f>
        <v/>
      </c>
      <c r="K910" s="45" t="str">
        <f>IF(COUNTIF(J$1:J910,J910)=1,IF(COUNT(K$1:K909)&gt;0,MAX(K$1:K909)+1,1),"")</f>
        <v/>
      </c>
      <c r="M910" s="51" t="str">
        <f>IF(G910="","",IFERROR(SUMIFS(Данные3!$E:$E,Данные3!$A:$A,D$2,Данные3!$B:$B,G910),""))</f>
        <v/>
      </c>
      <c r="N910" s="51" t="str">
        <f>IF(G910="","",IFERROR(SUMIFS(Данные3!$F:$F,Данные3!$A:$A,D$2,Данные3!$B:$B,G910),""))</f>
        <v/>
      </c>
      <c r="O910" s="51" t="str">
        <f>IF(G910="","",IFERROR(ROUND(SUMIFS(Данные3!$G:$G,Данные3!$A:$A,D$2,Данные3!$B:$B,G910)*100,0)&amp;"%",""))</f>
        <v/>
      </c>
      <c r="U910" s="51" t="str">
        <f t="shared" si="43"/>
        <v/>
      </c>
      <c r="V910" s="53" t="str">
        <f t="shared" si="44"/>
        <v/>
      </c>
      <c r="W910" s="51" t="str">
        <f>IFERROR(IF(Данные2!$A910&lt;&gt;"",Данные2!$A910,""),"")</f>
        <v/>
      </c>
      <c r="X910" s="53" t="str">
        <f>IF(COUNTIF(W$1:W910,W910)=1,IF(COUNT(X$1:X909)&gt;0,MAX(X$1:X909)+1,1),"")</f>
        <v/>
      </c>
      <c r="Z910" s="51" t="str">
        <f>IF($U910="","",IFERROR(SUMIF(Данные2!$A:$A,Техлист!$U910,Данные2!D:D),""))</f>
        <v/>
      </c>
      <c r="AA910" s="51" t="str">
        <f>IF($U910="","",IFERROR(SUMIF(Данные2!$A:$A,Техлист!$U910,Данные2!E:E),""))</f>
        <v/>
      </c>
      <c r="AB910" s="45" t="str">
        <f>IF($U910="","",IFERROR(ROUND(SUMIF(Данные2!$A:$A,Техлист!$U910,Данные2!F:F)*100,0)&amp;"%",""))</f>
        <v/>
      </c>
    </row>
    <row r="911" spans="1:28" x14ac:dyDescent="0.25">
      <c r="A911" s="45" t="str">
        <f>IF(Данные2!$A911&lt;&gt;"",Данные2!$A911,"")</f>
        <v/>
      </c>
      <c r="G911" s="45" t="str">
        <f t="shared" si="42"/>
        <v/>
      </c>
      <c r="H911" s="45" t="str">
        <f>IF(COUNTIF(G$1:G911,G911)=1,IF(COUNT(H$1:H910)&gt;0,MAX(H$1:H910)+1,1),"")</f>
        <v/>
      </c>
      <c r="J911" s="45" t="str">
        <f>IFERROR(IF(AND(Данные3!A911&lt;&gt;"",Данные3!A911=D$2),Данные3!B911,""),"")</f>
        <v/>
      </c>
      <c r="K911" s="45" t="str">
        <f>IF(COUNTIF(J$1:J911,J911)=1,IF(COUNT(K$1:K910)&gt;0,MAX(K$1:K910)+1,1),"")</f>
        <v/>
      </c>
      <c r="M911" s="51" t="str">
        <f>IF(G911="","",IFERROR(SUMIFS(Данные3!$E:$E,Данные3!$A:$A,D$2,Данные3!$B:$B,G911),""))</f>
        <v/>
      </c>
      <c r="N911" s="51" t="str">
        <f>IF(G911="","",IFERROR(SUMIFS(Данные3!$F:$F,Данные3!$A:$A,D$2,Данные3!$B:$B,G911),""))</f>
        <v/>
      </c>
      <c r="O911" s="51" t="str">
        <f>IF(G911="","",IFERROR(ROUND(SUMIFS(Данные3!$G:$G,Данные3!$A:$A,D$2,Данные3!$B:$B,G911)*100,0)&amp;"%",""))</f>
        <v/>
      </c>
      <c r="U911" s="51" t="str">
        <f t="shared" si="43"/>
        <v/>
      </c>
      <c r="V911" s="53" t="str">
        <f t="shared" si="44"/>
        <v/>
      </c>
      <c r="W911" s="51" t="str">
        <f>IFERROR(IF(Данные2!$A911&lt;&gt;"",Данные2!$A911,""),"")</f>
        <v/>
      </c>
      <c r="X911" s="53" t="str">
        <f>IF(COUNTIF(W$1:W911,W911)=1,IF(COUNT(X$1:X910)&gt;0,MAX(X$1:X910)+1,1),"")</f>
        <v/>
      </c>
      <c r="Z911" s="51" t="str">
        <f>IF($U911="","",IFERROR(SUMIF(Данные2!$A:$A,Техлист!$U911,Данные2!D:D),""))</f>
        <v/>
      </c>
      <c r="AA911" s="51" t="str">
        <f>IF($U911="","",IFERROR(SUMIF(Данные2!$A:$A,Техлист!$U911,Данные2!E:E),""))</f>
        <v/>
      </c>
      <c r="AB911" s="45" t="str">
        <f>IF($U911="","",IFERROR(ROUND(SUMIF(Данные2!$A:$A,Техлист!$U911,Данные2!F:F)*100,0)&amp;"%",""))</f>
        <v/>
      </c>
    </row>
    <row r="912" spans="1:28" x14ac:dyDescent="0.25">
      <c r="A912" s="45" t="str">
        <f>IF(Данные2!$A912&lt;&gt;"",Данные2!$A912,"")</f>
        <v/>
      </c>
      <c r="G912" s="45" t="str">
        <f t="shared" si="42"/>
        <v/>
      </c>
      <c r="H912" s="45" t="str">
        <f>IF(COUNTIF(G$1:G912,G912)=1,IF(COUNT(H$1:H911)&gt;0,MAX(H$1:H911)+1,1),"")</f>
        <v/>
      </c>
      <c r="J912" s="45" t="str">
        <f>IFERROR(IF(AND(Данные3!A912&lt;&gt;"",Данные3!A912=D$2),Данные3!B912,""),"")</f>
        <v/>
      </c>
      <c r="K912" s="45" t="str">
        <f>IF(COUNTIF(J$1:J912,J912)=1,IF(COUNT(K$1:K911)&gt;0,MAX(K$1:K911)+1,1),"")</f>
        <v/>
      </c>
      <c r="M912" s="51" t="str">
        <f>IF(G912="","",IFERROR(SUMIFS(Данные3!$E:$E,Данные3!$A:$A,D$2,Данные3!$B:$B,G912),""))</f>
        <v/>
      </c>
      <c r="N912" s="51" t="str">
        <f>IF(G912="","",IFERROR(SUMIFS(Данные3!$F:$F,Данные3!$A:$A,D$2,Данные3!$B:$B,G912),""))</f>
        <v/>
      </c>
      <c r="O912" s="51" t="str">
        <f>IF(G912="","",IFERROR(ROUND(SUMIFS(Данные3!$G:$G,Данные3!$A:$A,D$2,Данные3!$B:$B,G912)*100,0)&amp;"%",""))</f>
        <v/>
      </c>
      <c r="U912" s="51" t="str">
        <f t="shared" si="43"/>
        <v/>
      </c>
      <c r="V912" s="53" t="str">
        <f t="shared" si="44"/>
        <v/>
      </c>
      <c r="W912" s="51" t="str">
        <f>IFERROR(IF(Данные2!$A912&lt;&gt;"",Данные2!$A912,""),"")</f>
        <v/>
      </c>
      <c r="X912" s="53" t="str">
        <f>IF(COUNTIF(W$1:W912,W912)=1,IF(COUNT(X$1:X911)&gt;0,MAX(X$1:X911)+1,1),"")</f>
        <v/>
      </c>
      <c r="Z912" s="51" t="str">
        <f>IF($U912="","",IFERROR(SUMIF(Данные2!$A:$A,Техлист!$U912,Данные2!D:D),""))</f>
        <v/>
      </c>
      <c r="AA912" s="51" t="str">
        <f>IF($U912="","",IFERROR(SUMIF(Данные2!$A:$A,Техлист!$U912,Данные2!E:E),""))</f>
        <v/>
      </c>
      <c r="AB912" s="45" t="str">
        <f>IF($U912="","",IFERROR(ROUND(SUMIF(Данные2!$A:$A,Техлист!$U912,Данные2!F:F)*100,0)&amp;"%",""))</f>
        <v/>
      </c>
    </row>
    <row r="913" spans="1:28" x14ac:dyDescent="0.25">
      <c r="A913" s="45" t="str">
        <f>IF(Данные2!$A913&lt;&gt;"",Данные2!$A913,"")</f>
        <v/>
      </c>
      <c r="G913" s="45" t="str">
        <f t="shared" si="42"/>
        <v/>
      </c>
      <c r="H913" s="45" t="str">
        <f>IF(COUNTIF(G$1:G913,G913)=1,IF(COUNT(H$1:H912)&gt;0,MAX(H$1:H912)+1,1),"")</f>
        <v/>
      </c>
      <c r="J913" s="45" t="str">
        <f>IFERROR(IF(AND(Данные3!A913&lt;&gt;"",Данные3!A913=D$2),Данные3!B913,""),"")</f>
        <v/>
      </c>
      <c r="K913" s="45" t="str">
        <f>IF(COUNTIF(J$1:J913,J913)=1,IF(COUNT(K$1:K912)&gt;0,MAX(K$1:K912)+1,1),"")</f>
        <v/>
      </c>
      <c r="M913" s="51" t="str">
        <f>IF(G913="","",IFERROR(SUMIFS(Данные3!$E:$E,Данные3!$A:$A,D$2,Данные3!$B:$B,G913),""))</f>
        <v/>
      </c>
      <c r="N913" s="51" t="str">
        <f>IF(G913="","",IFERROR(SUMIFS(Данные3!$F:$F,Данные3!$A:$A,D$2,Данные3!$B:$B,G913),""))</f>
        <v/>
      </c>
      <c r="O913" s="51" t="str">
        <f>IF(G913="","",IFERROR(ROUND(SUMIFS(Данные3!$G:$G,Данные3!$A:$A,D$2,Данные3!$B:$B,G913)*100,0)&amp;"%",""))</f>
        <v/>
      </c>
      <c r="U913" s="51" t="str">
        <f t="shared" si="43"/>
        <v/>
      </c>
      <c r="V913" s="53" t="str">
        <f t="shared" si="44"/>
        <v/>
      </c>
      <c r="W913" s="51" t="str">
        <f>IFERROR(IF(Данные2!$A913&lt;&gt;"",Данные2!$A913,""),"")</f>
        <v/>
      </c>
      <c r="X913" s="53" t="str">
        <f>IF(COUNTIF(W$1:W913,W913)=1,IF(COUNT(X$1:X912)&gt;0,MAX(X$1:X912)+1,1),"")</f>
        <v/>
      </c>
      <c r="Z913" s="51" t="str">
        <f>IF($U913="","",IFERROR(SUMIF(Данные2!$A:$A,Техлист!$U913,Данные2!D:D),""))</f>
        <v/>
      </c>
      <c r="AA913" s="51" t="str">
        <f>IF($U913="","",IFERROR(SUMIF(Данные2!$A:$A,Техлист!$U913,Данные2!E:E),""))</f>
        <v/>
      </c>
      <c r="AB913" s="45" t="str">
        <f>IF($U913="","",IFERROR(ROUND(SUMIF(Данные2!$A:$A,Техлист!$U913,Данные2!F:F)*100,0)&amp;"%",""))</f>
        <v/>
      </c>
    </row>
    <row r="914" spans="1:28" x14ac:dyDescent="0.25">
      <c r="A914" s="45" t="str">
        <f>IF(Данные2!$A914&lt;&gt;"",Данные2!$A914,"")</f>
        <v/>
      </c>
      <c r="G914" s="45" t="str">
        <f t="shared" si="42"/>
        <v/>
      </c>
      <c r="H914" s="45" t="str">
        <f>IF(COUNTIF(G$1:G914,G914)=1,IF(COUNT(H$1:H913)&gt;0,MAX(H$1:H913)+1,1),"")</f>
        <v/>
      </c>
      <c r="J914" s="45" t="str">
        <f>IFERROR(IF(AND(Данные3!A914&lt;&gt;"",Данные3!A914=D$2),Данные3!B914,""),"")</f>
        <v/>
      </c>
      <c r="K914" s="45" t="str">
        <f>IF(COUNTIF(J$1:J914,J914)=1,IF(COUNT(K$1:K913)&gt;0,MAX(K$1:K913)+1,1),"")</f>
        <v/>
      </c>
      <c r="M914" s="51" t="str">
        <f>IF(G914="","",IFERROR(SUMIFS(Данные3!$E:$E,Данные3!$A:$A,D$2,Данные3!$B:$B,G914),""))</f>
        <v/>
      </c>
      <c r="N914" s="51" t="str">
        <f>IF(G914="","",IFERROR(SUMIFS(Данные3!$F:$F,Данные3!$A:$A,D$2,Данные3!$B:$B,G914),""))</f>
        <v/>
      </c>
      <c r="O914" s="51" t="str">
        <f>IF(G914="","",IFERROR(ROUND(SUMIFS(Данные3!$G:$G,Данные3!$A:$A,D$2,Данные3!$B:$B,G914)*100,0)&amp;"%",""))</f>
        <v/>
      </c>
      <c r="U914" s="51" t="str">
        <f t="shared" si="43"/>
        <v/>
      </c>
      <c r="V914" s="53" t="str">
        <f t="shared" si="44"/>
        <v/>
      </c>
      <c r="W914" s="51" t="str">
        <f>IFERROR(IF(Данные2!$A914&lt;&gt;"",Данные2!$A914,""),"")</f>
        <v/>
      </c>
      <c r="X914" s="53" t="str">
        <f>IF(COUNTIF(W$1:W914,W914)=1,IF(COUNT(X$1:X913)&gt;0,MAX(X$1:X913)+1,1),"")</f>
        <v/>
      </c>
      <c r="Z914" s="51" t="str">
        <f>IF($U914="","",IFERROR(SUMIF(Данные2!$A:$A,Техлист!$U914,Данные2!D:D),""))</f>
        <v/>
      </c>
      <c r="AA914" s="51" t="str">
        <f>IF($U914="","",IFERROR(SUMIF(Данные2!$A:$A,Техлист!$U914,Данные2!E:E),""))</f>
        <v/>
      </c>
      <c r="AB914" s="45" t="str">
        <f>IF($U914="","",IFERROR(ROUND(SUMIF(Данные2!$A:$A,Техлист!$U914,Данные2!F:F)*100,0)&amp;"%",""))</f>
        <v/>
      </c>
    </row>
    <row r="915" spans="1:28" x14ac:dyDescent="0.25">
      <c r="A915" s="45" t="str">
        <f>IF(Данные2!$A915&lt;&gt;"",Данные2!$A915,"")</f>
        <v/>
      </c>
      <c r="G915" s="45" t="str">
        <f t="shared" si="42"/>
        <v/>
      </c>
      <c r="H915" s="45" t="str">
        <f>IF(COUNTIF(G$1:G915,G915)=1,IF(COUNT(H$1:H914)&gt;0,MAX(H$1:H914)+1,1),"")</f>
        <v/>
      </c>
      <c r="J915" s="45" t="str">
        <f>IFERROR(IF(AND(Данные3!A915&lt;&gt;"",Данные3!A915=D$2),Данные3!B915,""),"")</f>
        <v/>
      </c>
      <c r="K915" s="45" t="str">
        <f>IF(COUNTIF(J$1:J915,J915)=1,IF(COUNT(K$1:K914)&gt;0,MAX(K$1:K914)+1,1),"")</f>
        <v/>
      </c>
      <c r="M915" s="51" t="str">
        <f>IF(G915="","",IFERROR(SUMIFS(Данные3!$E:$E,Данные3!$A:$A,D$2,Данные3!$B:$B,G915),""))</f>
        <v/>
      </c>
      <c r="N915" s="51" t="str">
        <f>IF(G915="","",IFERROR(SUMIFS(Данные3!$F:$F,Данные3!$A:$A,D$2,Данные3!$B:$B,G915),""))</f>
        <v/>
      </c>
      <c r="O915" s="51" t="str">
        <f>IF(G915="","",IFERROR(ROUND(SUMIFS(Данные3!$G:$G,Данные3!$A:$A,D$2,Данные3!$B:$B,G915)*100,0)&amp;"%",""))</f>
        <v/>
      </c>
      <c r="U915" s="51" t="str">
        <f t="shared" si="43"/>
        <v/>
      </c>
      <c r="V915" s="53" t="str">
        <f t="shared" si="44"/>
        <v/>
      </c>
      <c r="W915" s="51" t="str">
        <f>IFERROR(IF(Данные2!$A915&lt;&gt;"",Данные2!$A915,""),"")</f>
        <v/>
      </c>
      <c r="X915" s="53" t="str">
        <f>IF(COUNTIF(W$1:W915,W915)=1,IF(COUNT(X$1:X914)&gt;0,MAX(X$1:X914)+1,1),"")</f>
        <v/>
      </c>
      <c r="Z915" s="51" t="str">
        <f>IF($U915="","",IFERROR(SUMIF(Данные2!$A:$A,Техлист!$U915,Данные2!D:D),""))</f>
        <v/>
      </c>
      <c r="AA915" s="51" t="str">
        <f>IF($U915="","",IFERROR(SUMIF(Данные2!$A:$A,Техлист!$U915,Данные2!E:E),""))</f>
        <v/>
      </c>
      <c r="AB915" s="45" t="str">
        <f>IF($U915="","",IFERROR(ROUND(SUMIF(Данные2!$A:$A,Техлист!$U915,Данные2!F:F)*100,0)&amp;"%",""))</f>
        <v/>
      </c>
    </row>
    <row r="916" spans="1:28" x14ac:dyDescent="0.25">
      <c r="A916" s="45" t="str">
        <f>IF(Данные2!$A916&lt;&gt;"",Данные2!$A916,"")</f>
        <v/>
      </c>
      <c r="G916" s="45" t="str">
        <f t="shared" si="42"/>
        <v/>
      </c>
      <c r="H916" s="45" t="str">
        <f>IF(COUNTIF(G$1:G916,G916)=1,IF(COUNT(H$1:H915)&gt;0,MAX(H$1:H915)+1,1),"")</f>
        <v/>
      </c>
      <c r="J916" s="45" t="str">
        <f>IFERROR(IF(AND(Данные3!A916&lt;&gt;"",Данные3!A916=D$2),Данные3!B916,""),"")</f>
        <v/>
      </c>
      <c r="K916" s="45" t="str">
        <f>IF(COUNTIF(J$1:J916,J916)=1,IF(COUNT(K$1:K915)&gt;0,MAX(K$1:K915)+1,1),"")</f>
        <v/>
      </c>
      <c r="M916" s="51" t="str">
        <f>IF(G916="","",IFERROR(SUMIFS(Данные3!$E:$E,Данные3!$A:$A,D$2,Данные3!$B:$B,G916),""))</f>
        <v/>
      </c>
      <c r="N916" s="51" t="str">
        <f>IF(G916="","",IFERROR(SUMIFS(Данные3!$F:$F,Данные3!$A:$A,D$2,Данные3!$B:$B,G916),""))</f>
        <v/>
      </c>
      <c r="O916" s="51" t="str">
        <f>IF(G916="","",IFERROR(ROUND(SUMIFS(Данные3!$G:$G,Данные3!$A:$A,D$2,Данные3!$B:$B,G916)*100,0)&amp;"%",""))</f>
        <v/>
      </c>
      <c r="U916" s="51" t="str">
        <f t="shared" si="43"/>
        <v/>
      </c>
      <c r="V916" s="53" t="str">
        <f t="shared" si="44"/>
        <v/>
      </c>
      <c r="W916" s="51" t="str">
        <f>IFERROR(IF(Данные2!$A916&lt;&gt;"",Данные2!$A916,""),"")</f>
        <v/>
      </c>
      <c r="X916" s="53" t="str">
        <f>IF(COUNTIF(W$1:W916,W916)=1,IF(COUNT(X$1:X915)&gt;0,MAX(X$1:X915)+1,1),"")</f>
        <v/>
      </c>
      <c r="Z916" s="51" t="str">
        <f>IF($U916="","",IFERROR(SUMIF(Данные2!$A:$A,Техлист!$U916,Данные2!D:D),""))</f>
        <v/>
      </c>
      <c r="AA916" s="51" t="str">
        <f>IF($U916="","",IFERROR(SUMIF(Данные2!$A:$A,Техлист!$U916,Данные2!E:E),""))</f>
        <v/>
      </c>
      <c r="AB916" s="45" t="str">
        <f>IF($U916="","",IFERROR(ROUND(SUMIF(Данные2!$A:$A,Техлист!$U916,Данные2!F:F)*100,0)&amp;"%",""))</f>
        <v/>
      </c>
    </row>
    <row r="917" spans="1:28" x14ac:dyDescent="0.25">
      <c r="A917" s="45" t="str">
        <f>IF(Данные2!$A917&lt;&gt;"",Данные2!$A917,"")</f>
        <v/>
      </c>
      <c r="G917" s="45" t="str">
        <f t="shared" si="42"/>
        <v/>
      </c>
      <c r="H917" s="45" t="str">
        <f>IF(COUNTIF(G$1:G917,G917)=1,IF(COUNT(H$1:H916)&gt;0,MAX(H$1:H916)+1,1),"")</f>
        <v/>
      </c>
      <c r="J917" s="45" t="str">
        <f>IFERROR(IF(AND(Данные3!A917&lt;&gt;"",Данные3!A917=D$2),Данные3!B917,""),"")</f>
        <v/>
      </c>
      <c r="K917" s="45" t="str">
        <f>IF(COUNTIF(J$1:J917,J917)=1,IF(COUNT(K$1:K916)&gt;0,MAX(K$1:K916)+1,1),"")</f>
        <v/>
      </c>
      <c r="M917" s="51" t="str">
        <f>IF(G917="","",IFERROR(SUMIFS(Данные3!$E:$E,Данные3!$A:$A,D$2,Данные3!$B:$B,G917),""))</f>
        <v/>
      </c>
      <c r="N917" s="51" t="str">
        <f>IF(G917="","",IFERROR(SUMIFS(Данные3!$F:$F,Данные3!$A:$A,D$2,Данные3!$B:$B,G917),""))</f>
        <v/>
      </c>
      <c r="O917" s="51" t="str">
        <f>IF(G917="","",IFERROR(ROUND(SUMIFS(Данные3!$G:$G,Данные3!$A:$A,D$2,Данные3!$B:$B,G917)*100,0)&amp;"%",""))</f>
        <v/>
      </c>
      <c r="U917" s="51" t="str">
        <f t="shared" si="43"/>
        <v/>
      </c>
      <c r="V917" s="53" t="str">
        <f t="shared" si="44"/>
        <v/>
      </c>
      <c r="W917" s="51" t="str">
        <f>IFERROR(IF(Данные2!$A917&lt;&gt;"",Данные2!$A917,""),"")</f>
        <v/>
      </c>
      <c r="X917" s="53" t="str">
        <f>IF(COUNTIF(W$1:W917,W917)=1,IF(COUNT(X$1:X916)&gt;0,MAX(X$1:X916)+1,1),"")</f>
        <v/>
      </c>
      <c r="Z917" s="51" t="str">
        <f>IF($U917="","",IFERROR(SUMIF(Данные2!$A:$A,Техлист!$U917,Данные2!D:D),""))</f>
        <v/>
      </c>
      <c r="AA917" s="51" t="str">
        <f>IF($U917="","",IFERROR(SUMIF(Данные2!$A:$A,Техлист!$U917,Данные2!E:E),""))</f>
        <v/>
      </c>
      <c r="AB917" s="45" t="str">
        <f>IF($U917="","",IFERROR(ROUND(SUMIF(Данные2!$A:$A,Техлист!$U917,Данные2!F:F)*100,0)&amp;"%",""))</f>
        <v/>
      </c>
    </row>
    <row r="918" spans="1:28" x14ac:dyDescent="0.25">
      <c r="A918" s="45" t="str">
        <f>IF(Данные2!$A918&lt;&gt;"",Данные2!$A918,"")</f>
        <v/>
      </c>
      <c r="G918" s="45" t="str">
        <f t="shared" si="42"/>
        <v/>
      </c>
      <c r="H918" s="45" t="str">
        <f>IF(COUNTIF(G$1:G918,G918)=1,IF(COUNT(H$1:H917)&gt;0,MAX(H$1:H917)+1,1),"")</f>
        <v/>
      </c>
      <c r="J918" s="45" t="str">
        <f>IFERROR(IF(AND(Данные3!A918&lt;&gt;"",Данные3!A918=D$2),Данные3!B918,""),"")</f>
        <v/>
      </c>
      <c r="K918" s="45" t="str">
        <f>IF(COUNTIF(J$1:J918,J918)=1,IF(COUNT(K$1:K917)&gt;0,MAX(K$1:K917)+1,1),"")</f>
        <v/>
      </c>
      <c r="M918" s="51" t="str">
        <f>IF(G918="","",IFERROR(SUMIFS(Данные3!$E:$E,Данные3!$A:$A,D$2,Данные3!$B:$B,G918),""))</f>
        <v/>
      </c>
      <c r="N918" s="51" t="str">
        <f>IF(G918="","",IFERROR(SUMIFS(Данные3!$F:$F,Данные3!$A:$A,D$2,Данные3!$B:$B,G918),""))</f>
        <v/>
      </c>
      <c r="O918" s="51" t="str">
        <f>IF(G918="","",IFERROR(ROUND(SUMIFS(Данные3!$G:$G,Данные3!$A:$A,D$2,Данные3!$B:$B,G918)*100,0)&amp;"%",""))</f>
        <v/>
      </c>
      <c r="U918" s="51" t="str">
        <f t="shared" si="43"/>
        <v/>
      </c>
      <c r="V918" s="53" t="str">
        <f t="shared" si="44"/>
        <v/>
      </c>
      <c r="W918" s="51" t="str">
        <f>IFERROR(IF(Данные2!$A918&lt;&gt;"",Данные2!$A918,""),"")</f>
        <v/>
      </c>
      <c r="X918" s="53" t="str">
        <f>IF(COUNTIF(W$1:W918,W918)=1,IF(COUNT(X$1:X917)&gt;0,MAX(X$1:X917)+1,1),"")</f>
        <v/>
      </c>
      <c r="Z918" s="51" t="str">
        <f>IF($U918="","",IFERROR(SUMIF(Данные2!$A:$A,Техлист!$U918,Данные2!D:D),""))</f>
        <v/>
      </c>
      <c r="AA918" s="51" t="str">
        <f>IF($U918="","",IFERROR(SUMIF(Данные2!$A:$A,Техлист!$U918,Данные2!E:E),""))</f>
        <v/>
      </c>
      <c r="AB918" s="45" t="str">
        <f>IF($U918="","",IFERROR(ROUND(SUMIF(Данные2!$A:$A,Техлист!$U918,Данные2!F:F)*100,0)&amp;"%",""))</f>
        <v/>
      </c>
    </row>
    <row r="919" spans="1:28" x14ac:dyDescent="0.25">
      <c r="A919" s="45" t="str">
        <f>IF(Данные2!$A919&lt;&gt;"",Данные2!$A919,"")</f>
        <v/>
      </c>
      <c r="G919" s="45" t="str">
        <f t="shared" si="42"/>
        <v/>
      </c>
      <c r="H919" s="45" t="str">
        <f>IF(COUNTIF(G$1:G919,G919)=1,IF(COUNT(H$1:H918)&gt;0,MAX(H$1:H918)+1,1),"")</f>
        <v/>
      </c>
      <c r="J919" s="45" t="str">
        <f>IFERROR(IF(AND(Данные3!A919&lt;&gt;"",Данные3!A919=D$2),Данные3!B919,""),"")</f>
        <v/>
      </c>
      <c r="K919" s="45" t="str">
        <f>IF(COUNTIF(J$1:J919,J919)=1,IF(COUNT(K$1:K918)&gt;0,MAX(K$1:K918)+1,1),"")</f>
        <v/>
      </c>
      <c r="M919" s="51" t="str">
        <f>IF(G919="","",IFERROR(SUMIFS(Данные3!$E:$E,Данные3!$A:$A,D$2,Данные3!$B:$B,G919),""))</f>
        <v/>
      </c>
      <c r="N919" s="51" t="str">
        <f>IF(G919="","",IFERROR(SUMIFS(Данные3!$F:$F,Данные3!$A:$A,D$2,Данные3!$B:$B,G919),""))</f>
        <v/>
      </c>
      <c r="O919" s="51" t="str">
        <f>IF(G919="","",IFERROR(ROUND(SUMIFS(Данные3!$G:$G,Данные3!$A:$A,D$2,Данные3!$B:$B,G919)*100,0)&amp;"%",""))</f>
        <v/>
      </c>
      <c r="U919" s="51" t="str">
        <f t="shared" si="43"/>
        <v/>
      </c>
      <c r="V919" s="53" t="str">
        <f t="shared" si="44"/>
        <v/>
      </c>
      <c r="W919" s="51" t="str">
        <f>IFERROR(IF(Данные2!$A919&lt;&gt;"",Данные2!$A919,""),"")</f>
        <v/>
      </c>
      <c r="X919" s="53" t="str">
        <f>IF(COUNTIF(W$1:W919,W919)=1,IF(COUNT(X$1:X918)&gt;0,MAX(X$1:X918)+1,1),"")</f>
        <v/>
      </c>
      <c r="Z919" s="51" t="str">
        <f>IF($U919="","",IFERROR(SUMIF(Данные2!$A:$A,Техлист!$U919,Данные2!D:D),""))</f>
        <v/>
      </c>
      <c r="AA919" s="51" t="str">
        <f>IF($U919="","",IFERROR(SUMIF(Данные2!$A:$A,Техлист!$U919,Данные2!E:E),""))</f>
        <v/>
      </c>
      <c r="AB919" s="45" t="str">
        <f>IF($U919="","",IFERROR(ROUND(SUMIF(Данные2!$A:$A,Техлист!$U919,Данные2!F:F)*100,0)&amp;"%",""))</f>
        <v/>
      </c>
    </row>
    <row r="920" spans="1:28" x14ac:dyDescent="0.25">
      <c r="A920" s="45" t="str">
        <f>IF(Данные2!$A920&lt;&gt;"",Данные2!$A920,"")</f>
        <v/>
      </c>
      <c r="G920" s="45" t="str">
        <f t="shared" si="42"/>
        <v/>
      </c>
      <c r="H920" s="45" t="str">
        <f>IF(COUNTIF(G$1:G920,G920)=1,IF(COUNT(H$1:H919)&gt;0,MAX(H$1:H919)+1,1),"")</f>
        <v/>
      </c>
      <c r="J920" s="45" t="str">
        <f>IFERROR(IF(AND(Данные3!A920&lt;&gt;"",Данные3!A920=D$2),Данные3!B920,""),"")</f>
        <v/>
      </c>
      <c r="K920" s="45" t="str">
        <f>IF(COUNTIF(J$1:J920,J920)=1,IF(COUNT(K$1:K919)&gt;0,MAX(K$1:K919)+1,1),"")</f>
        <v/>
      </c>
      <c r="M920" s="51" t="str">
        <f>IF(G920="","",IFERROR(SUMIFS(Данные3!$E:$E,Данные3!$A:$A,D$2,Данные3!$B:$B,G920),""))</f>
        <v/>
      </c>
      <c r="N920" s="51" t="str">
        <f>IF(G920="","",IFERROR(SUMIFS(Данные3!$F:$F,Данные3!$A:$A,D$2,Данные3!$B:$B,G920),""))</f>
        <v/>
      </c>
      <c r="O920" s="51" t="str">
        <f>IF(G920="","",IFERROR(ROUND(SUMIFS(Данные3!$G:$G,Данные3!$A:$A,D$2,Данные3!$B:$B,G920)*100,0)&amp;"%",""))</f>
        <v/>
      </c>
      <c r="U920" s="51" t="str">
        <f t="shared" si="43"/>
        <v/>
      </c>
      <c r="V920" s="53" t="str">
        <f t="shared" si="44"/>
        <v/>
      </c>
      <c r="W920" s="51" t="str">
        <f>IFERROR(IF(Данные2!$A920&lt;&gt;"",Данные2!$A920,""),"")</f>
        <v/>
      </c>
      <c r="X920" s="53" t="str">
        <f>IF(COUNTIF(W$1:W920,W920)=1,IF(COUNT(X$1:X919)&gt;0,MAX(X$1:X919)+1,1),"")</f>
        <v/>
      </c>
      <c r="Z920" s="51" t="str">
        <f>IF($U920="","",IFERROR(SUMIF(Данные2!$A:$A,Техлист!$U920,Данные2!D:D),""))</f>
        <v/>
      </c>
      <c r="AA920" s="51" t="str">
        <f>IF($U920="","",IFERROR(SUMIF(Данные2!$A:$A,Техлист!$U920,Данные2!E:E),""))</f>
        <v/>
      </c>
      <c r="AB920" s="45" t="str">
        <f>IF($U920="","",IFERROR(ROUND(SUMIF(Данные2!$A:$A,Техлист!$U920,Данные2!F:F)*100,0)&amp;"%",""))</f>
        <v/>
      </c>
    </row>
    <row r="921" spans="1:28" x14ac:dyDescent="0.25">
      <c r="A921" s="45" t="str">
        <f>IF(Данные2!$A921&lt;&gt;"",Данные2!$A921,"")</f>
        <v/>
      </c>
      <c r="G921" s="45" t="str">
        <f t="shared" si="42"/>
        <v/>
      </c>
      <c r="H921" s="45" t="str">
        <f>IF(COUNTIF(G$1:G921,G921)=1,IF(COUNT(H$1:H920)&gt;0,MAX(H$1:H920)+1,1),"")</f>
        <v/>
      </c>
      <c r="J921" s="45" t="str">
        <f>IFERROR(IF(AND(Данные3!A921&lt;&gt;"",Данные3!A921=D$2),Данные3!B921,""),"")</f>
        <v/>
      </c>
      <c r="K921" s="45" t="str">
        <f>IF(COUNTIF(J$1:J921,J921)=1,IF(COUNT(K$1:K920)&gt;0,MAX(K$1:K920)+1,1),"")</f>
        <v/>
      </c>
      <c r="M921" s="51" t="str">
        <f>IF(G921="","",IFERROR(SUMIFS(Данные3!$E:$E,Данные3!$A:$A,D$2,Данные3!$B:$B,G921),""))</f>
        <v/>
      </c>
      <c r="N921" s="51" t="str">
        <f>IF(G921="","",IFERROR(SUMIFS(Данные3!$F:$F,Данные3!$A:$A,D$2,Данные3!$B:$B,G921),""))</f>
        <v/>
      </c>
      <c r="O921" s="51" t="str">
        <f>IF(G921="","",IFERROR(ROUND(SUMIFS(Данные3!$G:$G,Данные3!$A:$A,D$2,Данные3!$B:$B,G921)*100,0)&amp;"%",""))</f>
        <v/>
      </c>
      <c r="U921" s="51" t="str">
        <f t="shared" si="43"/>
        <v/>
      </c>
      <c r="V921" s="53" t="str">
        <f t="shared" si="44"/>
        <v/>
      </c>
      <c r="W921" s="51" t="str">
        <f>IFERROR(IF(Данные2!$A921&lt;&gt;"",Данные2!$A921,""),"")</f>
        <v/>
      </c>
      <c r="X921" s="53" t="str">
        <f>IF(COUNTIF(W$1:W921,W921)=1,IF(COUNT(X$1:X920)&gt;0,MAX(X$1:X920)+1,1),"")</f>
        <v/>
      </c>
      <c r="Z921" s="51" t="str">
        <f>IF($U921="","",IFERROR(SUMIF(Данные2!$A:$A,Техлист!$U921,Данные2!D:D),""))</f>
        <v/>
      </c>
      <c r="AA921" s="51" t="str">
        <f>IF($U921="","",IFERROR(SUMIF(Данные2!$A:$A,Техлист!$U921,Данные2!E:E),""))</f>
        <v/>
      </c>
      <c r="AB921" s="45" t="str">
        <f>IF($U921="","",IFERROR(ROUND(SUMIF(Данные2!$A:$A,Техлист!$U921,Данные2!F:F)*100,0)&amp;"%",""))</f>
        <v/>
      </c>
    </row>
    <row r="922" spans="1:28" x14ac:dyDescent="0.25">
      <c r="A922" s="45" t="str">
        <f>IF(Данные2!$A922&lt;&gt;"",Данные2!$A922,"")</f>
        <v/>
      </c>
      <c r="G922" s="45" t="str">
        <f t="shared" si="42"/>
        <v/>
      </c>
      <c r="H922" s="45" t="str">
        <f>IF(COUNTIF(G$1:G922,G922)=1,IF(COUNT(H$1:H921)&gt;0,MAX(H$1:H921)+1,1),"")</f>
        <v/>
      </c>
      <c r="J922" s="45" t="str">
        <f>IFERROR(IF(AND(Данные3!A922&lt;&gt;"",Данные3!A922=D$2),Данные3!B922,""),"")</f>
        <v/>
      </c>
      <c r="K922" s="45" t="str">
        <f>IF(COUNTIF(J$1:J922,J922)=1,IF(COUNT(K$1:K921)&gt;0,MAX(K$1:K921)+1,1),"")</f>
        <v/>
      </c>
      <c r="M922" s="51" t="str">
        <f>IF(G922="","",IFERROR(SUMIFS(Данные3!$E:$E,Данные3!$A:$A,D$2,Данные3!$B:$B,G922),""))</f>
        <v/>
      </c>
      <c r="N922" s="51" t="str">
        <f>IF(G922="","",IFERROR(SUMIFS(Данные3!$F:$F,Данные3!$A:$A,D$2,Данные3!$B:$B,G922),""))</f>
        <v/>
      </c>
      <c r="O922" s="51" t="str">
        <f>IF(G922="","",IFERROR(ROUND(SUMIFS(Данные3!$G:$G,Данные3!$A:$A,D$2,Данные3!$B:$B,G922)*100,0)&amp;"%",""))</f>
        <v/>
      </c>
      <c r="U922" s="51" t="str">
        <f t="shared" si="43"/>
        <v/>
      </c>
      <c r="V922" s="53" t="str">
        <f t="shared" si="44"/>
        <v/>
      </c>
      <c r="W922" s="51" t="str">
        <f>IFERROR(IF(Данные2!$A922&lt;&gt;"",Данные2!$A922,""),"")</f>
        <v/>
      </c>
      <c r="X922" s="53" t="str">
        <f>IF(COUNTIF(W$1:W922,W922)=1,IF(COUNT(X$1:X921)&gt;0,MAX(X$1:X921)+1,1),"")</f>
        <v/>
      </c>
      <c r="Z922" s="51" t="str">
        <f>IF($U922="","",IFERROR(SUMIF(Данные2!$A:$A,Техлист!$U922,Данные2!D:D),""))</f>
        <v/>
      </c>
      <c r="AA922" s="51" t="str">
        <f>IF($U922="","",IFERROR(SUMIF(Данные2!$A:$A,Техлист!$U922,Данные2!E:E),""))</f>
        <v/>
      </c>
      <c r="AB922" s="45" t="str">
        <f>IF($U922="","",IFERROR(ROUND(SUMIF(Данные2!$A:$A,Техлист!$U922,Данные2!F:F)*100,0)&amp;"%",""))</f>
        <v/>
      </c>
    </row>
    <row r="923" spans="1:28" x14ac:dyDescent="0.25">
      <c r="A923" s="45" t="str">
        <f>IF(Данные2!$A923&lt;&gt;"",Данные2!$A923,"")</f>
        <v/>
      </c>
      <c r="G923" s="45" t="str">
        <f t="shared" si="42"/>
        <v/>
      </c>
      <c r="H923" s="45" t="str">
        <f>IF(COUNTIF(G$1:G923,G923)=1,IF(COUNT(H$1:H922)&gt;0,MAX(H$1:H922)+1,1),"")</f>
        <v/>
      </c>
      <c r="J923" s="45" t="str">
        <f>IFERROR(IF(AND(Данные3!A923&lt;&gt;"",Данные3!A923=D$2),Данные3!B923,""),"")</f>
        <v/>
      </c>
      <c r="K923" s="45" t="str">
        <f>IF(COUNTIF(J$1:J923,J923)=1,IF(COUNT(K$1:K922)&gt;0,MAX(K$1:K922)+1,1),"")</f>
        <v/>
      </c>
      <c r="M923" s="51" t="str">
        <f>IF(G923="","",IFERROR(SUMIFS(Данные3!$E:$E,Данные3!$A:$A,D$2,Данные3!$B:$B,G923),""))</f>
        <v/>
      </c>
      <c r="N923" s="51" t="str">
        <f>IF(G923="","",IFERROR(SUMIFS(Данные3!$F:$F,Данные3!$A:$A,D$2,Данные3!$B:$B,G923),""))</f>
        <v/>
      </c>
      <c r="O923" s="51" t="str">
        <f>IF(G923="","",IFERROR(ROUND(SUMIFS(Данные3!$G:$G,Данные3!$A:$A,D$2,Данные3!$B:$B,G923)*100,0)&amp;"%",""))</f>
        <v/>
      </c>
      <c r="U923" s="51" t="str">
        <f t="shared" si="43"/>
        <v/>
      </c>
      <c r="V923" s="53" t="str">
        <f t="shared" si="44"/>
        <v/>
      </c>
      <c r="W923" s="51" t="str">
        <f>IFERROR(IF(Данные2!$A923&lt;&gt;"",Данные2!$A923,""),"")</f>
        <v/>
      </c>
      <c r="X923" s="53" t="str">
        <f>IF(COUNTIF(W$1:W923,W923)=1,IF(COUNT(X$1:X922)&gt;0,MAX(X$1:X922)+1,1),"")</f>
        <v/>
      </c>
      <c r="Z923" s="51" t="str">
        <f>IF($U923="","",IFERROR(SUMIF(Данные2!$A:$A,Техлист!$U923,Данные2!D:D),""))</f>
        <v/>
      </c>
      <c r="AA923" s="51" t="str">
        <f>IF($U923="","",IFERROR(SUMIF(Данные2!$A:$A,Техлист!$U923,Данные2!E:E),""))</f>
        <v/>
      </c>
      <c r="AB923" s="45" t="str">
        <f>IF($U923="","",IFERROR(ROUND(SUMIF(Данные2!$A:$A,Техлист!$U923,Данные2!F:F)*100,0)&amp;"%",""))</f>
        <v/>
      </c>
    </row>
    <row r="924" spans="1:28" x14ac:dyDescent="0.25">
      <c r="A924" s="45" t="str">
        <f>IF(Данные2!$A924&lt;&gt;"",Данные2!$A924,"")</f>
        <v/>
      </c>
      <c r="G924" s="45" t="str">
        <f t="shared" si="42"/>
        <v/>
      </c>
      <c r="H924" s="45" t="str">
        <f>IF(COUNTIF(G$1:G924,G924)=1,IF(COUNT(H$1:H923)&gt;0,MAX(H$1:H923)+1,1),"")</f>
        <v/>
      </c>
      <c r="J924" s="45" t="str">
        <f>IFERROR(IF(AND(Данные3!A924&lt;&gt;"",Данные3!A924=D$2),Данные3!B924,""),"")</f>
        <v/>
      </c>
      <c r="K924" s="45" t="str">
        <f>IF(COUNTIF(J$1:J924,J924)=1,IF(COUNT(K$1:K923)&gt;0,MAX(K$1:K923)+1,1),"")</f>
        <v/>
      </c>
      <c r="M924" s="51" t="str">
        <f>IF(G924="","",IFERROR(SUMIFS(Данные3!$E:$E,Данные3!$A:$A,D$2,Данные3!$B:$B,G924),""))</f>
        <v/>
      </c>
      <c r="N924" s="51" t="str">
        <f>IF(G924="","",IFERROR(SUMIFS(Данные3!$F:$F,Данные3!$A:$A,D$2,Данные3!$B:$B,G924),""))</f>
        <v/>
      </c>
      <c r="O924" s="51" t="str">
        <f>IF(G924="","",IFERROR(ROUND(SUMIFS(Данные3!$G:$G,Данные3!$A:$A,D$2,Данные3!$B:$B,G924)*100,0)&amp;"%",""))</f>
        <v/>
      </c>
      <c r="U924" s="51" t="str">
        <f t="shared" si="43"/>
        <v/>
      </c>
      <c r="V924" s="53" t="str">
        <f t="shared" si="44"/>
        <v/>
      </c>
      <c r="W924" s="51" t="str">
        <f>IFERROR(IF(Данные2!$A924&lt;&gt;"",Данные2!$A924,""),"")</f>
        <v/>
      </c>
      <c r="X924" s="53" t="str">
        <f>IF(COUNTIF(W$1:W924,W924)=1,IF(COUNT(X$1:X923)&gt;0,MAX(X$1:X923)+1,1),"")</f>
        <v/>
      </c>
      <c r="Z924" s="51" t="str">
        <f>IF($U924="","",IFERROR(SUMIF(Данные2!$A:$A,Техлист!$U924,Данные2!D:D),""))</f>
        <v/>
      </c>
      <c r="AA924" s="51" t="str">
        <f>IF($U924="","",IFERROR(SUMIF(Данные2!$A:$A,Техлист!$U924,Данные2!E:E),""))</f>
        <v/>
      </c>
      <c r="AB924" s="45" t="str">
        <f>IF($U924="","",IFERROR(ROUND(SUMIF(Данные2!$A:$A,Техлист!$U924,Данные2!F:F)*100,0)&amp;"%",""))</f>
        <v/>
      </c>
    </row>
    <row r="925" spans="1:28" x14ac:dyDescent="0.25">
      <c r="A925" s="45" t="str">
        <f>IF(Данные2!$A925&lt;&gt;"",Данные2!$A925,"")</f>
        <v/>
      </c>
      <c r="G925" s="45" t="str">
        <f t="shared" si="42"/>
        <v/>
      </c>
      <c r="H925" s="45" t="str">
        <f>IF(COUNTIF(G$1:G925,G925)=1,IF(COUNT(H$1:H924)&gt;0,MAX(H$1:H924)+1,1),"")</f>
        <v/>
      </c>
      <c r="J925" s="45" t="str">
        <f>IFERROR(IF(AND(Данные3!A925&lt;&gt;"",Данные3!A925=D$2),Данные3!B925,""),"")</f>
        <v/>
      </c>
      <c r="K925" s="45" t="str">
        <f>IF(COUNTIF(J$1:J925,J925)=1,IF(COUNT(K$1:K924)&gt;0,MAX(K$1:K924)+1,1),"")</f>
        <v/>
      </c>
      <c r="M925" s="51" t="str">
        <f>IF(G925="","",IFERROR(SUMIFS(Данные3!$E:$E,Данные3!$A:$A,D$2,Данные3!$B:$B,G925),""))</f>
        <v/>
      </c>
      <c r="N925" s="51" t="str">
        <f>IF(G925="","",IFERROR(SUMIFS(Данные3!$F:$F,Данные3!$A:$A,D$2,Данные3!$B:$B,G925),""))</f>
        <v/>
      </c>
      <c r="O925" s="51" t="str">
        <f>IF(G925="","",IFERROR(ROUND(SUMIFS(Данные3!$G:$G,Данные3!$A:$A,D$2,Данные3!$B:$B,G925)*100,0)&amp;"%",""))</f>
        <v/>
      </c>
      <c r="U925" s="51" t="str">
        <f t="shared" si="43"/>
        <v/>
      </c>
      <c r="V925" s="53" t="str">
        <f t="shared" si="44"/>
        <v/>
      </c>
      <c r="W925" s="51" t="str">
        <f>IFERROR(IF(Данные2!$A925&lt;&gt;"",Данные2!$A925,""),"")</f>
        <v/>
      </c>
      <c r="X925" s="53" t="str">
        <f>IF(COUNTIF(W$1:W925,W925)=1,IF(COUNT(X$1:X924)&gt;0,MAX(X$1:X924)+1,1),"")</f>
        <v/>
      </c>
      <c r="Z925" s="51" t="str">
        <f>IF($U925="","",IFERROR(SUMIF(Данные2!$A:$A,Техлист!$U925,Данные2!D:D),""))</f>
        <v/>
      </c>
      <c r="AA925" s="51" t="str">
        <f>IF($U925="","",IFERROR(SUMIF(Данные2!$A:$A,Техлист!$U925,Данные2!E:E),""))</f>
        <v/>
      </c>
      <c r="AB925" s="45" t="str">
        <f>IF($U925="","",IFERROR(ROUND(SUMIF(Данные2!$A:$A,Техлист!$U925,Данные2!F:F)*100,0)&amp;"%",""))</f>
        <v/>
      </c>
    </row>
    <row r="926" spans="1:28" x14ac:dyDescent="0.25">
      <c r="A926" s="45" t="str">
        <f>IF(Данные2!$A926&lt;&gt;"",Данные2!$A926,"")</f>
        <v/>
      </c>
      <c r="G926" s="45" t="str">
        <f t="shared" si="42"/>
        <v/>
      </c>
      <c r="H926" s="45" t="str">
        <f>IF(COUNTIF(G$1:G926,G926)=1,IF(COUNT(H$1:H925)&gt;0,MAX(H$1:H925)+1,1),"")</f>
        <v/>
      </c>
      <c r="J926" s="45" t="str">
        <f>IFERROR(IF(AND(Данные3!A926&lt;&gt;"",Данные3!A926=D$2),Данные3!B926,""),"")</f>
        <v/>
      </c>
      <c r="K926" s="45" t="str">
        <f>IF(COUNTIF(J$1:J926,J926)=1,IF(COUNT(K$1:K925)&gt;0,MAX(K$1:K925)+1,1),"")</f>
        <v/>
      </c>
      <c r="M926" s="51" t="str">
        <f>IF(G926="","",IFERROR(SUMIFS(Данные3!$E:$E,Данные3!$A:$A,D$2,Данные3!$B:$B,G926),""))</f>
        <v/>
      </c>
      <c r="N926" s="51" t="str">
        <f>IF(G926="","",IFERROR(SUMIFS(Данные3!$F:$F,Данные3!$A:$A,D$2,Данные3!$B:$B,G926),""))</f>
        <v/>
      </c>
      <c r="O926" s="51" t="str">
        <f>IF(G926="","",IFERROR(ROUND(SUMIFS(Данные3!$G:$G,Данные3!$A:$A,D$2,Данные3!$B:$B,G926)*100,0)&amp;"%",""))</f>
        <v/>
      </c>
      <c r="U926" s="51" t="str">
        <f t="shared" si="43"/>
        <v/>
      </c>
      <c r="V926" s="53" t="str">
        <f t="shared" si="44"/>
        <v/>
      </c>
      <c r="W926" s="51" t="str">
        <f>IFERROR(IF(Данные2!$A926&lt;&gt;"",Данные2!$A926,""),"")</f>
        <v/>
      </c>
      <c r="X926" s="53" t="str">
        <f>IF(COUNTIF(W$1:W926,W926)=1,IF(COUNT(X$1:X925)&gt;0,MAX(X$1:X925)+1,1),"")</f>
        <v/>
      </c>
      <c r="Z926" s="51" t="str">
        <f>IF($U926="","",IFERROR(SUMIF(Данные2!$A:$A,Техлист!$U926,Данные2!D:D),""))</f>
        <v/>
      </c>
      <c r="AA926" s="51" t="str">
        <f>IF($U926="","",IFERROR(SUMIF(Данные2!$A:$A,Техлист!$U926,Данные2!E:E),""))</f>
        <v/>
      </c>
      <c r="AB926" s="45" t="str">
        <f>IF($U926="","",IFERROR(ROUND(SUMIF(Данные2!$A:$A,Техлист!$U926,Данные2!F:F)*100,0)&amp;"%",""))</f>
        <v/>
      </c>
    </row>
    <row r="927" spans="1:28" x14ac:dyDescent="0.25">
      <c r="A927" s="45" t="str">
        <f>IF(Данные2!$A927&lt;&gt;"",Данные2!$A927,"")</f>
        <v/>
      </c>
      <c r="G927" s="45" t="str">
        <f t="shared" si="42"/>
        <v/>
      </c>
      <c r="H927" s="45" t="str">
        <f>IF(COUNTIF(G$1:G927,G927)=1,IF(COUNT(H$1:H926)&gt;0,MAX(H$1:H926)+1,1),"")</f>
        <v/>
      </c>
      <c r="J927" s="45" t="str">
        <f>IFERROR(IF(AND(Данные3!A927&lt;&gt;"",Данные3!A927=D$2),Данные3!B927,""),"")</f>
        <v/>
      </c>
      <c r="K927" s="45" t="str">
        <f>IF(COUNTIF(J$1:J927,J927)=1,IF(COUNT(K$1:K926)&gt;0,MAX(K$1:K926)+1,1),"")</f>
        <v/>
      </c>
      <c r="M927" s="51" t="str">
        <f>IF(G927="","",IFERROR(SUMIFS(Данные3!$E:$E,Данные3!$A:$A,D$2,Данные3!$B:$B,G927),""))</f>
        <v/>
      </c>
      <c r="N927" s="51" t="str">
        <f>IF(G927="","",IFERROR(SUMIFS(Данные3!$F:$F,Данные3!$A:$A,D$2,Данные3!$B:$B,G927),""))</f>
        <v/>
      </c>
      <c r="O927" s="51" t="str">
        <f>IF(G927="","",IFERROR(ROUND(SUMIFS(Данные3!$G:$G,Данные3!$A:$A,D$2,Данные3!$B:$B,G927)*100,0)&amp;"%",""))</f>
        <v/>
      </c>
      <c r="U927" s="51" t="str">
        <f t="shared" si="43"/>
        <v/>
      </c>
      <c r="V927" s="53" t="str">
        <f t="shared" si="44"/>
        <v/>
      </c>
      <c r="W927" s="51" t="str">
        <f>IFERROR(IF(Данные2!$A927&lt;&gt;"",Данные2!$A927,""),"")</f>
        <v/>
      </c>
      <c r="X927" s="53" t="str">
        <f>IF(COUNTIF(W$1:W927,W927)=1,IF(COUNT(X$1:X926)&gt;0,MAX(X$1:X926)+1,1),"")</f>
        <v/>
      </c>
      <c r="Z927" s="51" t="str">
        <f>IF($U927="","",IFERROR(SUMIF(Данные2!$A:$A,Техлист!$U927,Данные2!D:D),""))</f>
        <v/>
      </c>
      <c r="AA927" s="51" t="str">
        <f>IF($U927="","",IFERROR(SUMIF(Данные2!$A:$A,Техлист!$U927,Данные2!E:E),""))</f>
        <v/>
      </c>
      <c r="AB927" s="45" t="str">
        <f>IF($U927="","",IFERROR(ROUND(SUMIF(Данные2!$A:$A,Техлист!$U927,Данные2!F:F)*100,0)&amp;"%",""))</f>
        <v/>
      </c>
    </row>
    <row r="928" spans="1:28" x14ac:dyDescent="0.25">
      <c r="A928" s="45" t="str">
        <f>IF(Данные2!$A928&lt;&gt;"",Данные2!$A928,"")</f>
        <v/>
      </c>
      <c r="G928" s="45" t="str">
        <f t="shared" si="42"/>
        <v/>
      </c>
      <c r="H928" s="45" t="str">
        <f>IF(COUNTIF(G$1:G928,G928)=1,IF(COUNT(H$1:H927)&gt;0,MAX(H$1:H927)+1,1),"")</f>
        <v/>
      </c>
      <c r="J928" s="45" t="str">
        <f>IFERROR(IF(AND(Данные3!A928&lt;&gt;"",Данные3!A928=D$2),Данные3!B928,""),"")</f>
        <v/>
      </c>
      <c r="K928" s="45" t="str">
        <f>IF(COUNTIF(J$1:J928,J928)=1,IF(COUNT(K$1:K927)&gt;0,MAX(K$1:K927)+1,1),"")</f>
        <v/>
      </c>
      <c r="M928" s="51" t="str">
        <f>IF(G928="","",IFERROR(SUMIFS(Данные3!$E:$E,Данные3!$A:$A,D$2,Данные3!$B:$B,G928),""))</f>
        <v/>
      </c>
      <c r="N928" s="51" t="str">
        <f>IF(G928="","",IFERROR(SUMIFS(Данные3!$F:$F,Данные3!$A:$A,D$2,Данные3!$B:$B,G928),""))</f>
        <v/>
      </c>
      <c r="O928" s="51" t="str">
        <f>IF(G928="","",IFERROR(ROUND(SUMIFS(Данные3!$G:$G,Данные3!$A:$A,D$2,Данные3!$B:$B,G928)*100,0)&amp;"%",""))</f>
        <v/>
      </c>
      <c r="U928" s="51" t="str">
        <f t="shared" si="43"/>
        <v/>
      </c>
      <c r="V928" s="53" t="str">
        <f t="shared" si="44"/>
        <v/>
      </c>
      <c r="W928" s="51" t="str">
        <f>IFERROR(IF(Данные2!$A928&lt;&gt;"",Данные2!$A928,""),"")</f>
        <v/>
      </c>
      <c r="X928" s="53" t="str">
        <f>IF(COUNTIF(W$1:W928,W928)=1,IF(COUNT(X$1:X927)&gt;0,MAX(X$1:X927)+1,1),"")</f>
        <v/>
      </c>
      <c r="Z928" s="51" t="str">
        <f>IF($U928="","",IFERROR(SUMIF(Данные2!$A:$A,Техлист!$U928,Данные2!D:D),""))</f>
        <v/>
      </c>
      <c r="AA928" s="51" t="str">
        <f>IF($U928="","",IFERROR(SUMIF(Данные2!$A:$A,Техлист!$U928,Данные2!E:E),""))</f>
        <v/>
      </c>
      <c r="AB928" s="45" t="str">
        <f>IF($U928="","",IFERROR(ROUND(SUMIF(Данные2!$A:$A,Техлист!$U928,Данные2!F:F)*100,0)&amp;"%",""))</f>
        <v/>
      </c>
    </row>
    <row r="929" spans="1:28" x14ac:dyDescent="0.25">
      <c r="A929" s="45" t="str">
        <f>IF(Данные2!$A929&lt;&gt;"",Данные2!$A929,"")</f>
        <v/>
      </c>
      <c r="G929" s="45" t="str">
        <f t="shared" si="42"/>
        <v/>
      </c>
      <c r="H929" s="45" t="str">
        <f>IF(COUNTIF(G$1:G929,G929)=1,IF(COUNT(H$1:H928)&gt;0,MAX(H$1:H928)+1,1),"")</f>
        <v/>
      </c>
      <c r="J929" s="45" t="str">
        <f>IFERROR(IF(AND(Данные3!A929&lt;&gt;"",Данные3!A929=D$2),Данные3!B929,""),"")</f>
        <v/>
      </c>
      <c r="K929" s="45" t="str">
        <f>IF(COUNTIF(J$1:J929,J929)=1,IF(COUNT(K$1:K928)&gt;0,MAX(K$1:K928)+1,1),"")</f>
        <v/>
      </c>
      <c r="M929" s="51" t="str">
        <f>IF(G929="","",IFERROR(SUMIFS(Данные3!$E:$E,Данные3!$A:$A,D$2,Данные3!$B:$B,G929),""))</f>
        <v/>
      </c>
      <c r="N929" s="51" t="str">
        <f>IF(G929="","",IFERROR(SUMIFS(Данные3!$F:$F,Данные3!$A:$A,D$2,Данные3!$B:$B,G929),""))</f>
        <v/>
      </c>
      <c r="O929" s="51" t="str">
        <f>IF(G929="","",IFERROR(ROUND(SUMIFS(Данные3!$G:$G,Данные3!$A:$A,D$2,Данные3!$B:$B,G929)*100,0)&amp;"%",""))</f>
        <v/>
      </c>
      <c r="U929" s="51" t="str">
        <f t="shared" si="43"/>
        <v/>
      </c>
      <c r="V929" s="53" t="str">
        <f t="shared" si="44"/>
        <v/>
      </c>
      <c r="W929" s="51" t="str">
        <f>IFERROR(IF(Данные2!$A929&lt;&gt;"",Данные2!$A929,""),"")</f>
        <v/>
      </c>
      <c r="X929" s="53" t="str">
        <f>IF(COUNTIF(W$1:W929,W929)=1,IF(COUNT(X$1:X928)&gt;0,MAX(X$1:X928)+1,1),"")</f>
        <v/>
      </c>
      <c r="Z929" s="51" t="str">
        <f>IF($U929="","",IFERROR(SUMIF(Данные2!$A:$A,Техлист!$U929,Данные2!D:D),""))</f>
        <v/>
      </c>
      <c r="AA929" s="51" t="str">
        <f>IF($U929="","",IFERROR(SUMIF(Данные2!$A:$A,Техлист!$U929,Данные2!E:E),""))</f>
        <v/>
      </c>
      <c r="AB929" s="45" t="str">
        <f>IF($U929="","",IFERROR(ROUND(SUMIF(Данные2!$A:$A,Техлист!$U929,Данные2!F:F)*100,0)&amp;"%",""))</f>
        <v/>
      </c>
    </row>
    <row r="930" spans="1:28" x14ac:dyDescent="0.25">
      <c r="A930" s="45" t="str">
        <f>IF(Данные2!$A930&lt;&gt;"",Данные2!$A930,"")</f>
        <v/>
      </c>
      <c r="G930" s="45" t="str">
        <f t="shared" si="42"/>
        <v/>
      </c>
      <c r="H930" s="45" t="str">
        <f>IF(COUNTIF(G$1:G930,G930)=1,IF(COUNT(H$1:H929)&gt;0,MAX(H$1:H929)+1,1),"")</f>
        <v/>
      </c>
      <c r="J930" s="45" t="str">
        <f>IFERROR(IF(AND(Данные3!A930&lt;&gt;"",Данные3!A930=D$2),Данные3!B930,""),"")</f>
        <v/>
      </c>
      <c r="K930" s="45" t="str">
        <f>IF(COUNTIF(J$1:J930,J930)=1,IF(COUNT(K$1:K929)&gt;0,MAX(K$1:K929)+1,1),"")</f>
        <v/>
      </c>
      <c r="M930" s="51" t="str">
        <f>IF(G930="","",IFERROR(SUMIFS(Данные3!$E:$E,Данные3!$A:$A,D$2,Данные3!$B:$B,G930),""))</f>
        <v/>
      </c>
      <c r="N930" s="51" t="str">
        <f>IF(G930="","",IFERROR(SUMIFS(Данные3!$F:$F,Данные3!$A:$A,D$2,Данные3!$B:$B,G930),""))</f>
        <v/>
      </c>
      <c r="O930" s="51" t="str">
        <f>IF(G930="","",IFERROR(ROUND(SUMIFS(Данные3!$G:$G,Данные3!$A:$A,D$2,Данные3!$B:$B,G930)*100,0)&amp;"%",""))</f>
        <v/>
      </c>
      <c r="U930" s="51" t="str">
        <f t="shared" si="43"/>
        <v/>
      </c>
      <c r="V930" s="53" t="str">
        <f t="shared" si="44"/>
        <v/>
      </c>
      <c r="W930" s="51" t="str">
        <f>IFERROR(IF(Данные2!$A930&lt;&gt;"",Данные2!$A930,""),"")</f>
        <v/>
      </c>
      <c r="X930" s="53" t="str">
        <f>IF(COUNTIF(W$1:W930,W930)=1,IF(COUNT(X$1:X929)&gt;0,MAX(X$1:X929)+1,1),"")</f>
        <v/>
      </c>
      <c r="Z930" s="51" t="str">
        <f>IF($U930="","",IFERROR(SUMIF(Данные2!$A:$A,Техлист!$U930,Данные2!D:D),""))</f>
        <v/>
      </c>
      <c r="AA930" s="51" t="str">
        <f>IF($U930="","",IFERROR(SUMIF(Данные2!$A:$A,Техлист!$U930,Данные2!E:E),""))</f>
        <v/>
      </c>
      <c r="AB930" s="45" t="str">
        <f>IF($U930="","",IFERROR(ROUND(SUMIF(Данные2!$A:$A,Техлист!$U930,Данные2!F:F)*100,0)&amp;"%",""))</f>
        <v/>
      </c>
    </row>
    <row r="931" spans="1:28" x14ac:dyDescent="0.25">
      <c r="A931" s="45" t="str">
        <f>IF(Данные2!$A931&lt;&gt;"",Данные2!$A931,"")</f>
        <v/>
      </c>
      <c r="G931" s="45" t="str">
        <f t="shared" si="42"/>
        <v/>
      </c>
      <c r="H931" s="45" t="str">
        <f>IF(COUNTIF(G$1:G931,G931)=1,IF(COUNT(H$1:H930)&gt;0,MAX(H$1:H930)+1,1),"")</f>
        <v/>
      </c>
      <c r="J931" s="45" t="str">
        <f>IFERROR(IF(AND(Данные3!A931&lt;&gt;"",Данные3!A931=D$2),Данные3!B931,""),"")</f>
        <v/>
      </c>
      <c r="K931" s="45" t="str">
        <f>IF(COUNTIF(J$1:J931,J931)=1,IF(COUNT(K$1:K930)&gt;0,MAX(K$1:K930)+1,1),"")</f>
        <v/>
      </c>
      <c r="M931" s="51" t="str">
        <f>IF(G931="","",IFERROR(SUMIFS(Данные3!$E:$E,Данные3!$A:$A,D$2,Данные3!$B:$B,G931),""))</f>
        <v/>
      </c>
      <c r="N931" s="51" t="str">
        <f>IF(G931="","",IFERROR(SUMIFS(Данные3!$F:$F,Данные3!$A:$A,D$2,Данные3!$B:$B,G931),""))</f>
        <v/>
      </c>
      <c r="O931" s="51" t="str">
        <f>IF(G931="","",IFERROR(ROUND(SUMIFS(Данные3!$G:$G,Данные3!$A:$A,D$2,Данные3!$B:$B,G931)*100,0)&amp;"%",""))</f>
        <v/>
      </c>
      <c r="U931" s="51" t="str">
        <f t="shared" si="43"/>
        <v/>
      </c>
      <c r="V931" s="53" t="str">
        <f t="shared" si="44"/>
        <v/>
      </c>
      <c r="W931" s="51" t="str">
        <f>IFERROR(IF(Данные2!$A931&lt;&gt;"",Данные2!$A931,""),"")</f>
        <v/>
      </c>
      <c r="X931" s="53" t="str">
        <f>IF(COUNTIF(W$1:W931,W931)=1,IF(COUNT(X$1:X930)&gt;0,MAX(X$1:X930)+1,1),"")</f>
        <v/>
      </c>
      <c r="Z931" s="51" t="str">
        <f>IF($U931="","",IFERROR(SUMIF(Данные2!$A:$A,Техлист!$U931,Данные2!D:D),""))</f>
        <v/>
      </c>
      <c r="AA931" s="51" t="str">
        <f>IF($U931="","",IFERROR(SUMIF(Данные2!$A:$A,Техлист!$U931,Данные2!E:E),""))</f>
        <v/>
      </c>
      <c r="AB931" s="45" t="str">
        <f>IF($U931="","",IFERROR(ROUND(SUMIF(Данные2!$A:$A,Техлист!$U931,Данные2!F:F)*100,0)&amp;"%",""))</f>
        <v/>
      </c>
    </row>
    <row r="932" spans="1:28" x14ac:dyDescent="0.25">
      <c r="A932" s="45" t="str">
        <f>IF(Данные2!$A932&lt;&gt;"",Данные2!$A932,"")</f>
        <v/>
      </c>
      <c r="G932" s="45" t="str">
        <f t="shared" si="42"/>
        <v/>
      </c>
      <c r="H932" s="45" t="str">
        <f>IF(COUNTIF(G$1:G932,G932)=1,IF(COUNT(H$1:H931)&gt;0,MAX(H$1:H931)+1,1),"")</f>
        <v/>
      </c>
      <c r="J932" s="45" t="str">
        <f>IFERROR(IF(AND(Данные3!A932&lt;&gt;"",Данные3!A932=D$2),Данные3!B932,""),"")</f>
        <v/>
      </c>
      <c r="K932" s="45" t="str">
        <f>IF(COUNTIF(J$1:J932,J932)=1,IF(COUNT(K$1:K931)&gt;0,MAX(K$1:K931)+1,1),"")</f>
        <v/>
      </c>
      <c r="M932" s="51" t="str">
        <f>IF(G932="","",IFERROR(SUMIFS(Данные3!$E:$E,Данные3!$A:$A,D$2,Данные3!$B:$B,G932),""))</f>
        <v/>
      </c>
      <c r="N932" s="51" t="str">
        <f>IF(G932="","",IFERROR(SUMIFS(Данные3!$F:$F,Данные3!$A:$A,D$2,Данные3!$B:$B,G932),""))</f>
        <v/>
      </c>
      <c r="O932" s="51" t="str">
        <f>IF(G932="","",IFERROR(ROUND(SUMIFS(Данные3!$G:$G,Данные3!$A:$A,D$2,Данные3!$B:$B,G932)*100,0)&amp;"%",""))</f>
        <v/>
      </c>
      <c r="U932" s="51" t="str">
        <f t="shared" si="43"/>
        <v/>
      </c>
      <c r="V932" s="53" t="str">
        <f t="shared" si="44"/>
        <v/>
      </c>
      <c r="W932" s="51" t="str">
        <f>IFERROR(IF(Данные2!$A932&lt;&gt;"",Данные2!$A932,""),"")</f>
        <v/>
      </c>
      <c r="X932" s="53" t="str">
        <f>IF(COUNTIF(W$1:W932,W932)=1,IF(COUNT(X$1:X931)&gt;0,MAX(X$1:X931)+1,1),"")</f>
        <v/>
      </c>
      <c r="Z932" s="51" t="str">
        <f>IF($U932="","",IFERROR(SUMIF(Данные2!$A:$A,Техлист!$U932,Данные2!D:D),""))</f>
        <v/>
      </c>
      <c r="AA932" s="51" t="str">
        <f>IF($U932="","",IFERROR(SUMIF(Данные2!$A:$A,Техлист!$U932,Данные2!E:E),""))</f>
        <v/>
      </c>
      <c r="AB932" s="45" t="str">
        <f>IF($U932="","",IFERROR(ROUND(SUMIF(Данные2!$A:$A,Техлист!$U932,Данные2!F:F)*100,0)&amp;"%",""))</f>
        <v/>
      </c>
    </row>
    <row r="933" spans="1:28" x14ac:dyDescent="0.25">
      <c r="A933" s="45" t="str">
        <f>IF(Данные2!$A933&lt;&gt;"",Данные2!$A933,"")</f>
        <v/>
      </c>
      <c r="G933" s="45" t="str">
        <f t="shared" si="42"/>
        <v/>
      </c>
      <c r="H933" s="45" t="str">
        <f>IF(COUNTIF(G$1:G933,G933)=1,IF(COUNT(H$1:H932)&gt;0,MAX(H$1:H932)+1,1),"")</f>
        <v/>
      </c>
      <c r="J933" s="45" t="str">
        <f>IFERROR(IF(AND(Данные3!A933&lt;&gt;"",Данные3!A933=D$2),Данные3!B933,""),"")</f>
        <v/>
      </c>
      <c r="K933" s="45" t="str">
        <f>IF(COUNTIF(J$1:J933,J933)=1,IF(COUNT(K$1:K932)&gt;0,MAX(K$1:K932)+1,1),"")</f>
        <v/>
      </c>
      <c r="M933" s="51" t="str">
        <f>IF(G933="","",IFERROR(SUMIFS(Данные3!$E:$E,Данные3!$A:$A,D$2,Данные3!$B:$B,G933),""))</f>
        <v/>
      </c>
      <c r="N933" s="51" t="str">
        <f>IF(G933="","",IFERROR(SUMIFS(Данные3!$F:$F,Данные3!$A:$A,D$2,Данные3!$B:$B,G933),""))</f>
        <v/>
      </c>
      <c r="O933" s="51" t="str">
        <f>IF(G933="","",IFERROR(ROUND(SUMIFS(Данные3!$G:$G,Данные3!$A:$A,D$2,Данные3!$B:$B,G933)*100,0)&amp;"%",""))</f>
        <v/>
      </c>
      <c r="U933" s="51" t="str">
        <f t="shared" si="43"/>
        <v/>
      </c>
      <c r="V933" s="53" t="str">
        <f t="shared" si="44"/>
        <v/>
      </c>
      <c r="W933" s="51" t="str">
        <f>IFERROR(IF(Данные2!$A933&lt;&gt;"",Данные2!$A933,""),"")</f>
        <v/>
      </c>
      <c r="X933" s="53" t="str">
        <f>IF(COUNTIF(W$1:W933,W933)=1,IF(COUNT(X$1:X932)&gt;0,MAX(X$1:X932)+1,1),"")</f>
        <v/>
      </c>
      <c r="Z933" s="51" t="str">
        <f>IF($U933="","",IFERROR(SUMIF(Данные2!$A:$A,Техлист!$U933,Данные2!D:D),""))</f>
        <v/>
      </c>
      <c r="AA933" s="51" t="str">
        <f>IF($U933="","",IFERROR(SUMIF(Данные2!$A:$A,Техлист!$U933,Данные2!E:E),""))</f>
        <v/>
      </c>
      <c r="AB933" s="45" t="str">
        <f>IF($U933="","",IFERROR(ROUND(SUMIF(Данные2!$A:$A,Техлист!$U933,Данные2!F:F)*100,0)&amp;"%",""))</f>
        <v/>
      </c>
    </row>
    <row r="934" spans="1:28" x14ac:dyDescent="0.25">
      <c r="A934" s="45" t="str">
        <f>IF(Данные2!$A934&lt;&gt;"",Данные2!$A934,"")</f>
        <v/>
      </c>
      <c r="G934" s="45" t="str">
        <f t="shared" si="42"/>
        <v/>
      </c>
      <c r="H934" s="45" t="str">
        <f>IF(COUNTIF(G$1:G934,G934)=1,IF(COUNT(H$1:H933)&gt;0,MAX(H$1:H933)+1,1),"")</f>
        <v/>
      </c>
      <c r="J934" s="45" t="str">
        <f>IFERROR(IF(AND(Данные3!A934&lt;&gt;"",Данные3!A934=D$2),Данные3!B934,""),"")</f>
        <v/>
      </c>
      <c r="K934" s="45" t="str">
        <f>IF(COUNTIF(J$1:J934,J934)=1,IF(COUNT(K$1:K933)&gt;0,MAX(K$1:K933)+1,1),"")</f>
        <v/>
      </c>
      <c r="M934" s="51" t="str">
        <f>IF(G934="","",IFERROR(SUMIFS(Данные3!$E:$E,Данные3!$A:$A,D$2,Данные3!$B:$B,G934),""))</f>
        <v/>
      </c>
      <c r="N934" s="51" t="str">
        <f>IF(G934="","",IFERROR(SUMIFS(Данные3!$F:$F,Данные3!$A:$A,D$2,Данные3!$B:$B,G934),""))</f>
        <v/>
      </c>
      <c r="O934" s="51" t="str">
        <f>IF(G934="","",IFERROR(ROUND(SUMIFS(Данные3!$G:$G,Данные3!$A:$A,D$2,Данные3!$B:$B,G934)*100,0)&amp;"%",""))</f>
        <v/>
      </c>
      <c r="U934" s="51" t="str">
        <f t="shared" si="43"/>
        <v/>
      </c>
      <c r="V934" s="53" t="str">
        <f t="shared" si="44"/>
        <v/>
      </c>
      <c r="W934" s="51" t="str">
        <f>IFERROR(IF(Данные2!$A934&lt;&gt;"",Данные2!$A934,""),"")</f>
        <v/>
      </c>
      <c r="X934" s="53" t="str">
        <f>IF(COUNTIF(W$1:W934,W934)=1,IF(COUNT(X$1:X933)&gt;0,MAX(X$1:X933)+1,1),"")</f>
        <v/>
      </c>
      <c r="Z934" s="51" t="str">
        <f>IF($U934="","",IFERROR(SUMIF(Данные2!$A:$A,Техлист!$U934,Данные2!D:D),""))</f>
        <v/>
      </c>
      <c r="AA934" s="51" t="str">
        <f>IF($U934="","",IFERROR(SUMIF(Данные2!$A:$A,Техлист!$U934,Данные2!E:E),""))</f>
        <v/>
      </c>
      <c r="AB934" s="45" t="str">
        <f>IF($U934="","",IFERROR(ROUND(SUMIF(Данные2!$A:$A,Техлист!$U934,Данные2!F:F)*100,0)&amp;"%",""))</f>
        <v/>
      </c>
    </row>
    <row r="935" spans="1:28" x14ac:dyDescent="0.25">
      <c r="A935" s="45" t="str">
        <f>IF(Данные2!$A935&lt;&gt;"",Данные2!$A935,"")</f>
        <v/>
      </c>
      <c r="G935" s="45" t="str">
        <f t="shared" si="42"/>
        <v/>
      </c>
      <c r="H935" s="45" t="str">
        <f>IF(COUNTIF(G$1:G935,G935)=1,IF(COUNT(H$1:H934)&gt;0,MAX(H$1:H934)+1,1),"")</f>
        <v/>
      </c>
      <c r="J935" s="45" t="str">
        <f>IFERROR(IF(AND(Данные3!A935&lt;&gt;"",Данные3!A935=D$2),Данные3!B935,""),"")</f>
        <v/>
      </c>
      <c r="K935" s="45" t="str">
        <f>IF(COUNTIF(J$1:J935,J935)=1,IF(COUNT(K$1:K934)&gt;0,MAX(K$1:K934)+1,1),"")</f>
        <v/>
      </c>
      <c r="M935" s="51" t="str">
        <f>IF(G935="","",IFERROR(SUMIFS(Данные3!$E:$E,Данные3!$A:$A,D$2,Данные3!$B:$B,G935),""))</f>
        <v/>
      </c>
      <c r="N935" s="51" t="str">
        <f>IF(G935="","",IFERROR(SUMIFS(Данные3!$F:$F,Данные3!$A:$A,D$2,Данные3!$B:$B,G935),""))</f>
        <v/>
      </c>
      <c r="O935" s="51" t="str">
        <f>IF(G935="","",IFERROR(ROUND(SUMIFS(Данные3!$G:$G,Данные3!$A:$A,D$2,Данные3!$B:$B,G935)*100,0)&amp;"%",""))</f>
        <v/>
      </c>
      <c r="U935" s="51" t="str">
        <f t="shared" si="43"/>
        <v/>
      </c>
      <c r="V935" s="53" t="str">
        <f t="shared" si="44"/>
        <v/>
      </c>
      <c r="W935" s="51" t="str">
        <f>IFERROR(IF(Данные2!$A935&lt;&gt;"",Данные2!$A935,""),"")</f>
        <v/>
      </c>
      <c r="X935" s="53" t="str">
        <f>IF(COUNTIF(W$1:W935,W935)=1,IF(COUNT(X$1:X934)&gt;0,MAX(X$1:X934)+1,1),"")</f>
        <v/>
      </c>
      <c r="Z935" s="51" t="str">
        <f>IF($U935="","",IFERROR(SUMIF(Данные2!$A:$A,Техлист!$U935,Данные2!D:D),""))</f>
        <v/>
      </c>
      <c r="AA935" s="51" t="str">
        <f>IF($U935="","",IFERROR(SUMIF(Данные2!$A:$A,Техлист!$U935,Данные2!E:E),""))</f>
        <v/>
      </c>
      <c r="AB935" s="45" t="str">
        <f>IF($U935="","",IFERROR(ROUND(SUMIF(Данные2!$A:$A,Техлист!$U935,Данные2!F:F)*100,0)&amp;"%",""))</f>
        <v/>
      </c>
    </row>
    <row r="936" spans="1:28" x14ac:dyDescent="0.25">
      <c r="A936" s="45" t="str">
        <f>IF(Данные2!$A936&lt;&gt;"",Данные2!$A936,"")</f>
        <v/>
      </c>
      <c r="G936" s="45" t="str">
        <f t="shared" si="42"/>
        <v/>
      </c>
      <c r="H936" s="45" t="str">
        <f>IF(COUNTIF(G$1:G936,G936)=1,IF(COUNT(H$1:H935)&gt;0,MAX(H$1:H935)+1,1),"")</f>
        <v/>
      </c>
      <c r="J936" s="45" t="str">
        <f>IFERROR(IF(AND(Данные3!A936&lt;&gt;"",Данные3!A936=D$2),Данные3!B936,""),"")</f>
        <v/>
      </c>
      <c r="K936" s="45" t="str">
        <f>IF(COUNTIF(J$1:J936,J936)=1,IF(COUNT(K$1:K935)&gt;0,MAX(K$1:K935)+1,1),"")</f>
        <v/>
      </c>
      <c r="M936" s="51" t="str">
        <f>IF(G936="","",IFERROR(SUMIFS(Данные3!$E:$E,Данные3!$A:$A,D$2,Данные3!$B:$B,G936),""))</f>
        <v/>
      </c>
      <c r="N936" s="51" t="str">
        <f>IF(G936="","",IFERROR(SUMIFS(Данные3!$F:$F,Данные3!$A:$A,D$2,Данные3!$B:$B,G936),""))</f>
        <v/>
      </c>
      <c r="O936" s="51" t="str">
        <f>IF(G936="","",IFERROR(ROUND(SUMIFS(Данные3!$G:$G,Данные3!$A:$A,D$2,Данные3!$B:$B,G936)*100,0)&amp;"%",""))</f>
        <v/>
      </c>
      <c r="U936" s="51" t="str">
        <f t="shared" si="43"/>
        <v/>
      </c>
      <c r="V936" s="53" t="str">
        <f t="shared" si="44"/>
        <v/>
      </c>
      <c r="W936" s="51" t="str">
        <f>IFERROR(IF(Данные2!$A936&lt;&gt;"",Данные2!$A936,""),"")</f>
        <v/>
      </c>
      <c r="X936" s="53" t="str">
        <f>IF(COUNTIF(W$1:W936,W936)=1,IF(COUNT(X$1:X935)&gt;0,MAX(X$1:X935)+1,1),"")</f>
        <v/>
      </c>
      <c r="Z936" s="51" t="str">
        <f>IF($U936="","",IFERROR(SUMIF(Данные2!$A:$A,Техлист!$U936,Данные2!D:D),""))</f>
        <v/>
      </c>
      <c r="AA936" s="51" t="str">
        <f>IF($U936="","",IFERROR(SUMIF(Данные2!$A:$A,Техлист!$U936,Данные2!E:E),""))</f>
        <v/>
      </c>
      <c r="AB936" s="45" t="str">
        <f>IF($U936="","",IFERROR(ROUND(SUMIF(Данные2!$A:$A,Техлист!$U936,Данные2!F:F)*100,0)&amp;"%",""))</f>
        <v/>
      </c>
    </row>
    <row r="937" spans="1:28" x14ac:dyDescent="0.25">
      <c r="A937" s="45" t="str">
        <f>IF(Данные2!$A937&lt;&gt;"",Данные2!$A937,"")</f>
        <v/>
      </c>
      <c r="G937" s="45" t="str">
        <f t="shared" si="42"/>
        <v/>
      </c>
      <c r="H937" s="45" t="str">
        <f>IF(COUNTIF(G$1:G937,G937)=1,IF(COUNT(H$1:H936)&gt;0,MAX(H$1:H936)+1,1),"")</f>
        <v/>
      </c>
      <c r="J937" s="45" t="str">
        <f>IFERROR(IF(AND(Данные3!A937&lt;&gt;"",Данные3!A937=D$2),Данные3!B937,""),"")</f>
        <v/>
      </c>
      <c r="K937" s="45" t="str">
        <f>IF(COUNTIF(J$1:J937,J937)=1,IF(COUNT(K$1:K936)&gt;0,MAX(K$1:K936)+1,1),"")</f>
        <v/>
      </c>
      <c r="M937" s="51" t="str">
        <f>IF(G937="","",IFERROR(SUMIFS(Данные3!$E:$E,Данные3!$A:$A,D$2,Данные3!$B:$B,G937),""))</f>
        <v/>
      </c>
      <c r="N937" s="51" t="str">
        <f>IF(G937="","",IFERROR(SUMIFS(Данные3!$F:$F,Данные3!$A:$A,D$2,Данные3!$B:$B,G937),""))</f>
        <v/>
      </c>
      <c r="O937" s="51" t="str">
        <f>IF(G937="","",IFERROR(ROUND(SUMIFS(Данные3!$G:$G,Данные3!$A:$A,D$2,Данные3!$B:$B,G937)*100,0)&amp;"%",""))</f>
        <v/>
      </c>
      <c r="U937" s="51" t="str">
        <f t="shared" si="43"/>
        <v/>
      </c>
      <c r="V937" s="53" t="str">
        <f t="shared" si="44"/>
        <v/>
      </c>
      <c r="W937" s="51" t="str">
        <f>IFERROR(IF(Данные2!$A937&lt;&gt;"",Данные2!$A937,""),"")</f>
        <v/>
      </c>
      <c r="X937" s="53" t="str">
        <f>IF(COUNTIF(W$1:W937,W937)=1,IF(COUNT(X$1:X936)&gt;0,MAX(X$1:X936)+1,1),"")</f>
        <v/>
      </c>
      <c r="Z937" s="51" t="str">
        <f>IF($U937="","",IFERROR(SUMIF(Данные2!$A:$A,Техлист!$U937,Данные2!D:D),""))</f>
        <v/>
      </c>
      <c r="AA937" s="51" t="str">
        <f>IF($U937="","",IFERROR(SUMIF(Данные2!$A:$A,Техлист!$U937,Данные2!E:E),""))</f>
        <v/>
      </c>
      <c r="AB937" s="45" t="str">
        <f>IF($U937="","",IFERROR(ROUND(SUMIF(Данные2!$A:$A,Техлист!$U937,Данные2!F:F)*100,0)&amp;"%",""))</f>
        <v/>
      </c>
    </row>
    <row r="938" spans="1:28" x14ac:dyDescent="0.25">
      <c r="A938" s="45" t="str">
        <f>IF(Данные2!$A938&lt;&gt;"",Данные2!$A938,"")</f>
        <v/>
      </c>
      <c r="G938" s="45" t="str">
        <f t="shared" si="42"/>
        <v/>
      </c>
      <c r="H938" s="45" t="str">
        <f>IF(COUNTIF(G$1:G938,G938)=1,IF(COUNT(H$1:H937)&gt;0,MAX(H$1:H937)+1,1),"")</f>
        <v/>
      </c>
      <c r="J938" s="45" t="str">
        <f>IFERROR(IF(AND(Данные3!A938&lt;&gt;"",Данные3!A938=D$2),Данные3!B938,""),"")</f>
        <v/>
      </c>
      <c r="K938" s="45" t="str">
        <f>IF(COUNTIF(J$1:J938,J938)=1,IF(COUNT(K$1:K937)&gt;0,MAX(K$1:K937)+1,1),"")</f>
        <v/>
      </c>
      <c r="M938" s="51" t="str">
        <f>IF(G938="","",IFERROR(SUMIFS(Данные3!$E:$E,Данные3!$A:$A,D$2,Данные3!$B:$B,G938),""))</f>
        <v/>
      </c>
      <c r="N938" s="51" t="str">
        <f>IF(G938="","",IFERROR(SUMIFS(Данные3!$F:$F,Данные3!$A:$A,D$2,Данные3!$B:$B,G938),""))</f>
        <v/>
      </c>
      <c r="O938" s="51" t="str">
        <f>IF(G938="","",IFERROR(ROUND(SUMIFS(Данные3!$G:$G,Данные3!$A:$A,D$2,Данные3!$B:$B,G938)*100,0)&amp;"%",""))</f>
        <v/>
      </c>
      <c r="U938" s="51" t="str">
        <f t="shared" si="43"/>
        <v/>
      </c>
      <c r="V938" s="53" t="str">
        <f t="shared" si="44"/>
        <v/>
      </c>
      <c r="W938" s="51" t="str">
        <f>IFERROR(IF(Данные2!$A938&lt;&gt;"",Данные2!$A938,""),"")</f>
        <v/>
      </c>
      <c r="X938" s="53" t="str">
        <f>IF(COUNTIF(W$1:W938,W938)=1,IF(COUNT(X$1:X937)&gt;0,MAX(X$1:X937)+1,1),"")</f>
        <v/>
      </c>
      <c r="Z938" s="51" t="str">
        <f>IF($U938="","",IFERROR(SUMIF(Данные2!$A:$A,Техлист!$U938,Данные2!D:D),""))</f>
        <v/>
      </c>
      <c r="AA938" s="51" t="str">
        <f>IF($U938="","",IFERROR(SUMIF(Данные2!$A:$A,Техлист!$U938,Данные2!E:E),""))</f>
        <v/>
      </c>
      <c r="AB938" s="45" t="str">
        <f>IF($U938="","",IFERROR(ROUND(SUMIF(Данные2!$A:$A,Техлист!$U938,Данные2!F:F)*100,0)&amp;"%",""))</f>
        <v/>
      </c>
    </row>
    <row r="939" spans="1:28" x14ac:dyDescent="0.25">
      <c r="A939" s="45" t="str">
        <f>IF(Данные2!$A939&lt;&gt;"",Данные2!$A939,"")</f>
        <v/>
      </c>
      <c r="G939" s="45" t="str">
        <f t="shared" si="42"/>
        <v/>
      </c>
      <c r="H939" s="45" t="str">
        <f>IF(COUNTIF(G$1:G939,G939)=1,IF(COUNT(H$1:H938)&gt;0,MAX(H$1:H938)+1,1),"")</f>
        <v/>
      </c>
      <c r="J939" s="45" t="str">
        <f>IFERROR(IF(AND(Данные3!A939&lt;&gt;"",Данные3!A939=D$2),Данные3!B939,""),"")</f>
        <v/>
      </c>
      <c r="K939" s="45" t="str">
        <f>IF(COUNTIF(J$1:J939,J939)=1,IF(COUNT(K$1:K938)&gt;0,MAX(K$1:K938)+1,1),"")</f>
        <v/>
      </c>
      <c r="M939" s="51" t="str">
        <f>IF(G939="","",IFERROR(SUMIFS(Данные3!$E:$E,Данные3!$A:$A,D$2,Данные3!$B:$B,G939),""))</f>
        <v/>
      </c>
      <c r="N939" s="51" t="str">
        <f>IF(G939="","",IFERROR(SUMIFS(Данные3!$F:$F,Данные3!$A:$A,D$2,Данные3!$B:$B,G939),""))</f>
        <v/>
      </c>
      <c r="O939" s="51" t="str">
        <f>IF(G939="","",IFERROR(ROUND(SUMIFS(Данные3!$G:$G,Данные3!$A:$A,D$2,Данные3!$B:$B,G939)*100,0)&amp;"%",""))</f>
        <v/>
      </c>
      <c r="U939" s="51" t="str">
        <f t="shared" si="43"/>
        <v/>
      </c>
      <c r="V939" s="53" t="str">
        <f t="shared" si="44"/>
        <v/>
      </c>
      <c r="W939" s="51" t="str">
        <f>IFERROR(IF(Данные2!$A939&lt;&gt;"",Данные2!$A939,""),"")</f>
        <v/>
      </c>
      <c r="X939" s="53" t="str">
        <f>IF(COUNTIF(W$1:W939,W939)=1,IF(COUNT(X$1:X938)&gt;0,MAX(X$1:X938)+1,1),"")</f>
        <v/>
      </c>
      <c r="Z939" s="51" t="str">
        <f>IF($U939="","",IFERROR(SUMIF(Данные2!$A:$A,Техлист!$U939,Данные2!D:D),""))</f>
        <v/>
      </c>
      <c r="AA939" s="51" t="str">
        <f>IF($U939="","",IFERROR(SUMIF(Данные2!$A:$A,Техлист!$U939,Данные2!E:E),""))</f>
        <v/>
      </c>
      <c r="AB939" s="45" t="str">
        <f>IF($U939="","",IFERROR(ROUND(SUMIF(Данные2!$A:$A,Техлист!$U939,Данные2!F:F)*100,0)&amp;"%",""))</f>
        <v/>
      </c>
    </row>
    <row r="940" spans="1:28" x14ac:dyDescent="0.25">
      <c r="A940" s="45" t="str">
        <f>IF(Данные2!$A940&lt;&gt;"",Данные2!$A940,"")</f>
        <v/>
      </c>
      <c r="G940" s="45" t="str">
        <f t="shared" si="42"/>
        <v/>
      </c>
      <c r="H940" s="45" t="str">
        <f>IF(COUNTIF(G$1:G940,G940)=1,IF(COUNT(H$1:H939)&gt;0,MAX(H$1:H939)+1,1),"")</f>
        <v/>
      </c>
      <c r="J940" s="45" t="str">
        <f>IFERROR(IF(AND(Данные3!A940&lt;&gt;"",Данные3!A940=D$2),Данные3!B940,""),"")</f>
        <v/>
      </c>
      <c r="K940" s="45" t="str">
        <f>IF(COUNTIF(J$1:J940,J940)=1,IF(COUNT(K$1:K939)&gt;0,MAX(K$1:K939)+1,1),"")</f>
        <v/>
      </c>
      <c r="M940" s="51" t="str">
        <f>IF(G940="","",IFERROR(SUMIFS(Данные3!$E:$E,Данные3!$A:$A,D$2,Данные3!$B:$B,G940),""))</f>
        <v/>
      </c>
      <c r="N940" s="51" t="str">
        <f>IF(G940="","",IFERROR(SUMIFS(Данные3!$F:$F,Данные3!$A:$A,D$2,Данные3!$B:$B,G940),""))</f>
        <v/>
      </c>
      <c r="O940" s="51" t="str">
        <f>IF(G940="","",IFERROR(ROUND(SUMIFS(Данные3!$G:$G,Данные3!$A:$A,D$2,Данные3!$B:$B,G940)*100,0)&amp;"%",""))</f>
        <v/>
      </c>
      <c r="U940" s="51" t="str">
        <f t="shared" si="43"/>
        <v/>
      </c>
      <c r="V940" s="53" t="str">
        <f t="shared" si="44"/>
        <v/>
      </c>
      <c r="W940" s="51" t="str">
        <f>IFERROR(IF(Данные2!$A940&lt;&gt;"",Данные2!$A940,""),"")</f>
        <v/>
      </c>
      <c r="X940" s="53" t="str">
        <f>IF(COUNTIF(W$1:W940,W940)=1,IF(COUNT(X$1:X939)&gt;0,MAX(X$1:X939)+1,1),"")</f>
        <v/>
      </c>
      <c r="Z940" s="51" t="str">
        <f>IF($U940="","",IFERROR(SUMIF(Данные2!$A:$A,Техлист!$U940,Данные2!D:D),""))</f>
        <v/>
      </c>
      <c r="AA940" s="51" t="str">
        <f>IF($U940="","",IFERROR(SUMIF(Данные2!$A:$A,Техлист!$U940,Данные2!E:E),""))</f>
        <v/>
      </c>
      <c r="AB940" s="45" t="str">
        <f>IF($U940="","",IFERROR(ROUND(SUMIF(Данные2!$A:$A,Техлист!$U940,Данные2!F:F)*100,0)&amp;"%",""))</f>
        <v/>
      </c>
    </row>
    <row r="941" spans="1:28" x14ac:dyDescent="0.25">
      <c r="A941" s="45" t="str">
        <f>IF(Данные2!$A941&lt;&gt;"",Данные2!$A941,"")</f>
        <v/>
      </c>
      <c r="G941" s="45" t="str">
        <f t="shared" si="42"/>
        <v/>
      </c>
      <c r="H941" s="45" t="str">
        <f>IF(COUNTIF(G$1:G941,G941)=1,IF(COUNT(H$1:H940)&gt;0,MAX(H$1:H940)+1,1),"")</f>
        <v/>
      </c>
      <c r="J941" s="45" t="str">
        <f>IFERROR(IF(AND(Данные3!A941&lt;&gt;"",Данные3!A941=D$2),Данные3!B941,""),"")</f>
        <v/>
      </c>
      <c r="K941" s="45" t="str">
        <f>IF(COUNTIF(J$1:J941,J941)=1,IF(COUNT(K$1:K940)&gt;0,MAX(K$1:K940)+1,1),"")</f>
        <v/>
      </c>
      <c r="M941" s="51" t="str">
        <f>IF(G941="","",IFERROR(SUMIFS(Данные3!$E:$E,Данные3!$A:$A,D$2,Данные3!$B:$B,G941),""))</f>
        <v/>
      </c>
      <c r="N941" s="51" t="str">
        <f>IF(G941="","",IFERROR(SUMIFS(Данные3!$F:$F,Данные3!$A:$A,D$2,Данные3!$B:$B,G941),""))</f>
        <v/>
      </c>
      <c r="O941" s="51" t="str">
        <f>IF(G941="","",IFERROR(ROUND(SUMIFS(Данные3!$G:$G,Данные3!$A:$A,D$2,Данные3!$B:$B,G941)*100,0)&amp;"%",""))</f>
        <v/>
      </c>
      <c r="U941" s="51" t="str">
        <f t="shared" si="43"/>
        <v/>
      </c>
      <c r="V941" s="53" t="str">
        <f t="shared" si="44"/>
        <v/>
      </c>
      <c r="W941" s="51" t="str">
        <f>IFERROR(IF(Данные2!$A941&lt;&gt;"",Данные2!$A941,""),"")</f>
        <v/>
      </c>
      <c r="X941" s="53" t="str">
        <f>IF(COUNTIF(W$1:W941,W941)=1,IF(COUNT(X$1:X940)&gt;0,MAX(X$1:X940)+1,1),"")</f>
        <v/>
      </c>
      <c r="Z941" s="51" t="str">
        <f>IF($U941="","",IFERROR(SUMIF(Данные2!$A:$A,Техлист!$U941,Данные2!D:D),""))</f>
        <v/>
      </c>
      <c r="AA941" s="51" t="str">
        <f>IF($U941="","",IFERROR(SUMIF(Данные2!$A:$A,Техлист!$U941,Данные2!E:E),""))</f>
        <v/>
      </c>
      <c r="AB941" s="45" t="str">
        <f>IF($U941="","",IFERROR(ROUND(SUMIF(Данные2!$A:$A,Техлист!$U941,Данные2!F:F)*100,0)&amp;"%",""))</f>
        <v/>
      </c>
    </row>
    <row r="942" spans="1:28" x14ac:dyDescent="0.25">
      <c r="A942" s="45" t="str">
        <f>IF(Данные2!$A942&lt;&gt;"",Данные2!$A942,"")</f>
        <v/>
      </c>
      <c r="G942" s="45" t="str">
        <f t="shared" si="42"/>
        <v/>
      </c>
      <c r="H942" s="45" t="str">
        <f>IF(COUNTIF(G$1:G942,G942)=1,IF(COUNT(H$1:H941)&gt;0,MAX(H$1:H941)+1,1),"")</f>
        <v/>
      </c>
      <c r="J942" s="45" t="str">
        <f>IFERROR(IF(AND(Данные3!A942&lt;&gt;"",Данные3!A942=D$2),Данные3!B942,""),"")</f>
        <v/>
      </c>
      <c r="K942" s="45" t="str">
        <f>IF(COUNTIF(J$1:J942,J942)=1,IF(COUNT(K$1:K941)&gt;0,MAX(K$1:K941)+1,1),"")</f>
        <v/>
      </c>
      <c r="M942" s="51" t="str">
        <f>IF(G942="","",IFERROR(SUMIFS(Данные3!$E:$E,Данные3!$A:$A,D$2,Данные3!$B:$B,G942),""))</f>
        <v/>
      </c>
      <c r="N942" s="51" t="str">
        <f>IF(G942="","",IFERROR(SUMIFS(Данные3!$F:$F,Данные3!$A:$A,D$2,Данные3!$B:$B,G942),""))</f>
        <v/>
      </c>
      <c r="O942" s="51" t="str">
        <f>IF(G942="","",IFERROR(ROUND(SUMIFS(Данные3!$G:$G,Данные3!$A:$A,D$2,Данные3!$B:$B,G942)*100,0)&amp;"%",""))</f>
        <v/>
      </c>
      <c r="U942" s="51" t="str">
        <f t="shared" si="43"/>
        <v/>
      </c>
      <c r="V942" s="53" t="str">
        <f t="shared" si="44"/>
        <v/>
      </c>
      <c r="W942" s="51" t="str">
        <f>IFERROR(IF(Данные2!$A942&lt;&gt;"",Данные2!$A942,""),"")</f>
        <v/>
      </c>
      <c r="X942" s="53" t="str">
        <f>IF(COUNTIF(W$1:W942,W942)=1,IF(COUNT(X$1:X941)&gt;0,MAX(X$1:X941)+1,1),"")</f>
        <v/>
      </c>
      <c r="Z942" s="51" t="str">
        <f>IF($U942="","",IFERROR(SUMIF(Данные2!$A:$A,Техлист!$U942,Данные2!D:D),""))</f>
        <v/>
      </c>
      <c r="AA942" s="51" t="str">
        <f>IF($U942="","",IFERROR(SUMIF(Данные2!$A:$A,Техлист!$U942,Данные2!E:E),""))</f>
        <v/>
      </c>
      <c r="AB942" s="45" t="str">
        <f>IF($U942="","",IFERROR(ROUND(SUMIF(Данные2!$A:$A,Техлист!$U942,Данные2!F:F)*100,0)&amp;"%",""))</f>
        <v/>
      </c>
    </row>
    <row r="943" spans="1:28" x14ac:dyDescent="0.25">
      <c r="A943" s="45" t="str">
        <f>IF(Данные2!$A943&lt;&gt;"",Данные2!$A943,"")</f>
        <v/>
      </c>
      <c r="G943" s="45" t="str">
        <f t="shared" si="42"/>
        <v/>
      </c>
      <c r="H943" s="45" t="str">
        <f>IF(COUNTIF(G$1:G943,G943)=1,IF(COUNT(H$1:H942)&gt;0,MAX(H$1:H942)+1,1),"")</f>
        <v/>
      </c>
      <c r="J943" s="45" t="str">
        <f>IFERROR(IF(AND(Данные3!A943&lt;&gt;"",Данные3!A943=D$2),Данные3!B943,""),"")</f>
        <v/>
      </c>
      <c r="K943" s="45" t="str">
        <f>IF(COUNTIF(J$1:J943,J943)=1,IF(COUNT(K$1:K942)&gt;0,MAX(K$1:K942)+1,1),"")</f>
        <v/>
      </c>
      <c r="M943" s="51" t="str">
        <f>IF(G943="","",IFERROR(SUMIFS(Данные3!$E:$E,Данные3!$A:$A,D$2,Данные3!$B:$B,G943),""))</f>
        <v/>
      </c>
      <c r="N943" s="51" t="str">
        <f>IF(G943="","",IFERROR(SUMIFS(Данные3!$F:$F,Данные3!$A:$A,D$2,Данные3!$B:$B,G943),""))</f>
        <v/>
      </c>
      <c r="O943" s="51" t="str">
        <f>IF(G943="","",IFERROR(ROUND(SUMIFS(Данные3!$G:$G,Данные3!$A:$A,D$2,Данные3!$B:$B,G943)*100,0)&amp;"%",""))</f>
        <v/>
      </c>
      <c r="U943" s="51" t="str">
        <f t="shared" si="43"/>
        <v/>
      </c>
      <c r="V943" s="53" t="str">
        <f t="shared" si="44"/>
        <v/>
      </c>
      <c r="W943" s="51" t="str">
        <f>IFERROR(IF(Данные2!$A943&lt;&gt;"",Данные2!$A943,""),"")</f>
        <v/>
      </c>
      <c r="X943" s="53" t="str">
        <f>IF(COUNTIF(W$1:W943,W943)=1,IF(COUNT(X$1:X942)&gt;0,MAX(X$1:X942)+1,1),"")</f>
        <v/>
      </c>
      <c r="Z943" s="51" t="str">
        <f>IF($U943="","",IFERROR(SUMIF(Данные2!$A:$A,Техлист!$U943,Данные2!D:D),""))</f>
        <v/>
      </c>
      <c r="AA943" s="51" t="str">
        <f>IF($U943="","",IFERROR(SUMIF(Данные2!$A:$A,Техлист!$U943,Данные2!E:E),""))</f>
        <v/>
      </c>
      <c r="AB943" s="45" t="str">
        <f>IF($U943="","",IFERROR(ROUND(SUMIF(Данные2!$A:$A,Техлист!$U943,Данные2!F:F)*100,0)&amp;"%",""))</f>
        <v/>
      </c>
    </row>
    <row r="944" spans="1:28" x14ac:dyDescent="0.25">
      <c r="A944" s="45" t="str">
        <f>IF(Данные2!$A944&lt;&gt;"",Данные2!$A944,"")</f>
        <v/>
      </c>
      <c r="G944" s="45" t="str">
        <f t="shared" si="42"/>
        <v/>
      </c>
      <c r="H944" s="45" t="str">
        <f>IF(COUNTIF(G$1:G944,G944)=1,IF(COUNT(H$1:H943)&gt;0,MAX(H$1:H943)+1,1),"")</f>
        <v/>
      </c>
      <c r="J944" s="45" t="str">
        <f>IFERROR(IF(AND(Данные3!A944&lt;&gt;"",Данные3!A944=D$2),Данные3!B944,""),"")</f>
        <v/>
      </c>
      <c r="K944" s="45" t="str">
        <f>IF(COUNTIF(J$1:J944,J944)=1,IF(COUNT(K$1:K943)&gt;0,MAX(K$1:K943)+1,1),"")</f>
        <v/>
      </c>
      <c r="M944" s="51" t="str">
        <f>IF(G944="","",IFERROR(SUMIFS(Данные3!$E:$E,Данные3!$A:$A,D$2,Данные3!$B:$B,G944),""))</f>
        <v/>
      </c>
      <c r="N944" s="51" t="str">
        <f>IF(G944="","",IFERROR(SUMIFS(Данные3!$F:$F,Данные3!$A:$A,D$2,Данные3!$B:$B,G944),""))</f>
        <v/>
      </c>
      <c r="O944" s="51" t="str">
        <f>IF(G944="","",IFERROR(ROUND(SUMIFS(Данные3!$G:$G,Данные3!$A:$A,D$2,Данные3!$B:$B,G944)*100,0)&amp;"%",""))</f>
        <v/>
      </c>
      <c r="U944" s="51" t="str">
        <f t="shared" si="43"/>
        <v/>
      </c>
      <c r="V944" s="53" t="str">
        <f t="shared" si="44"/>
        <v/>
      </c>
      <c r="W944" s="51" t="str">
        <f>IFERROR(IF(Данные2!$A944&lt;&gt;"",Данные2!$A944,""),"")</f>
        <v/>
      </c>
      <c r="X944" s="53" t="str">
        <f>IF(COUNTIF(W$1:W944,W944)=1,IF(COUNT(X$1:X943)&gt;0,MAX(X$1:X943)+1,1),"")</f>
        <v/>
      </c>
      <c r="Z944" s="51" t="str">
        <f>IF($U944="","",IFERROR(SUMIF(Данные2!$A:$A,Техлист!$U944,Данные2!D:D),""))</f>
        <v/>
      </c>
      <c r="AA944" s="51" t="str">
        <f>IF($U944="","",IFERROR(SUMIF(Данные2!$A:$A,Техлист!$U944,Данные2!E:E),""))</f>
        <v/>
      </c>
      <c r="AB944" s="45" t="str">
        <f>IF($U944="","",IFERROR(ROUND(SUMIF(Данные2!$A:$A,Техлист!$U944,Данные2!F:F)*100,0)&amp;"%",""))</f>
        <v/>
      </c>
    </row>
    <row r="945" spans="1:28" x14ac:dyDescent="0.25">
      <c r="A945" s="45" t="str">
        <f>IF(Данные2!$A945&lt;&gt;"",Данные2!$A945,"")</f>
        <v/>
      </c>
      <c r="G945" s="45" t="str">
        <f t="shared" si="42"/>
        <v/>
      </c>
      <c r="H945" s="45" t="str">
        <f>IF(COUNTIF(G$1:G945,G945)=1,IF(COUNT(H$1:H944)&gt;0,MAX(H$1:H944)+1,1),"")</f>
        <v/>
      </c>
      <c r="J945" s="45" t="str">
        <f>IFERROR(IF(AND(Данные3!A945&lt;&gt;"",Данные3!A945=D$2),Данные3!B945,""),"")</f>
        <v/>
      </c>
      <c r="K945" s="45" t="str">
        <f>IF(COUNTIF(J$1:J945,J945)=1,IF(COUNT(K$1:K944)&gt;0,MAX(K$1:K944)+1,1),"")</f>
        <v/>
      </c>
      <c r="M945" s="51" t="str">
        <f>IF(G945="","",IFERROR(SUMIFS(Данные3!$E:$E,Данные3!$A:$A,D$2,Данные3!$B:$B,G945),""))</f>
        <v/>
      </c>
      <c r="N945" s="51" t="str">
        <f>IF(G945="","",IFERROR(SUMIFS(Данные3!$F:$F,Данные3!$A:$A,D$2,Данные3!$B:$B,G945),""))</f>
        <v/>
      </c>
      <c r="O945" s="51" t="str">
        <f>IF(G945="","",IFERROR(ROUND(SUMIFS(Данные3!$G:$G,Данные3!$A:$A,D$2,Данные3!$B:$B,G945)*100,0)&amp;"%",""))</f>
        <v/>
      </c>
      <c r="U945" s="51" t="str">
        <f t="shared" si="43"/>
        <v/>
      </c>
      <c r="V945" s="53" t="str">
        <f t="shared" si="44"/>
        <v/>
      </c>
      <c r="W945" s="51" t="str">
        <f>IFERROR(IF(Данные2!$A945&lt;&gt;"",Данные2!$A945,""),"")</f>
        <v/>
      </c>
      <c r="X945" s="53" t="str">
        <f>IF(COUNTIF(W$1:W945,W945)=1,IF(COUNT(X$1:X944)&gt;0,MAX(X$1:X944)+1,1),"")</f>
        <v/>
      </c>
      <c r="Z945" s="51" t="str">
        <f>IF($U945="","",IFERROR(SUMIF(Данные2!$A:$A,Техлист!$U945,Данные2!D:D),""))</f>
        <v/>
      </c>
      <c r="AA945" s="51" t="str">
        <f>IF($U945="","",IFERROR(SUMIF(Данные2!$A:$A,Техлист!$U945,Данные2!E:E),""))</f>
        <v/>
      </c>
      <c r="AB945" s="45" t="str">
        <f>IF($U945="","",IFERROR(ROUND(SUMIF(Данные2!$A:$A,Техлист!$U945,Данные2!F:F)*100,0)&amp;"%",""))</f>
        <v/>
      </c>
    </row>
    <row r="946" spans="1:28" x14ac:dyDescent="0.25">
      <c r="A946" s="45" t="str">
        <f>IF(Данные2!$A946&lt;&gt;"",Данные2!$A946,"")</f>
        <v/>
      </c>
      <c r="G946" s="45" t="str">
        <f t="shared" si="42"/>
        <v/>
      </c>
      <c r="H946" s="45" t="str">
        <f>IF(COUNTIF(G$1:G946,G946)=1,IF(COUNT(H$1:H945)&gt;0,MAX(H$1:H945)+1,1),"")</f>
        <v/>
      </c>
      <c r="J946" s="45" t="str">
        <f>IFERROR(IF(AND(Данные3!A946&lt;&gt;"",Данные3!A946=D$2),Данные3!B946,""),"")</f>
        <v/>
      </c>
      <c r="K946" s="45" t="str">
        <f>IF(COUNTIF(J$1:J946,J946)=1,IF(COUNT(K$1:K945)&gt;0,MAX(K$1:K945)+1,1),"")</f>
        <v/>
      </c>
      <c r="M946" s="51" t="str">
        <f>IF(G946="","",IFERROR(SUMIFS(Данные3!$E:$E,Данные3!$A:$A,D$2,Данные3!$B:$B,G946),""))</f>
        <v/>
      </c>
      <c r="N946" s="51" t="str">
        <f>IF(G946="","",IFERROR(SUMIFS(Данные3!$F:$F,Данные3!$A:$A,D$2,Данные3!$B:$B,G946),""))</f>
        <v/>
      </c>
      <c r="O946" s="51" t="str">
        <f>IF(G946="","",IFERROR(ROUND(SUMIFS(Данные3!$G:$G,Данные3!$A:$A,D$2,Данные3!$B:$B,G946)*100,0)&amp;"%",""))</f>
        <v/>
      </c>
      <c r="U946" s="51" t="str">
        <f t="shared" si="43"/>
        <v/>
      </c>
      <c r="V946" s="53" t="str">
        <f t="shared" si="44"/>
        <v/>
      </c>
      <c r="W946" s="51" t="str">
        <f>IFERROR(IF(Данные2!$A946&lt;&gt;"",Данные2!$A946,""),"")</f>
        <v/>
      </c>
      <c r="X946" s="53" t="str">
        <f>IF(COUNTIF(W$1:W946,W946)=1,IF(COUNT(X$1:X945)&gt;0,MAX(X$1:X945)+1,1),"")</f>
        <v/>
      </c>
      <c r="Z946" s="51" t="str">
        <f>IF($U946="","",IFERROR(SUMIF(Данные2!$A:$A,Техлист!$U946,Данные2!D:D),""))</f>
        <v/>
      </c>
      <c r="AA946" s="51" t="str">
        <f>IF($U946="","",IFERROR(SUMIF(Данные2!$A:$A,Техлист!$U946,Данные2!E:E),""))</f>
        <v/>
      </c>
      <c r="AB946" s="45" t="str">
        <f>IF($U946="","",IFERROR(ROUND(SUMIF(Данные2!$A:$A,Техлист!$U946,Данные2!F:F)*100,0)&amp;"%",""))</f>
        <v/>
      </c>
    </row>
    <row r="947" spans="1:28" x14ac:dyDescent="0.25">
      <c r="A947" s="45" t="str">
        <f>IF(Данные2!$A947&lt;&gt;"",Данные2!$A947,"")</f>
        <v/>
      </c>
      <c r="G947" s="45" t="str">
        <f t="shared" si="42"/>
        <v/>
      </c>
      <c r="H947" s="45" t="str">
        <f>IF(COUNTIF(G$1:G947,G947)=1,IF(COUNT(H$1:H946)&gt;0,MAX(H$1:H946)+1,1),"")</f>
        <v/>
      </c>
      <c r="J947" s="45" t="str">
        <f>IFERROR(IF(AND(Данные3!A947&lt;&gt;"",Данные3!A947=D$2),Данные3!B947,""),"")</f>
        <v/>
      </c>
      <c r="K947" s="45" t="str">
        <f>IF(COUNTIF(J$1:J947,J947)=1,IF(COUNT(K$1:K946)&gt;0,MAX(K$1:K946)+1,1),"")</f>
        <v/>
      </c>
      <c r="M947" s="51" t="str">
        <f>IF(G947="","",IFERROR(SUMIFS(Данные3!$E:$E,Данные3!$A:$A,D$2,Данные3!$B:$B,G947),""))</f>
        <v/>
      </c>
      <c r="N947" s="51" t="str">
        <f>IF(G947="","",IFERROR(SUMIFS(Данные3!$F:$F,Данные3!$A:$A,D$2,Данные3!$B:$B,G947),""))</f>
        <v/>
      </c>
      <c r="O947" s="51" t="str">
        <f>IF(G947="","",IFERROR(ROUND(SUMIFS(Данные3!$G:$G,Данные3!$A:$A,D$2,Данные3!$B:$B,G947)*100,0)&amp;"%",""))</f>
        <v/>
      </c>
      <c r="U947" s="51" t="str">
        <f t="shared" si="43"/>
        <v/>
      </c>
      <c r="V947" s="53" t="str">
        <f t="shared" si="44"/>
        <v/>
      </c>
      <c r="W947" s="51" t="str">
        <f>IFERROR(IF(Данные2!$A947&lt;&gt;"",Данные2!$A947,""),"")</f>
        <v/>
      </c>
      <c r="X947" s="53" t="str">
        <f>IF(COUNTIF(W$1:W947,W947)=1,IF(COUNT(X$1:X946)&gt;0,MAX(X$1:X946)+1,1),"")</f>
        <v/>
      </c>
      <c r="Z947" s="51" t="str">
        <f>IF($U947="","",IFERROR(SUMIF(Данные2!$A:$A,Техлист!$U947,Данные2!D:D),""))</f>
        <v/>
      </c>
      <c r="AA947" s="51" t="str">
        <f>IF($U947="","",IFERROR(SUMIF(Данные2!$A:$A,Техлист!$U947,Данные2!E:E),""))</f>
        <v/>
      </c>
      <c r="AB947" s="45" t="str">
        <f>IF($U947="","",IFERROR(ROUND(SUMIF(Данные2!$A:$A,Техлист!$U947,Данные2!F:F)*100,0)&amp;"%",""))</f>
        <v/>
      </c>
    </row>
    <row r="948" spans="1:28" x14ac:dyDescent="0.25">
      <c r="A948" s="45" t="str">
        <f>IF(Данные2!$A948&lt;&gt;"",Данные2!$A948,"")</f>
        <v/>
      </c>
      <c r="G948" s="45" t="str">
        <f t="shared" si="42"/>
        <v/>
      </c>
      <c r="H948" s="45" t="str">
        <f>IF(COUNTIF(G$1:G948,G948)=1,IF(COUNT(H$1:H947)&gt;0,MAX(H$1:H947)+1,1),"")</f>
        <v/>
      </c>
      <c r="J948" s="45" t="str">
        <f>IFERROR(IF(AND(Данные3!A948&lt;&gt;"",Данные3!A948=D$2),Данные3!B948,""),"")</f>
        <v/>
      </c>
      <c r="K948" s="45" t="str">
        <f>IF(COUNTIF(J$1:J948,J948)=1,IF(COUNT(K$1:K947)&gt;0,MAX(K$1:K947)+1,1),"")</f>
        <v/>
      </c>
      <c r="M948" s="51" t="str">
        <f>IF(G948="","",IFERROR(SUMIFS(Данные3!$E:$E,Данные3!$A:$A,D$2,Данные3!$B:$B,G948),""))</f>
        <v/>
      </c>
      <c r="N948" s="51" t="str">
        <f>IF(G948="","",IFERROR(SUMIFS(Данные3!$F:$F,Данные3!$A:$A,D$2,Данные3!$B:$B,G948),""))</f>
        <v/>
      </c>
      <c r="O948" s="51" t="str">
        <f>IF(G948="","",IFERROR(ROUND(SUMIFS(Данные3!$G:$G,Данные3!$A:$A,D$2,Данные3!$B:$B,G948)*100,0)&amp;"%",""))</f>
        <v/>
      </c>
      <c r="U948" s="51" t="str">
        <f t="shared" si="43"/>
        <v/>
      </c>
      <c r="V948" s="53" t="str">
        <f t="shared" si="44"/>
        <v/>
      </c>
      <c r="W948" s="51" t="str">
        <f>IFERROR(IF(Данные2!$A948&lt;&gt;"",Данные2!$A948,""),"")</f>
        <v/>
      </c>
      <c r="X948" s="53" t="str">
        <f>IF(COUNTIF(W$1:W948,W948)=1,IF(COUNT(X$1:X947)&gt;0,MAX(X$1:X947)+1,1),"")</f>
        <v/>
      </c>
      <c r="Z948" s="51" t="str">
        <f>IF($U948="","",IFERROR(SUMIF(Данные2!$A:$A,Техлист!$U948,Данные2!D:D),""))</f>
        <v/>
      </c>
      <c r="AA948" s="51" t="str">
        <f>IF($U948="","",IFERROR(SUMIF(Данные2!$A:$A,Техлист!$U948,Данные2!E:E),""))</f>
        <v/>
      </c>
      <c r="AB948" s="45" t="str">
        <f>IF($U948="","",IFERROR(ROUND(SUMIF(Данные2!$A:$A,Техлист!$U948,Данные2!F:F)*100,0)&amp;"%",""))</f>
        <v/>
      </c>
    </row>
    <row r="949" spans="1:28" x14ac:dyDescent="0.25">
      <c r="A949" s="45" t="str">
        <f>IF(Данные2!$A949&lt;&gt;"",Данные2!$A949,"")</f>
        <v/>
      </c>
      <c r="G949" s="45" t="str">
        <f t="shared" si="42"/>
        <v/>
      </c>
      <c r="H949" s="45" t="str">
        <f>IF(COUNTIF(G$1:G949,G949)=1,IF(COUNT(H$1:H948)&gt;0,MAX(H$1:H948)+1,1),"")</f>
        <v/>
      </c>
      <c r="J949" s="45" t="str">
        <f>IFERROR(IF(AND(Данные3!A949&lt;&gt;"",Данные3!A949=D$2),Данные3!B949,""),"")</f>
        <v/>
      </c>
      <c r="K949" s="45" t="str">
        <f>IF(COUNTIF(J$1:J949,J949)=1,IF(COUNT(K$1:K948)&gt;0,MAX(K$1:K948)+1,1),"")</f>
        <v/>
      </c>
      <c r="M949" s="51" t="str">
        <f>IF(G949="","",IFERROR(SUMIFS(Данные3!$E:$E,Данные3!$A:$A,D$2,Данные3!$B:$B,G949),""))</f>
        <v/>
      </c>
      <c r="N949" s="51" t="str">
        <f>IF(G949="","",IFERROR(SUMIFS(Данные3!$F:$F,Данные3!$A:$A,D$2,Данные3!$B:$B,G949),""))</f>
        <v/>
      </c>
      <c r="O949" s="51" t="str">
        <f>IF(G949="","",IFERROR(ROUND(SUMIFS(Данные3!$G:$G,Данные3!$A:$A,D$2,Данные3!$B:$B,G949)*100,0)&amp;"%",""))</f>
        <v/>
      </c>
      <c r="U949" s="51" t="str">
        <f t="shared" si="43"/>
        <v/>
      </c>
      <c r="V949" s="53" t="str">
        <f t="shared" si="44"/>
        <v/>
      </c>
      <c r="W949" s="51" t="str">
        <f>IFERROR(IF(Данные2!$A949&lt;&gt;"",Данные2!$A949,""),"")</f>
        <v/>
      </c>
      <c r="X949" s="53" t="str">
        <f>IF(COUNTIF(W$1:W949,W949)=1,IF(COUNT(X$1:X948)&gt;0,MAX(X$1:X948)+1,1),"")</f>
        <v/>
      </c>
      <c r="Z949" s="51" t="str">
        <f>IF($U949="","",IFERROR(SUMIF(Данные2!$A:$A,Техлист!$U949,Данные2!D:D),""))</f>
        <v/>
      </c>
      <c r="AA949" s="51" t="str">
        <f>IF($U949="","",IFERROR(SUMIF(Данные2!$A:$A,Техлист!$U949,Данные2!E:E),""))</f>
        <v/>
      </c>
      <c r="AB949" s="45" t="str">
        <f>IF($U949="","",IFERROR(ROUND(SUMIF(Данные2!$A:$A,Техлист!$U949,Данные2!F:F)*100,0)&amp;"%",""))</f>
        <v/>
      </c>
    </row>
    <row r="950" spans="1:28" x14ac:dyDescent="0.25">
      <c r="A950" s="45" t="str">
        <f>IF(Данные2!$A950&lt;&gt;"",Данные2!$A950,"")</f>
        <v/>
      </c>
      <c r="G950" s="45" t="str">
        <f t="shared" si="42"/>
        <v/>
      </c>
      <c r="H950" s="45" t="str">
        <f>IF(COUNTIF(G$1:G950,G950)=1,IF(COUNT(H$1:H949)&gt;0,MAX(H$1:H949)+1,1),"")</f>
        <v/>
      </c>
      <c r="J950" s="45" t="str">
        <f>IFERROR(IF(AND(Данные3!A950&lt;&gt;"",Данные3!A950=D$2),Данные3!B950,""),"")</f>
        <v/>
      </c>
      <c r="K950" s="45" t="str">
        <f>IF(COUNTIF(J$1:J950,J950)=1,IF(COUNT(K$1:K949)&gt;0,MAX(K$1:K949)+1,1),"")</f>
        <v/>
      </c>
      <c r="M950" s="51" t="str">
        <f>IF(G950="","",IFERROR(SUMIFS(Данные3!$E:$E,Данные3!$A:$A,D$2,Данные3!$B:$B,G950),""))</f>
        <v/>
      </c>
      <c r="N950" s="51" t="str">
        <f>IF(G950="","",IFERROR(SUMIFS(Данные3!$F:$F,Данные3!$A:$A,D$2,Данные3!$B:$B,G950),""))</f>
        <v/>
      </c>
      <c r="O950" s="51" t="str">
        <f>IF(G950="","",IFERROR(ROUND(SUMIFS(Данные3!$G:$G,Данные3!$A:$A,D$2,Данные3!$B:$B,G950)*100,0)&amp;"%",""))</f>
        <v/>
      </c>
      <c r="U950" s="51" t="str">
        <f t="shared" si="43"/>
        <v/>
      </c>
      <c r="V950" s="53" t="str">
        <f t="shared" si="44"/>
        <v/>
      </c>
      <c r="W950" s="51" t="str">
        <f>IFERROR(IF(Данные2!$A950&lt;&gt;"",Данные2!$A950,""),"")</f>
        <v/>
      </c>
      <c r="X950" s="53" t="str">
        <f>IF(COUNTIF(W$1:W950,W950)=1,IF(COUNT(X$1:X949)&gt;0,MAX(X$1:X949)+1,1),"")</f>
        <v/>
      </c>
      <c r="Z950" s="51" t="str">
        <f>IF($U950="","",IFERROR(SUMIF(Данные2!$A:$A,Техлист!$U950,Данные2!D:D),""))</f>
        <v/>
      </c>
      <c r="AA950" s="51" t="str">
        <f>IF($U950="","",IFERROR(SUMIF(Данные2!$A:$A,Техлист!$U950,Данные2!E:E),""))</f>
        <v/>
      </c>
      <c r="AB950" s="45" t="str">
        <f>IF($U950="","",IFERROR(ROUND(SUMIF(Данные2!$A:$A,Техлист!$U950,Данные2!F:F)*100,0)&amp;"%",""))</f>
        <v/>
      </c>
    </row>
    <row r="951" spans="1:28" x14ac:dyDescent="0.25">
      <c r="A951" s="45" t="str">
        <f>IF(Данные2!$A951&lt;&gt;"",Данные2!$A951,"")</f>
        <v/>
      </c>
      <c r="G951" s="45" t="str">
        <f t="shared" si="42"/>
        <v/>
      </c>
      <c r="H951" s="45" t="str">
        <f>IF(COUNTIF(G$1:G951,G951)=1,IF(COUNT(H$1:H950)&gt;0,MAX(H$1:H950)+1,1),"")</f>
        <v/>
      </c>
      <c r="J951" s="45" t="str">
        <f>IFERROR(IF(AND(Данные3!A951&lt;&gt;"",Данные3!A951=D$2),Данные3!B951,""),"")</f>
        <v/>
      </c>
      <c r="K951" s="45" t="str">
        <f>IF(COUNTIF(J$1:J951,J951)=1,IF(COUNT(K$1:K950)&gt;0,MAX(K$1:K950)+1,1),"")</f>
        <v/>
      </c>
      <c r="M951" s="51" t="str">
        <f>IF(G951="","",IFERROR(SUMIFS(Данные3!$E:$E,Данные3!$A:$A,D$2,Данные3!$B:$B,G951),""))</f>
        <v/>
      </c>
      <c r="N951" s="51" t="str">
        <f>IF(G951="","",IFERROR(SUMIFS(Данные3!$F:$F,Данные3!$A:$A,D$2,Данные3!$B:$B,G951),""))</f>
        <v/>
      </c>
      <c r="O951" s="51" t="str">
        <f>IF(G951="","",IFERROR(ROUND(SUMIFS(Данные3!$G:$G,Данные3!$A:$A,D$2,Данные3!$B:$B,G951)*100,0)&amp;"%",""))</f>
        <v/>
      </c>
      <c r="U951" s="51" t="str">
        <f t="shared" si="43"/>
        <v/>
      </c>
      <c r="V951" s="53" t="str">
        <f t="shared" si="44"/>
        <v/>
      </c>
      <c r="W951" s="51" t="str">
        <f>IFERROR(IF(Данные2!$A951&lt;&gt;"",Данные2!$A951,""),"")</f>
        <v/>
      </c>
      <c r="X951" s="53" t="str">
        <f>IF(COUNTIF(W$1:W951,W951)=1,IF(COUNT(X$1:X950)&gt;0,MAX(X$1:X950)+1,1),"")</f>
        <v/>
      </c>
      <c r="Z951" s="51" t="str">
        <f>IF($U951="","",IFERROR(SUMIF(Данные2!$A:$A,Техлист!$U951,Данные2!D:D),""))</f>
        <v/>
      </c>
      <c r="AA951" s="51" t="str">
        <f>IF($U951="","",IFERROR(SUMIF(Данные2!$A:$A,Техлист!$U951,Данные2!E:E),""))</f>
        <v/>
      </c>
      <c r="AB951" s="45" t="str">
        <f>IF($U951="","",IFERROR(ROUND(SUMIF(Данные2!$A:$A,Техлист!$U951,Данные2!F:F)*100,0)&amp;"%",""))</f>
        <v/>
      </c>
    </row>
    <row r="952" spans="1:28" x14ac:dyDescent="0.25">
      <c r="A952" s="45" t="str">
        <f>IF(Данные2!$A952&lt;&gt;"",Данные2!$A952,"")</f>
        <v/>
      </c>
      <c r="G952" s="45" t="str">
        <f t="shared" si="42"/>
        <v/>
      </c>
      <c r="H952" s="45" t="str">
        <f>IF(COUNTIF(G$1:G952,G952)=1,IF(COUNT(H$1:H951)&gt;0,MAX(H$1:H951)+1,1),"")</f>
        <v/>
      </c>
      <c r="J952" s="45" t="str">
        <f>IFERROR(IF(AND(Данные3!A952&lt;&gt;"",Данные3!A952=D$2),Данные3!B952,""),"")</f>
        <v/>
      </c>
      <c r="K952" s="45" t="str">
        <f>IF(COUNTIF(J$1:J952,J952)=1,IF(COUNT(K$1:K951)&gt;0,MAX(K$1:K951)+1,1),"")</f>
        <v/>
      </c>
      <c r="M952" s="51" t="str">
        <f>IF(G952="","",IFERROR(SUMIFS(Данные3!$E:$E,Данные3!$A:$A,D$2,Данные3!$B:$B,G952),""))</f>
        <v/>
      </c>
      <c r="N952" s="51" t="str">
        <f>IF(G952="","",IFERROR(SUMIFS(Данные3!$F:$F,Данные3!$A:$A,D$2,Данные3!$B:$B,G952),""))</f>
        <v/>
      </c>
      <c r="O952" s="51" t="str">
        <f>IF(G952="","",IFERROR(ROUND(SUMIFS(Данные3!$G:$G,Данные3!$A:$A,D$2,Данные3!$B:$B,G952)*100,0)&amp;"%",""))</f>
        <v/>
      </c>
      <c r="U952" s="51" t="str">
        <f t="shared" si="43"/>
        <v/>
      </c>
      <c r="V952" s="53" t="str">
        <f t="shared" si="44"/>
        <v/>
      </c>
      <c r="W952" s="51" t="str">
        <f>IFERROR(IF(Данные2!$A952&lt;&gt;"",Данные2!$A952,""),"")</f>
        <v/>
      </c>
      <c r="X952" s="53" t="str">
        <f>IF(COUNTIF(W$1:W952,W952)=1,IF(COUNT(X$1:X951)&gt;0,MAX(X$1:X951)+1,1),"")</f>
        <v/>
      </c>
      <c r="Z952" s="51" t="str">
        <f>IF($U952="","",IFERROR(SUMIF(Данные2!$A:$A,Техлист!$U952,Данные2!D:D),""))</f>
        <v/>
      </c>
      <c r="AA952" s="51" t="str">
        <f>IF($U952="","",IFERROR(SUMIF(Данные2!$A:$A,Техлист!$U952,Данные2!E:E),""))</f>
        <v/>
      </c>
      <c r="AB952" s="45" t="str">
        <f>IF($U952="","",IFERROR(ROUND(SUMIF(Данные2!$A:$A,Техлист!$U952,Данные2!F:F)*100,0)&amp;"%",""))</f>
        <v/>
      </c>
    </row>
    <row r="953" spans="1:28" x14ac:dyDescent="0.25">
      <c r="A953" s="45" t="str">
        <f>IF(Данные2!$A953&lt;&gt;"",Данные2!$A953,"")</f>
        <v/>
      </c>
      <c r="G953" s="45" t="str">
        <f t="shared" si="42"/>
        <v/>
      </c>
      <c r="H953" s="45" t="str">
        <f>IF(COUNTIF(G$1:G953,G953)=1,IF(COUNT(H$1:H952)&gt;0,MAX(H$1:H952)+1,1),"")</f>
        <v/>
      </c>
      <c r="J953" s="45" t="str">
        <f>IFERROR(IF(AND(Данные3!A953&lt;&gt;"",Данные3!A953=D$2),Данные3!B953,""),"")</f>
        <v/>
      </c>
      <c r="K953" s="45" t="str">
        <f>IF(COUNTIF(J$1:J953,J953)=1,IF(COUNT(K$1:K952)&gt;0,MAX(K$1:K952)+1,1),"")</f>
        <v/>
      </c>
      <c r="M953" s="51" t="str">
        <f>IF(G953="","",IFERROR(SUMIFS(Данные3!$E:$E,Данные3!$A:$A,D$2,Данные3!$B:$B,G953),""))</f>
        <v/>
      </c>
      <c r="N953" s="51" t="str">
        <f>IF(G953="","",IFERROR(SUMIFS(Данные3!$F:$F,Данные3!$A:$A,D$2,Данные3!$B:$B,G953),""))</f>
        <v/>
      </c>
      <c r="O953" s="51" t="str">
        <f>IF(G953="","",IFERROR(ROUND(SUMIFS(Данные3!$G:$G,Данные3!$A:$A,D$2,Данные3!$B:$B,G953)*100,0)&amp;"%",""))</f>
        <v/>
      </c>
      <c r="U953" s="51" t="str">
        <f t="shared" si="43"/>
        <v/>
      </c>
      <c r="V953" s="53" t="str">
        <f t="shared" si="44"/>
        <v/>
      </c>
      <c r="W953" s="51" t="str">
        <f>IFERROR(IF(Данные2!$A953&lt;&gt;"",Данные2!$A953,""),"")</f>
        <v/>
      </c>
      <c r="X953" s="53" t="str">
        <f>IF(COUNTIF(W$1:W953,W953)=1,IF(COUNT(X$1:X952)&gt;0,MAX(X$1:X952)+1,1),"")</f>
        <v/>
      </c>
      <c r="Z953" s="51" t="str">
        <f>IF($U953="","",IFERROR(SUMIF(Данные2!$A:$A,Техлист!$U953,Данные2!D:D),""))</f>
        <v/>
      </c>
      <c r="AA953" s="51" t="str">
        <f>IF($U953="","",IFERROR(SUMIF(Данные2!$A:$A,Техлист!$U953,Данные2!E:E),""))</f>
        <v/>
      </c>
      <c r="AB953" s="45" t="str">
        <f>IF($U953="","",IFERROR(ROUND(SUMIF(Данные2!$A:$A,Техлист!$U953,Данные2!F:F)*100,0)&amp;"%",""))</f>
        <v/>
      </c>
    </row>
    <row r="954" spans="1:28" x14ac:dyDescent="0.25">
      <c r="A954" s="45" t="str">
        <f>IF(Данные2!$A954&lt;&gt;"",Данные2!$A954,"")</f>
        <v/>
      </c>
      <c r="G954" s="45" t="str">
        <f t="shared" si="42"/>
        <v/>
      </c>
      <c r="H954" s="45" t="str">
        <f>IF(COUNTIF(G$1:G954,G954)=1,IF(COUNT(H$1:H953)&gt;0,MAX(H$1:H953)+1,1),"")</f>
        <v/>
      </c>
      <c r="J954" s="45" t="str">
        <f>IFERROR(IF(AND(Данные3!A954&lt;&gt;"",Данные3!A954=D$2),Данные3!B954,""),"")</f>
        <v/>
      </c>
      <c r="K954" s="45" t="str">
        <f>IF(COUNTIF(J$1:J954,J954)=1,IF(COUNT(K$1:K953)&gt;0,MAX(K$1:K953)+1,1),"")</f>
        <v/>
      </c>
      <c r="M954" s="51" t="str">
        <f>IF(G954="","",IFERROR(SUMIFS(Данные3!$E:$E,Данные3!$A:$A,D$2,Данные3!$B:$B,G954),""))</f>
        <v/>
      </c>
      <c r="N954" s="51" t="str">
        <f>IF(G954="","",IFERROR(SUMIFS(Данные3!$F:$F,Данные3!$A:$A,D$2,Данные3!$B:$B,G954),""))</f>
        <v/>
      </c>
      <c r="O954" s="51" t="str">
        <f>IF(G954="","",IFERROR(ROUND(SUMIFS(Данные3!$G:$G,Данные3!$A:$A,D$2,Данные3!$B:$B,G954)*100,0)&amp;"%",""))</f>
        <v/>
      </c>
      <c r="U954" s="51" t="str">
        <f t="shared" si="43"/>
        <v/>
      </c>
      <c r="V954" s="53" t="str">
        <f t="shared" si="44"/>
        <v/>
      </c>
      <c r="W954" s="51" t="str">
        <f>IFERROR(IF(Данные2!$A954&lt;&gt;"",Данные2!$A954,""),"")</f>
        <v/>
      </c>
      <c r="X954" s="53" t="str">
        <f>IF(COUNTIF(W$1:W954,W954)=1,IF(COUNT(X$1:X953)&gt;0,MAX(X$1:X953)+1,1),"")</f>
        <v/>
      </c>
      <c r="Z954" s="51" t="str">
        <f>IF($U954="","",IFERROR(SUMIF(Данные2!$A:$A,Техлист!$U954,Данные2!D:D),""))</f>
        <v/>
      </c>
      <c r="AA954" s="51" t="str">
        <f>IF($U954="","",IFERROR(SUMIF(Данные2!$A:$A,Техлист!$U954,Данные2!E:E),""))</f>
        <v/>
      </c>
      <c r="AB954" s="45" t="str">
        <f>IF($U954="","",IFERROR(ROUND(SUMIF(Данные2!$A:$A,Техлист!$U954,Данные2!F:F)*100,0)&amp;"%",""))</f>
        <v/>
      </c>
    </row>
    <row r="955" spans="1:28" x14ac:dyDescent="0.25">
      <c r="A955" s="45" t="str">
        <f>IF(Данные2!$A955&lt;&gt;"",Данные2!$A955,"")</f>
        <v/>
      </c>
      <c r="G955" s="45" t="str">
        <f t="shared" si="42"/>
        <v/>
      </c>
      <c r="H955" s="45" t="str">
        <f>IF(COUNTIF(G$1:G955,G955)=1,IF(COUNT(H$1:H954)&gt;0,MAX(H$1:H954)+1,1),"")</f>
        <v/>
      </c>
      <c r="J955" s="45" t="str">
        <f>IFERROR(IF(AND(Данные3!A955&lt;&gt;"",Данные3!A955=D$2),Данные3!B955,""),"")</f>
        <v/>
      </c>
      <c r="K955" s="45" t="str">
        <f>IF(COUNTIF(J$1:J955,J955)=1,IF(COUNT(K$1:K954)&gt;0,MAX(K$1:K954)+1,1),"")</f>
        <v/>
      </c>
      <c r="M955" s="51" t="str">
        <f>IF(G955="","",IFERROR(SUMIFS(Данные3!$E:$E,Данные3!$A:$A,D$2,Данные3!$B:$B,G955),""))</f>
        <v/>
      </c>
      <c r="N955" s="51" t="str">
        <f>IF(G955="","",IFERROR(SUMIFS(Данные3!$F:$F,Данные3!$A:$A,D$2,Данные3!$B:$B,G955),""))</f>
        <v/>
      </c>
      <c r="O955" s="51" t="str">
        <f>IF(G955="","",IFERROR(ROUND(SUMIFS(Данные3!$G:$G,Данные3!$A:$A,D$2,Данные3!$B:$B,G955)*100,0)&amp;"%",""))</f>
        <v/>
      </c>
      <c r="U955" s="51" t="str">
        <f t="shared" si="43"/>
        <v/>
      </c>
      <c r="V955" s="53" t="str">
        <f t="shared" si="44"/>
        <v/>
      </c>
      <c r="W955" s="51" t="str">
        <f>IFERROR(IF(Данные2!$A955&lt;&gt;"",Данные2!$A955,""),"")</f>
        <v/>
      </c>
      <c r="X955" s="53" t="str">
        <f>IF(COUNTIF(W$1:W955,W955)=1,IF(COUNT(X$1:X954)&gt;0,MAX(X$1:X954)+1,1),"")</f>
        <v/>
      </c>
      <c r="Z955" s="51" t="str">
        <f>IF($U955="","",IFERROR(SUMIF(Данные2!$A:$A,Техлист!$U955,Данные2!D:D),""))</f>
        <v/>
      </c>
      <c r="AA955" s="51" t="str">
        <f>IF($U955="","",IFERROR(SUMIF(Данные2!$A:$A,Техлист!$U955,Данные2!E:E),""))</f>
        <v/>
      </c>
      <c r="AB955" s="45" t="str">
        <f>IF($U955="","",IFERROR(ROUND(SUMIF(Данные2!$A:$A,Техлист!$U955,Данные2!F:F)*100,0)&amp;"%",""))</f>
        <v/>
      </c>
    </row>
    <row r="956" spans="1:28" x14ac:dyDescent="0.25">
      <c r="A956" s="45" t="str">
        <f>IF(Данные2!$A956&lt;&gt;"",Данные2!$A956,"")</f>
        <v/>
      </c>
      <c r="G956" s="45" t="str">
        <f t="shared" si="42"/>
        <v/>
      </c>
      <c r="H956" s="45" t="str">
        <f>IF(COUNTIF(G$1:G956,G956)=1,IF(COUNT(H$1:H955)&gt;0,MAX(H$1:H955)+1,1),"")</f>
        <v/>
      </c>
      <c r="J956" s="45" t="str">
        <f>IFERROR(IF(AND(Данные3!A956&lt;&gt;"",Данные3!A956=D$2),Данные3!B956,""),"")</f>
        <v/>
      </c>
      <c r="K956" s="45" t="str">
        <f>IF(COUNTIF(J$1:J956,J956)=1,IF(COUNT(K$1:K955)&gt;0,MAX(K$1:K955)+1,1),"")</f>
        <v/>
      </c>
      <c r="M956" s="51" t="str">
        <f>IF(G956="","",IFERROR(SUMIFS(Данные3!$E:$E,Данные3!$A:$A,D$2,Данные3!$B:$B,G956),""))</f>
        <v/>
      </c>
      <c r="N956" s="51" t="str">
        <f>IF(G956="","",IFERROR(SUMIFS(Данные3!$F:$F,Данные3!$A:$A,D$2,Данные3!$B:$B,G956),""))</f>
        <v/>
      </c>
      <c r="O956" s="51" t="str">
        <f>IF(G956="","",IFERROR(ROUND(SUMIFS(Данные3!$G:$G,Данные3!$A:$A,D$2,Данные3!$B:$B,G956)*100,0)&amp;"%",""))</f>
        <v/>
      </c>
      <c r="U956" s="51" t="str">
        <f t="shared" si="43"/>
        <v/>
      </c>
      <c r="V956" s="53" t="str">
        <f t="shared" si="44"/>
        <v/>
      </c>
      <c r="W956" s="51" t="str">
        <f>IFERROR(IF(Данные2!$A956&lt;&gt;"",Данные2!$A956,""),"")</f>
        <v/>
      </c>
      <c r="X956" s="53" t="str">
        <f>IF(COUNTIF(W$1:W956,W956)=1,IF(COUNT(X$1:X955)&gt;0,MAX(X$1:X955)+1,1),"")</f>
        <v/>
      </c>
      <c r="Z956" s="51" t="str">
        <f>IF($U956="","",IFERROR(SUMIF(Данные2!$A:$A,Техлист!$U956,Данные2!D:D),""))</f>
        <v/>
      </c>
      <c r="AA956" s="51" t="str">
        <f>IF($U956="","",IFERROR(SUMIF(Данные2!$A:$A,Техлист!$U956,Данные2!E:E),""))</f>
        <v/>
      </c>
      <c r="AB956" s="45" t="str">
        <f>IF($U956="","",IFERROR(ROUND(SUMIF(Данные2!$A:$A,Техлист!$U956,Данные2!F:F)*100,0)&amp;"%",""))</f>
        <v/>
      </c>
    </row>
    <row r="957" spans="1:28" x14ac:dyDescent="0.25">
      <c r="A957" s="45" t="str">
        <f>IF(Данные2!$A957&lt;&gt;"",Данные2!$A957,"")</f>
        <v/>
      </c>
      <c r="G957" s="45" t="str">
        <f t="shared" si="42"/>
        <v/>
      </c>
      <c r="H957" s="45" t="str">
        <f>IF(COUNTIF(G$1:G957,G957)=1,IF(COUNT(H$1:H956)&gt;0,MAX(H$1:H956)+1,1),"")</f>
        <v/>
      </c>
      <c r="J957" s="45" t="str">
        <f>IFERROR(IF(AND(Данные3!A957&lt;&gt;"",Данные3!A957=D$2),Данные3!B957,""),"")</f>
        <v/>
      </c>
      <c r="K957" s="45" t="str">
        <f>IF(COUNTIF(J$1:J957,J957)=1,IF(COUNT(K$1:K956)&gt;0,MAX(K$1:K956)+1,1),"")</f>
        <v/>
      </c>
      <c r="M957" s="51" t="str">
        <f>IF(G957="","",IFERROR(SUMIFS(Данные3!$E:$E,Данные3!$A:$A,D$2,Данные3!$B:$B,G957),""))</f>
        <v/>
      </c>
      <c r="N957" s="51" t="str">
        <f>IF(G957="","",IFERROR(SUMIFS(Данные3!$F:$F,Данные3!$A:$A,D$2,Данные3!$B:$B,G957),""))</f>
        <v/>
      </c>
      <c r="O957" s="51" t="str">
        <f>IF(G957="","",IFERROR(ROUND(SUMIFS(Данные3!$G:$G,Данные3!$A:$A,D$2,Данные3!$B:$B,G957)*100,0)&amp;"%",""))</f>
        <v/>
      </c>
      <c r="U957" s="51" t="str">
        <f t="shared" si="43"/>
        <v/>
      </c>
      <c r="V957" s="53" t="str">
        <f t="shared" si="44"/>
        <v/>
      </c>
      <c r="W957" s="51" t="str">
        <f>IFERROR(IF(Данные2!$A957&lt;&gt;"",Данные2!$A957,""),"")</f>
        <v/>
      </c>
      <c r="X957" s="53" t="str">
        <f>IF(COUNTIF(W$1:W957,W957)=1,IF(COUNT(X$1:X956)&gt;0,MAX(X$1:X956)+1,1),"")</f>
        <v/>
      </c>
      <c r="Z957" s="51" t="str">
        <f>IF($U957="","",IFERROR(SUMIF(Данные2!$A:$A,Техлист!$U957,Данные2!D:D),""))</f>
        <v/>
      </c>
      <c r="AA957" s="51" t="str">
        <f>IF($U957="","",IFERROR(SUMIF(Данные2!$A:$A,Техлист!$U957,Данные2!E:E),""))</f>
        <v/>
      </c>
      <c r="AB957" s="45" t="str">
        <f>IF($U957="","",IFERROR(ROUND(SUMIF(Данные2!$A:$A,Техлист!$U957,Данные2!F:F)*100,0)&amp;"%",""))</f>
        <v/>
      </c>
    </row>
    <row r="958" spans="1:28" x14ac:dyDescent="0.25">
      <c r="A958" s="45" t="str">
        <f>IF(Данные2!$A958&lt;&gt;"",Данные2!$A958,"")</f>
        <v/>
      </c>
      <c r="G958" s="45" t="str">
        <f t="shared" si="42"/>
        <v/>
      </c>
      <c r="H958" s="45" t="str">
        <f>IF(COUNTIF(G$1:G958,G958)=1,IF(COUNT(H$1:H957)&gt;0,MAX(H$1:H957)+1,1),"")</f>
        <v/>
      </c>
      <c r="J958" s="45" t="str">
        <f>IFERROR(IF(AND(Данные3!A958&lt;&gt;"",Данные3!A958=D$2),Данные3!B958,""),"")</f>
        <v/>
      </c>
      <c r="K958" s="45" t="str">
        <f>IF(COUNTIF(J$1:J958,J958)=1,IF(COUNT(K$1:K957)&gt;0,MAX(K$1:K957)+1,1),"")</f>
        <v/>
      </c>
      <c r="M958" s="51" t="str">
        <f>IF(G958="","",IFERROR(SUMIFS(Данные3!$E:$E,Данные3!$A:$A,D$2,Данные3!$B:$B,G958),""))</f>
        <v/>
      </c>
      <c r="N958" s="51" t="str">
        <f>IF(G958="","",IFERROR(SUMIFS(Данные3!$F:$F,Данные3!$A:$A,D$2,Данные3!$B:$B,G958),""))</f>
        <v/>
      </c>
      <c r="O958" s="51" t="str">
        <f>IF(G958="","",IFERROR(ROUND(SUMIFS(Данные3!$G:$G,Данные3!$A:$A,D$2,Данные3!$B:$B,G958)*100,0)&amp;"%",""))</f>
        <v/>
      </c>
      <c r="U958" s="51" t="str">
        <f t="shared" si="43"/>
        <v/>
      </c>
      <c r="V958" s="53" t="str">
        <f t="shared" si="44"/>
        <v/>
      </c>
      <c r="W958" s="51" t="str">
        <f>IFERROR(IF(Данные2!$A958&lt;&gt;"",Данные2!$A958,""),"")</f>
        <v/>
      </c>
      <c r="X958" s="53" t="str">
        <f>IF(COUNTIF(W$1:W958,W958)=1,IF(COUNT(X$1:X957)&gt;0,MAX(X$1:X957)+1,1),"")</f>
        <v/>
      </c>
      <c r="Z958" s="51" t="str">
        <f>IF($U958="","",IFERROR(SUMIF(Данные2!$A:$A,Техлист!$U958,Данные2!D:D),""))</f>
        <v/>
      </c>
      <c r="AA958" s="51" t="str">
        <f>IF($U958="","",IFERROR(SUMIF(Данные2!$A:$A,Техлист!$U958,Данные2!E:E),""))</f>
        <v/>
      </c>
      <c r="AB958" s="45" t="str">
        <f>IF($U958="","",IFERROR(ROUND(SUMIF(Данные2!$A:$A,Техлист!$U958,Данные2!F:F)*100,0)&amp;"%",""))</f>
        <v/>
      </c>
    </row>
    <row r="959" spans="1:28" x14ac:dyDescent="0.25">
      <c r="A959" s="45" t="str">
        <f>IF(Данные2!$A959&lt;&gt;"",Данные2!$A959,"")</f>
        <v/>
      </c>
      <c r="G959" s="45" t="str">
        <f t="shared" si="42"/>
        <v/>
      </c>
      <c r="H959" s="45" t="str">
        <f>IF(COUNTIF(G$1:G959,G959)=1,IF(COUNT(H$1:H958)&gt;0,MAX(H$1:H958)+1,1),"")</f>
        <v/>
      </c>
      <c r="J959" s="45" t="str">
        <f>IFERROR(IF(AND(Данные3!A959&lt;&gt;"",Данные3!A959=D$2),Данные3!B959,""),"")</f>
        <v/>
      </c>
      <c r="K959" s="45" t="str">
        <f>IF(COUNTIF(J$1:J959,J959)=1,IF(COUNT(K$1:K958)&gt;0,MAX(K$1:K958)+1,1),"")</f>
        <v/>
      </c>
      <c r="M959" s="51" t="str">
        <f>IF(G959="","",IFERROR(SUMIFS(Данные3!$E:$E,Данные3!$A:$A,D$2,Данные3!$B:$B,G959),""))</f>
        <v/>
      </c>
      <c r="N959" s="51" t="str">
        <f>IF(G959="","",IFERROR(SUMIFS(Данные3!$F:$F,Данные3!$A:$A,D$2,Данные3!$B:$B,G959),""))</f>
        <v/>
      </c>
      <c r="O959" s="51" t="str">
        <f>IF(G959="","",IFERROR(ROUND(SUMIFS(Данные3!$G:$G,Данные3!$A:$A,D$2,Данные3!$B:$B,G959)*100,0)&amp;"%",""))</f>
        <v/>
      </c>
      <c r="U959" s="51" t="str">
        <f t="shared" si="43"/>
        <v/>
      </c>
      <c r="V959" s="53" t="str">
        <f t="shared" si="44"/>
        <v/>
      </c>
      <c r="W959" s="51" t="str">
        <f>IFERROR(IF(Данные2!$A959&lt;&gt;"",Данные2!$A959,""),"")</f>
        <v/>
      </c>
      <c r="X959" s="53" t="str">
        <f>IF(COUNTIF(W$1:W959,W959)=1,IF(COUNT(X$1:X958)&gt;0,MAX(X$1:X958)+1,1),"")</f>
        <v/>
      </c>
      <c r="Z959" s="51" t="str">
        <f>IF($U959="","",IFERROR(SUMIF(Данные2!$A:$A,Техлист!$U959,Данные2!D:D),""))</f>
        <v/>
      </c>
      <c r="AA959" s="51" t="str">
        <f>IF($U959="","",IFERROR(SUMIF(Данные2!$A:$A,Техлист!$U959,Данные2!E:E),""))</f>
        <v/>
      </c>
      <c r="AB959" s="45" t="str">
        <f>IF($U959="","",IFERROR(ROUND(SUMIF(Данные2!$A:$A,Техлист!$U959,Данные2!F:F)*100,0)&amp;"%",""))</f>
        <v/>
      </c>
    </row>
    <row r="960" spans="1:28" x14ac:dyDescent="0.25">
      <c r="A960" s="45" t="str">
        <f>IF(Данные2!$A960&lt;&gt;"",Данные2!$A960,"")</f>
        <v/>
      </c>
      <c r="G960" s="45" t="str">
        <f t="shared" si="42"/>
        <v/>
      </c>
      <c r="H960" s="45" t="str">
        <f>IF(COUNTIF(G$1:G960,G960)=1,IF(COUNT(H$1:H959)&gt;0,MAX(H$1:H959)+1,1),"")</f>
        <v/>
      </c>
      <c r="J960" s="45" t="str">
        <f>IFERROR(IF(AND(Данные3!A960&lt;&gt;"",Данные3!A960=D$2),Данные3!B960,""),"")</f>
        <v/>
      </c>
      <c r="K960" s="45" t="str">
        <f>IF(COUNTIF(J$1:J960,J960)=1,IF(COUNT(K$1:K959)&gt;0,MAX(K$1:K959)+1,1),"")</f>
        <v/>
      </c>
      <c r="M960" s="51" t="str">
        <f>IF(G960="","",IFERROR(SUMIFS(Данные3!$E:$E,Данные3!$A:$A,D$2,Данные3!$B:$B,G960),""))</f>
        <v/>
      </c>
      <c r="N960" s="51" t="str">
        <f>IF(G960="","",IFERROR(SUMIFS(Данные3!$F:$F,Данные3!$A:$A,D$2,Данные3!$B:$B,G960),""))</f>
        <v/>
      </c>
      <c r="O960" s="51" t="str">
        <f>IF(G960="","",IFERROR(ROUND(SUMIFS(Данные3!$G:$G,Данные3!$A:$A,D$2,Данные3!$B:$B,G960)*100,0)&amp;"%",""))</f>
        <v/>
      </c>
      <c r="U960" s="51" t="str">
        <f t="shared" si="43"/>
        <v/>
      </c>
      <c r="V960" s="53" t="str">
        <f t="shared" si="44"/>
        <v/>
      </c>
      <c r="W960" s="51" t="str">
        <f>IFERROR(IF(Данные2!$A960&lt;&gt;"",Данные2!$A960,""),"")</f>
        <v/>
      </c>
      <c r="X960" s="53" t="str">
        <f>IF(COUNTIF(W$1:W960,W960)=1,IF(COUNT(X$1:X959)&gt;0,MAX(X$1:X959)+1,1),"")</f>
        <v/>
      </c>
      <c r="Z960" s="51" t="str">
        <f>IF($U960="","",IFERROR(SUMIF(Данные2!$A:$A,Техлист!$U960,Данные2!D:D),""))</f>
        <v/>
      </c>
      <c r="AA960" s="51" t="str">
        <f>IF($U960="","",IFERROR(SUMIF(Данные2!$A:$A,Техлист!$U960,Данные2!E:E),""))</f>
        <v/>
      </c>
      <c r="AB960" s="45" t="str">
        <f>IF($U960="","",IFERROR(ROUND(SUMIF(Данные2!$A:$A,Техлист!$U960,Данные2!F:F)*100,0)&amp;"%",""))</f>
        <v/>
      </c>
    </row>
    <row r="961" spans="1:28" x14ac:dyDescent="0.25">
      <c r="A961" s="45" t="str">
        <f>IF(Данные2!$A961&lt;&gt;"",Данные2!$A961,"")</f>
        <v/>
      </c>
      <c r="G961" s="45" t="str">
        <f t="shared" si="42"/>
        <v/>
      </c>
      <c r="H961" s="45" t="str">
        <f>IF(COUNTIF(G$1:G961,G961)=1,IF(COUNT(H$1:H960)&gt;0,MAX(H$1:H960)+1,1),"")</f>
        <v/>
      </c>
      <c r="J961" s="45" t="str">
        <f>IFERROR(IF(AND(Данные3!A961&lt;&gt;"",Данные3!A961=D$2),Данные3!B961,""),"")</f>
        <v/>
      </c>
      <c r="K961" s="45" t="str">
        <f>IF(COUNTIF(J$1:J961,J961)=1,IF(COUNT(K$1:K960)&gt;0,MAX(K$1:K960)+1,1),"")</f>
        <v/>
      </c>
      <c r="M961" s="51" t="str">
        <f>IF(G961="","",IFERROR(SUMIFS(Данные3!$E:$E,Данные3!$A:$A,D$2,Данные3!$B:$B,G961),""))</f>
        <v/>
      </c>
      <c r="N961" s="51" t="str">
        <f>IF(G961="","",IFERROR(SUMIFS(Данные3!$F:$F,Данные3!$A:$A,D$2,Данные3!$B:$B,G961),""))</f>
        <v/>
      </c>
      <c r="O961" s="51" t="str">
        <f>IF(G961="","",IFERROR(ROUND(SUMIFS(Данные3!$G:$G,Данные3!$A:$A,D$2,Данные3!$B:$B,G961)*100,0)&amp;"%",""))</f>
        <v/>
      </c>
      <c r="U961" s="51" t="str">
        <f t="shared" si="43"/>
        <v/>
      </c>
      <c r="V961" s="53" t="str">
        <f t="shared" si="44"/>
        <v/>
      </c>
      <c r="W961" s="51" t="str">
        <f>IFERROR(IF(Данные2!$A961&lt;&gt;"",Данные2!$A961,""),"")</f>
        <v/>
      </c>
      <c r="X961" s="53" t="str">
        <f>IF(COUNTIF(W$1:W961,W961)=1,IF(COUNT(X$1:X960)&gt;0,MAX(X$1:X960)+1,1),"")</f>
        <v/>
      </c>
      <c r="Z961" s="51" t="str">
        <f>IF($U961="","",IFERROR(SUMIF(Данные2!$A:$A,Техлист!$U961,Данные2!D:D),""))</f>
        <v/>
      </c>
      <c r="AA961" s="51" t="str">
        <f>IF($U961="","",IFERROR(SUMIF(Данные2!$A:$A,Техлист!$U961,Данные2!E:E),""))</f>
        <v/>
      </c>
      <c r="AB961" s="45" t="str">
        <f>IF($U961="","",IFERROR(ROUND(SUMIF(Данные2!$A:$A,Техлист!$U961,Данные2!F:F)*100,0)&amp;"%",""))</f>
        <v/>
      </c>
    </row>
    <row r="962" spans="1:28" x14ac:dyDescent="0.25">
      <c r="A962" s="45" t="str">
        <f>IF(Данные2!$A962&lt;&gt;"",Данные2!$A962,"")</f>
        <v/>
      </c>
      <c r="G962" s="45" t="str">
        <f t="shared" ref="G962:G1025" si="45">IFERROR(INDEX(J$2:J$2000,MATCH(ROW()-1,K$2:K$2000,0)),"")</f>
        <v/>
      </c>
      <c r="H962" s="45" t="str">
        <f>IF(COUNTIF(G$1:G962,G962)=1,IF(COUNT(H$1:H961)&gt;0,MAX(H$1:H961)+1,1),"")</f>
        <v/>
      </c>
      <c r="J962" s="45" t="str">
        <f>IFERROR(IF(AND(Данные3!A962&lt;&gt;"",Данные3!A962=D$2),Данные3!B962,""),"")</f>
        <v/>
      </c>
      <c r="K962" s="45" t="str">
        <f>IF(COUNTIF(J$1:J962,J962)=1,IF(COUNT(K$1:K961)&gt;0,MAX(K$1:K961)+1,1),"")</f>
        <v/>
      </c>
      <c r="M962" s="51" t="str">
        <f>IF(G962="","",IFERROR(SUMIFS(Данные3!$E:$E,Данные3!$A:$A,D$2,Данные3!$B:$B,G962),""))</f>
        <v/>
      </c>
      <c r="N962" s="51" t="str">
        <f>IF(G962="","",IFERROR(SUMIFS(Данные3!$F:$F,Данные3!$A:$A,D$2,Данные3!$B:$B,G962),""))</f>
        <v/>
      </c>
      <c r="O962" s="51" t="str">
        <f>IF(G962="","",IFERROR(ROUND(SUMIFS(Данные3!$G:$G,Данные3!$A:$A,D$2,Данные3!$B:$B,G962)*100,0)&amp;"%",""))</f>
        <v/>
      </c>
      <c r="U962" s="51" t="str">
        <f t="shared" ref="U962:U1025" si="46">IFERROR(INDEX(W$2:W$2000,MATCH(ROW()-1,X$2:X$2000,0)),"")</f>
        <v/>
      </c>
      <c r="V962" s="53" t="str">
        <f t="shared" ref="V962:V1025" si="47">IFERROR(INDEX(X$2:X$2000,MATCH(ROW()-1,X$2:X$2000,0)),"")</f>
        <v/>
      </c>
      <c r="W962" s="51" t="str">
        <f>IFERROR(IF(Данные2!$A962&lt;&gt;"",Данные2!$A962,""),"")</f>
        <v/>
      </c>
      <c r="X962" s="53" t="str">
        <f>IF(COUNTIF(W$1:W962,W962)=1,IF(COUNT(X$1:X961)&gt;0,MAX(X$1:X961)+1,1),"")</f>
        <v/>
      </c>
      <c r="Z962" s="51" t="str">
        <f>IF($U962="","",IFERROR(SUMIF(Данные2!$A:$A,Техлист!$U962,Данные2!D:D),""))</f>
        <v/>
      </c>
      <c r="AA962" s="51" t="str">
        <f>IF($U962="","",IFERROR(SUMIF(Данные2!$A:$A,Техлист!$U962,Данные2!E:E),""))</f>
        <v/>
      </c>
      <c r="AB962" s="45" t="str">
        <f>IF($U962="","",IFERROR(ROUND(SUMIF(Данные2!$A:$A,Техлист!$U962,Данные2!F:F)*100,0)&amp;"%",""))</f>
        <v/>
      </c>
    </row>
    <row r="963" spans="1:28" x14ac:dyDescent="0.25">
      <c r="A963" s="45" t="str">
        <f>IF(Данные2!$A963&lt;&gt;"",Данные2!$A963,"")</f>
        <v/>
      </c>
      <c r="G963" s="45" t="str">
        <f t="shared" si="45"/>
        <v/>
      </c>
      <c r="H963" s="45" t="str">
        <f>IF(COUNTIF(G$1:G963,G963)=1,IF(COUNT(H$1:H962)&gt;0,MAX(H$1:H962)+1,1),"")</f>
        <v/>
      </c>
      <c r="J963" s="45" t="str">
        <f>IFERROR(IF(AND(Данные3!A963&lt;&gt;"",Данные3!A963=D$2),Данные3!B963,""),"")</f>
        <v/>
      </c>
      <c r="K963" s="45" t="str">
        <f>IF(COUNTIF(J$1:J963,J963)=1,IF(COUNT(K$1:K962)&gt;0,MAX(K$1:K962)+1,1),"")</f>
        <v/>
      </c>
      <c r="M963" s="51" t="str">
        <f>IF(G963="","",IFERROR(SUMIFS(Данные3!$E:$E,Данные3!$A:$A,D$2,Данные3!$B:$B,G963),""))</f>
        <v/>
      </c>
      <c r="N963" s="51" t="str">
        <f>IF(G963="","",IFERROR(SUMIFS(Данные3!$F:$F,Данные3!$A:$A,D$2,Данные3!$B:$B,G963),""))</f>
        <v/>
      </c>
      <c r="O963" s="51" t="str">
        <f>IF(G963="","",IFERROR(ROUND(SUMIFS(Данные3!$G:$G,Данные3!$A:$A,D$2,Данные3!$B:$B,G963)*100,0)&amp;"%",""))</f>
        <v/>
      </c>
      <c r="U963" s="51" t="str">
        <f t="shared" si="46"/>
        <v/>
      </c>
      <c r="V963" s="53" t="str">
        <f t="shared" si="47"/>
        <v/>
      </c>
      <c r="W963" s="51" t="str">
        <f>IFERROR(IF(Данные2!$A963&lt;&gt;"",Данные2!$A963,""),"")</f>
        <v/>
      </c>
      <c r="X963" s="53" t="str">
        <f>IF(COUNTIF(W$1:W963,W963)=1,IF(COUNT(X$1:X962)&gt;0,MAX(X$1:X962)+1,1),"")</f>
        <v/>
      </c>
      <c r="Z963" s="51" t="str">
        <f>IF($U963="","",IFERROR(SUMIF(Данные2!$A:$A,Техлист!$U963,Данные2!D:D),""))</f>
        <v/>
      </c>
      <c r="AA963" s="51" t="str">
        <f>IF($U963="","",IFERROR(SUMIF(Данные2!$A:$A,Техлист!$U963,Данные2!E:E),""))</f>
        <v/>
      </c>
      <c r="AB963" s="45" t="str">
        <f>IF($U963="","",IFERROR(ROUND(SUMIF(Данные2!$A:$A,Техлист!$U963,Данные2!F:F)*100,0)&amp;"%",""))</f>
        <v/>
      </c>
    </row>
    <row r="964" spans="1:28" x14ac:dyDescent="0.25">
      <c r="A964" s="45" t="str">
        <f>IF(Данные2!$A964&lt;&gt;"",Данные2!$A964,"")</f>
        <v/>
      </c>
      <c r="G964" s="45" t="str">
        <f t="shared" si="45"/>
        <v/>
      </c>
      <c r="H964" s="45" t="str">
        <f>IF(COUNTIF(G$1:G964,G964)=1,IF(COUNT(H$1:H963)&gt;0,MAX(H$1:H963)+1,1),"")</f>
        <v/>
      </c>
      <c r="J964" s="45" t="str">
        <f>IFERROR(IF(AND(Данные3!A964&lt;&gt;"",Данные3!A964=D$2),Данные3!B964,""),"")</f>
        <v/>
      </c>
      <c r="K964" s="45" t="str">
        <f>IF(COUNTIF(J$1:J964,J964)=1,IF(COUNT(K$1:K963)&gt;0,MAX(K$1:K963)+1,1),"")</f>
        <v/>
      </c>
      <c r="M964" s="51" t="str">
        <f>IF(G964="","",IFERROR(SUMIFS(Данные3!$E:$E,Данные3!$A:$A,D$2,Данные3!$B:$B,G964),""))</f>
        <v/>
      </c>
      <c r="N964" s="51" t="str">
        <f>IF(G964="","",IFERROR(SUMIFS(Данные3!$F:$F,Данные3!$A:$A,D$2,Данные3!$B:$B,G964),""))</f>
        <v/>
      </c>
      <c r="O964" s="51" t="str">
        <f>IF(G964="","",IFERROR(ROUND(SUMIFS(Данные3!$G:$G,Данные3!$A:$A,D$2,Данные3!$B:$B,G964)*100,0)&amp;"%",""))</f>
        <v/>
      </c>
      <c r="U964" s="51" t="str">
        <f t="shared" si="46"/>
        <v/>
      </c>
      <c r="V964" s="53" t="str">
        <f t="shared" si="47"/>
        <v/>
      </c>
      <c r="W964" s="51" t="str">
        <f>IFERROR(IF(Данные2!$A964&lt;&gt;"",Данные2!$A964,""),"")</f>
        <v/>
      </c>
      <c r="X964" s="53" t="str">
        <f>IF(COUNTIF(W$1:W964,W964)=1,IF(COUNT(X$1:X963)&gt;0,MAX(X$1:X963)+1,1),"")</f>
        <v/>
      </c>
      <c r="Z964" s="51" t="str">
        <f>IF($U964="","",IFERROR(SUMIF(Данные2!$A:$A,Техлист!$U964,Данные2!D:D),""))</f>
        <v/>
      </c>
      <c r="AA964" s="51" t="str">
        <f>IF($U964="","",IFERROR(SUMIF(Данные2!$A:$A,Техлист!$U964,Данные2!E:E),""))</f>
        <v/>
      </c>
      <c r="AB964" s="45" t="str">
        <f>IF($U964="","",IFERROR(ROUND(SUMIF(Данные2!$A:$A,Техлист!$U964,Данные2!F:F)*100,0)&amp;"%",""))</f>
        <v/>
      </c>
    </row>
    <row r="965" spans="1:28" x14ac:dyDescent="0.25">
      <c r="A965" s="45" t="str">
        <f>IF(Данные2!$A965&lt;&gt;"",Данные2!$A965,"")</f>
        <v/>
      </c>
      <c r="G965" s="45" t="str">
        <f t="shared" si="45"/>
        <v/>
      </c>
      <c r="H965" s="45" t="str">
        <f>IF(COUNTIF(G$1:G965,G965)=1,IF(COUNT(H$1:H964)&gt;0,MAX(H$1:H964)+1,1),"")</f>
        <v/>
      </c>
      <c r="J965" s="45" t="str">
        <f>IFERROR(IF(AND(Данные3!A965&lt;&gt;"",Данные3!A965=D$2),Данные3!B965,""),"")</f>
        <v/>
      </c>
      <c r="K965" s="45" t="str">
        <f>IF(COUNTIF(J$1:J965,J965)=1,IF(COUNT(K$1:K964)&gt;0,MAX(K$1:K964)+1,1),"")</f>
        <v/>
      </c>
      <c r="M965" s="51" t="str">
        <f>IF(G965="","",IFERROR(SUMIFS(Данные3!$E:$E,Данные3!$A:$A,D$2,Данные3!$B:$B,G965),""))</f>
        <v/>
      </c>
      <c r="N965" s="51" t="str">
        <f>IF(G965="","",IFERROR(SUMIFS(Данные3!$F:$F,Данные3!$A:$A,D$2,Данные3!$B:$B,G965),""))</f>
        <v/>
      </c>
      <c r="O965" s="51" t="str">
        <f>IF(G965="","",IFERROR(ROUND(SUMIFS(Данные3!$G:$G,Данные3!$A:$A,D$2,Данные3!$B:$B,G965)*100,0)&amp;"%",""))</f>
        <v/>
      </c>
      <c r="U965" s="51" t="str">
        <f t="shared" si="46"/>
        <v/>
      </c>
      <c r="V965" s="53" t="str">
        <f t="shared" si="47"/>
        <v/>
      </c>
      <c r="W965" s="51" t="str">
        <f>IFERROR(IF(Данные2!$A965&lt;&gt;"",Данные2!$A965,""),"")</f>
        <v/>
      </c>
      <c r="X965" s="53" t="str">
        <f>IF(COUNTIF(W$1:W965,W965)=1,IF(COUNT(X$1:X964)&gt;0,MAX(X$1:X964)+1,1),"")</f>
        <v/>
      </c>
      <c r="Z965" s="51" t="str">
        <f>IF($U965="","",IFERROR(SUMIF(Данные2!$A:$A,Техлист!$U965,Данные2!D:D),""))</f>
        <v/>
      </c>
      <c r="AA965" s="51" t="str">
        <f>IF($U965="","",IFERROR(SUMIF(Данные2!$A:$A,Техлист!$U965,Данные2!E:E),""))</f>
        <v/>
      </c>
      <c r="AB965" s="45" t="str">
        <f>IF($U965="","",IFERROR(ROUND(SUMIF(Данные2!$A:$A,Техлист!$U965,Данные2!F:F)*100,0)&amp;"%",""))</f>
        <v/>
      </c>
    </row>
    <row r="966" spans="1:28" x14ac:dyDescent="0.25">
      <c r="A966" s="45" t="str">
        <f>IF(Данные2!$A966&lt;&gt;"",Данные2!$A966,"")</f>
        <v/>
      </c>
      <c r="G966" s="45" t="str">
        <f t="shared" si="45"/>
        <v/>
      </c>
      <c r="H966" s="45" t="str">
        <f>IF(COUNTIF(G$1:G966,G966)=1,IF(COUNT(H$1:H965)&gt;0,MAX(H$1:H965)+1,1),"")</f>
        <v/>
      </c>
      <c r="J966" s="45" t="str">
        <f>IFERROR(IF(AND(Данные3!A966&lt;&gt;"",Данные3!A966=D$2),Данные3!B966,""),"")</f>
        <v/>
      </c>
      <c r="K966" s="45" t="str">
        <f>IF(COUNTIF(J$1:J966,J966)=1,IF(COUNT(K$1:K965)&gt;0,MAX(K$1:K965)+1,1),"")</f>
        <v/>
      </c>
      <c r="M966" s="51" t="str">
        <f>IF(G966="","",IFERROR(SUMIFS(Данные3!$E:$E,Данные3!$A:$A,D$2,Данные3!$B:$B,G966),""))</f>
        <v/>
      </c>
      <c r="N966" s="51" t="str">
        <f>IF(G966="","",IFERROR(SUMIFS(Данные3!$F:$F,Данные3!$A:$A,D$2,Данные3!$B:$B,G966),""))</f>
        <v/>
      </c>
      <c r="O966" s="51" t="str">
        <f>IF(G966="","",IFERROR(ROUND(SUMIFS(Данные3!$G:$G,Данные3!$A:$A,D$2,Данные3!$B:$B,G966)*100,0)&amp;"%",""))</f>
        <v/>
      </c>
      <c r="U966" s="51" t="str">
        <f t="shared" si="46"/>
        <v/>
      </c>
      <c r="V966" s="53" t="str">
        <f t="shared" si="47"/>
        <v/>
      </c>
      <c r="W966" s="51" t="str">
        <f>IFERROR(IF(Данные2!$A966&lt;&gt;"",Данные2!$A966,""),"")</f>
        <v/>
      </c>
      <c r="X966" s="53" t="str">
        <f>IF(COUNTIF(W$1:W966,W966)=1,IF(COUNT(X$1:X965)&gt;0,MAX(X$1:X965)+1,1),"")</f>
        <v/>
      </c>
      <c r="Z966" s="51" t="str">
        <f>IF($U966="","",IFERROR(SUMIF(Данные2!$A:$A,Техлист!$U966,Данные2!D:D),""))</f>
        <v/>
      </c>
      <c r="AA966" s="51" t="str">
        <f>IF($U966="","",IFERROR(SUMIF(Данные2!$A:$A,Техлист!$U966,Данные2!E:E),""))</f>
        <v/>
      </c>
      <c r="AB966" s="45" t="str">
        <f>IF($U966="","",IFERROR(ROUND(SUMIF(Данные2!$A:$A,Техлист!$U966,Данные2!F:F)*100,0)&amp;"%",""))</f>
        <v/>
      </c>
    </row>
    <row r="967" spans="1:28" x14ac:dyDescent="0.25">
      <c r="A967" s="45" t="str">
        <f>IF(Данные2!$A967&lt;&gt;"",Данные2!$A967,"")</f>
        <v/>
      </c>
      <c r="G967" s="45" t="str">
        <f t="shared" si="45"/>
        <v/>
      </c>
      <c r="H967" s="45" t="str">
        <f>IF(COUNTIF(G$1:G967,G967)=1,IF(COUNT(H$1:H966)&gt;0,MAX(H$1:H966)+1,1),"")</f>
        <v/>
      </c>
      <c r="J967" s="45" t="str">
        <f>IFERROR(IF(AND(Данные3!A967&lt;&gt;"",Данные3!A967=D$2),Данные3!B967,""),"")</f>
        <v/>
      </c>
      <c r="K967" s="45" t="str">
        <f>IF(COUNTIF(J$1:J967,J967)=1,IF(COUNT(K$1:K966)&gt;0,MAX(K$1:K966)+1,1),"")</f>
        <v/>
      </c>
      <c r="M967" s="51" t="str">
        <f>IF(G967="","",IFERROR(SUMIFS(Данные3!$E:$E,Данные3!$A:$A,D$2,Данные3!$B:$B,G967),""))</f>
        <v/>
      </c>
      <c r="N967" s="51" t="str">
        <f>IF(G967="","",IFERROR(SUMIFS(Данные3!$F:$F,Данные3!$A:$A,D$2,Данные3!$B:$B,G967),""))</f>
        <v/>
      </c>
      <c r="O967" s="51" t="str">
        <f>IF(G967="","",IFERROR(ROUND(SUMIFS(Данные3!$G:$G,Данные3!$A:$A,D$2,Данные3!$B:$B,G967)*100,0)&amp;"%",""))</f>
        <v/>
      </c>
      <c r="U967" s="51" t="str">
        <f t="shared" si="46"/>
        <v/>
      </c>
      <c r="V967" s="53" t="str">
        <f t="shared" si="47"/>
        <v/>
      </c>
      <c r="W967" s="51" t="str">
        <f>IFERROR(IF(Данные2!$A967&lt;&gt;"",Данные2!$A967,""),"")</f>
        <v/>
      </c>
      <c r="X967" s="53" t="str">
        <f>IF(COUNTIF(W$1:W967,W967)=1,IF(COUNT(X$1:X966)&gt;0,MAX(X$1:X966)+1,1),"")</f>
        <v/>
      </c>
      <c r="Z967" s="51" t="str">
        <f>IF($U967="","",IFERROR(SUMIF(Данные2!$A:$A,Техлист!$U967,Данные2!D:D),""))</f>
        <v/>
      </c>
      <c r="AA967" s="51" t="str">
        <f>IF($U967="","",IFERROR(SUMIF(Данные2!$A:$A,Техлист!$U967,Данные2!E:E),""))</f>
        <v/>
      </c>
      <c r="AB967" s="45" t="str">
        <f>IF($U967="","",IFERROR(ROUND(SUMIF(Данные2!$A:$A,Техлист!$U967,Данные2!F:F)*100,0)&amp;"%",""))</f>
        <v/>
      </c>
    </row>
    <row r="968" spans="1:28" x14ac:dyDescent="0.25">
      <c r="A968" s="45" t="str">
        <f>IF(Данные2!$A968&lt;&gt;"",Данные2!$A968,"")</f>
        <v/>
      </c>
      <c r="G968" s="45" t="str">
        <f t="shared" si="45"/>
        <v/>
      </c>
      <c r="H968" s="45" t="str">
        <f>IF(COUNTIF(G$1:G968,G968)=1,IF(COUNT(H$1:H967)&gt;0,MAX(H$1:H967)+1,1),"")</f>
        <v/>
      </c>
      <c r="J968" s="45" t="str">
        <f>IFERROR(IF(AND(Данные3!A968&lt;&gt;"",Данные3!A968=D$2),Данные3!B968,""),"")</f>
        <v/>
      </c>
      <c r="K968" s="45" t="str">
        <f>IF(COUNTIF(J$1:J968,J968)=1,IF(COUNT(K$1:K967)&gt;0,MAX(K$1:K967)+1,1),"")</f>
        <v/>
      </c>
      <c r="M968" s="51" t="str">
        <f>IF(G968="","",IFERROR(SUMIFS(Данные3!$E:$E,Данные3!$A:$A,D$2,Данные3!$B:$B,G968),""))</f>
        <v/>
      </c>
      <c r="N968" s="51" t="str">
        <f>IF(G968="","",IFERROR(SUMIFS(Данные3!$F:$F,Данные3!$A:$A,D$2,Данные3!$B:$B,G968),""))</f>
        <v/>
      </c>
      <c r="O968" s="51" t="str">
        <f>IF(G968="","",IFERROR(ROUND(SUMIFS(Данные3!$G:$G,Данные3!$A:$A,D$2,Данные3!$B:$B,G968)*100,0)&amp;"%",""))</f>
        <v/>
      </c>
      <c r="U968" s="51" t="str">
        <f t="shared" si="46"/>
        <v/>
      </c>
      <c r="V968" s="53" t="str">
        <f t="shared" si="47"/>
        <v/>
      </c>
      <c r="W968" s="51" t="str">
        <f>IFERROR(IF(Данные2!$A968&lt;&gt;"",Данные2!$A968,""),"")</f>
        <v/>
      </c>
      <c r="X968" s="53" t="str">
        <f>IF(COUNTIF(W$1:W968,W968)=1,IF(COUNT(X$1:X967)&gt;0,MAX(X$1:X967)+1,1),"")</f>
        <v/>
      </c>
      <c r="Z968" s="51" t="str">
        <f>IF($U968="","",IFERROR(SUMIF(Данные2!$A:$A,Техлист!$U968,Данные2!D:D),""))</f>
        <v/>
      </c>
      <c r="AA968" s="51" t="str">
        <f>IF($U968="","",IFERROR(SUMIF(Данные2!$A:$A,Техлист!$U968,Данные2!E:E),""))</f>
        <v/>
      </c>
      <c r="AB968" s="45" t="str">
        <f>IF($U968="","",IFERROR(ROUND(SUMIF(Данные2!$A:$A,Техлист!$U968,Данные2!F:F)*100,0)&amp;"%",""))</f>
        <v/>
      </c>
    </row>
    <row r="969" spans="1:28" x14ac:dyDescent="0.25">
      <c r="A969" s="45" t="str">
        <f>IF(Данные2!$A969&lt;&gt;"",Данные2!$A969,"")</f>
        <v/>
      </c>
      <c r="G969" s="45" t="str">
        <f t="shared" si="45"/>
        <v/>
      </c>
      <c r="H969" s="45" t="str">
        <f>IF(COUNTIF(G$1:G969,G969)=1,IF(COUNT(H$1:H968)&gt;0,MAX(H$1:H968)+1,1),"")</f>
        <v/>
      </c>
      <c r="J969" s="45" t="str">
        <f>IFERROR(IF(AND(Данные3!A969&lt;&gt;"",Данные3!A969=D$2),Данные3!B969,""),"")</f>
        <v/>
      </c>
      <c r="K969" s="45" t="str">
        <f>IF(COUNTIF(J$1:J969,J969)=1,IF(COUNT(K$1:K968)&gt;0,MAX(K$1:K968)+1,1),"")</f>
        <v/>
      </c>
      <c r="M969" s="51" t="str">
        <f>IF(G969="","",IFERROR(SUMIFS(Данные3!$E:$E,Данные3!$A:$A,D$2,Данные3!$B:$B,G969),""))</f>
        <v/>
      </c>
      <c r="N969" s="51" t="str">
        <f>IF(G969="","",IFERROR(SUMIFS(Данные3!$F:$F,Данные3!$A:$A,D$2,Данные3!$B:$B,G969),""))</f>
        <v/>
      </c>
      <c r="O969" s="51" t="str">
        <f>IF(G969="","",IFERROR(ROUND(SUMIFS(Данные3!$G:$G,Данные3!$A:$A,D$2,Данные3!$B:$B,G969)*100,0)&amp;"%",""))</f>
        <v/>
      </c>
      <c r="U969" s="51" t="str">
        <f t="shared" si="46"/>
        <v/>
      </c>
      <c r="V969" s="53" t="str">
        <f t="shared" si="47"/>
        <v/>
      </c>
      <c r="W969" s="51" t="str">
        <f>IFERROR(IF(Данные2!$A969&lt;&gt;"",Данные2!$A969,""),"")</f>
        <v/>
      </c>
      <c r="X969" s="53" t="str">
        <f>IF(COUNTIF(W$1:W969,W969)=1,IF(COUNT(X$1:X968)&gt;0,MAX(X$1:X968)+1,1),"")</f>
        <v/>
      </c>
      <c r="Z969" s="51" t="str">
        <f>IF($U969="","",IFERROR(SUMIF(Данные2!$A:$A,Техлист!$U969,Данные2!D:D),""))</f>
        <v/>
      </c>
      <c r="AA969" s="51" t="str">
        <f>IF($U969="","",IFERROR(SUMIF(Данные2!$A:$A,Техлист!$U969,Данные2!E:E),""))</f>
        <v/>
      </c>
      <c r="AB969" s="45" t="str">
        <f>IF($U969="","",IFERROR(ROUND(SUMIF(Данные2!$A:$A,Техлист!$U969,Данные2!F:F)*100,0)&amp;"%",""))</f>
        <v/>
      </c>
    </row>
    <row r="970" spans="1:28" x14ac:dyDescent="0.25">
      <c r="A970" s="45" t="str">
        <f>IF(Данные2!$A970&lt;&gt;"",Данные2!$A970,"")</f>
        <v/>
      </c>
      <c r="G970" s="45" t="str">
        <f t="shared" si="45"/>
        <v/>
      </c>
      <c r="H970" s="45" t="str">
        <f>IF(COUNTIF(G$1:G970,G970)=1,IF(COUNT(H$1:H969)&gt;0,MAX(H$1:H969)+1,1),"")</f>
        <v/>
      </c>
      <c r="J970" s="45" t="str">
        <f>IFERROR(IF(AND(Данные3!A970&lt;&gt;"",Данные3!A970=D$2),Данные3!B970,""),"")</f>
        <v/>
      </c>
      <c r="K970" s="45" t="str">
        <f>IF(COUNTIF(J$1:J970,J970)=1,IF(COUNT(K$1:K969)&gt;0,MAX(K$1:K969)+1,1),"")</f>
        <v/>
      </c>
      <c r="M970" s="51" t="str">
        <f>IF(G970="","",IFERROR(SUMIFS(Данные3!$E:$E,Данные3!$A:$A,D$2,Данные3!$B:$B,G970),""))</f>
        <v/>
      </c>
      <c r="N970" s="51" t="str">
        <f>IF(G970="","",IFERROR(SUMIFS(Данные3!$F:$F,Данные3!$A:$A,D$2,Данные3!$B:$B,G970),""))</f>
        <v/>
      </c>
      <c r="O970" s="51" t="str">
        <f>IF(G970="","",IFERROR(ROUND(SUMIFS(Данные3!$G:$G,Данные3!$A:$A,D$2,Данные3!$B:$B,G970)*100,0)&amp;"%",""))</f>
        <v/>
      </c>
      <c r="U970" s="51" t="str">
        <f t="shared" si="46"/>
        <v/>
      </c>
      <c r="V970" s="53" t="str">
        <f t="shared" si="47"/>
        <v/>
      </c>
      <c r="W970" s="51" t="str">
        <f>IFERROR(IF(Данные2!$A970&lt;&gt;"",Данные2!$A970,""),"")</f>
        <v/>
      </c>
      <c r="X970" s="53" t="str">
        <f>IF(COUNTIF(W$1:W970,W970)=1,IF(COUNT(X$1:X969)&gt;0,MAX(X$1:X969)+1,1),"")</f>
        <v/>
      </c>
      <c r="Z970" s="51" t="str">
        <f>IF($U970="","",IFERROR(SUMIF(Данные2!$A:$A,Техлист!$U970,Данные2!D:D),""))</f>
        <v/>
      </c>
      <c r="AA970" s="51" t="str">
        <f>IF($U970="","",IFERROR(SUMIF(Данные2!$A:$A,Техлист!$U970,Данные2!E:E),""))</f>
        <v/>
      </c>
      <c r="AB970" s="45" t="str">
        <f>IF($U970="","",IFERROR(ROUND(SUMIF(Данные2!$A:$A,Техлист!$U970,Данные2!F:F)*100,0)&amp;"%",""))</f>
        <v/>
      </c>
    </row>
    <row r="971" spans="1:28" x14ac:dyDescent="0.25">
      <c r="A971" s="45" t="str">
        <f>IF(Данные2!$A971&lt;&gt;"",Данные2!$A971,"")</f>
        <v/>
      </c>
      <c r="G971" s="45" t="str">
        <f t="shared" si="45"/>
        <v/>
      </c>
      <c r="H971" s="45" t="str">
        <f>IF(COUNTIF(G$1:G971,G971)=1,IF(COUNT(H$1:H970)&gt;0,MAX(H$1:H970)+1,1),"")</f>
        <v/>
      </c>
      <c r="J971" s="45" t="str">
        <f>IFERROR(IF(AND(Данные3!A971&lt;&gt;"",Данные3!A971=D$2),Данные3!B971,""),"")</f>
        <v/>
      </c>
      <c r="K971" s="45" t="str">
        <f>IF(COUNTIF(J$1:J971,J971)=1,IF(COUNT(K$1:K970)&gt;0,MAX(K$1:K970)+1,1),"")</f>
        <v/>
      </c>
      <c r="M971" s="51" t="str">
        <f>IF(G971="","",IFERROR(SUMIFS(Данные3!$E:$E,Данные3!$A:$A,D$2,Данные3!$B:$B,G971),""))</f>
        <v/>
      </c>
      <c r="N971" s="51" t="str">
        <f>IF(G971="","",IFERROR(SUMIFS(Данные3!$F:$F,Данные3!$A:$A,D$2,Данные3!$B:$B,G971),""))</f>
        <v/>
      </c>
      <c r="O971" s="51" t="str">
        <f>IF(G971="","",IFERROR(ROUND(SUMIFS(Данные3!$G:$G,Данные3!$A:$A,D$2,Данные3!$B:$B,G971)*100,0)&amp;"%",""))</f>
        <v/>
      </c>
      <c r="U971" s="51" t="str">
        <f t="shared" si="46"/>
        <v/>
      </c>
      <c r="V971" s="53" t="str">
        <f t="shared" si="47"/>
        <v/>
      </c>
      <c r="W971" s="51" t="str">
        <f>IFERROR(IF(Данные2!$A971&lt;&gt;"",Данные2!$A971,""),"")</f>
        <v/>
      </c>
      <c r="X971" s="53" t="str">
        <f>IF(COUNTIF(W$1:W971,W971)=1,IF(COUNT(X$1:X970)&gt;0,MAX(X$1:X970)+1,1),"")</f>
        <v/>
      </c>
      <c r="Z971" s="51" t="str">
        <f>IF($U971="","",IFERROR(SUMIF(Данные2!$A:$A,Техлист!$U971,Данные2!D:D),""))</f>
        <v/>
      </c>
      <c r="AA971" s="51" t="str">
        <f>IF($U971="","",IFERROR(SUMIF(Данные2!$A:$A,Техлист!$U971,Данные2!E:E),""))</f>
        <v/>
      </c>
      <c r="AB971" s="45" t="str">
        <f>IF($U971="","",IFERROR(ROUND(SUMIF(Данные2!$A:$A,Техлист!$U971,Данные2!F:F)*100,0)&amp;"%",""))</f>
        <v/>
      </c>
    </row>
    <row r="972" spans="1:28" x14ac:dyDescent="0.25">
      <c r="A972" s="45" t="str">
        <f>IF(Данные2!$A972&lt;&gt;"",Данные2!$A972,"")</f>
        <v/>
      </c>
      <c r="G972" s="45" t="str">
        <f t="shared" si="45"/>
        <v/>
      </c>
      <c r="H972" s="45" t="str">
        <f>IF(COUNTIF(G$1:G972,G972)=1,IF(COUNT(H$1:H971)&gt;0,MAX(H$1:H971)+1,1),"")</f>
        <v/>
      </c>
      <c r="J972" s="45" t="str">
        <f>IFERROR(IF(AND(Данные3!A972&lt;&gt;"",Данные3!A972=D$2),Данные3!B972,""),"")</f>
        <v/>
      </c>
      <c r="K972" s="45" t="str">
        <f>IF(COUNTIF(J$1:J972,J972)=1,IF(COUNT(K$1:K971)&gt;0,MAX(K$1:K971)+1,1),"")</f>
        <v/>
      </c>
      <c r="M972" s="51" t="str">
        <f>IF(G972="","",IFERROR(SUMIFS(Данные3!$E:$E,Данные3!$A:$A,D$2,Данные3!$B:$B,G972),""))</f>
        <v/>
      </c>
      <c r="N972" s="51" t="str">
        <f>IF(G972="","",IFERROR(SUMIFS(Данные3!$F:$F,Данные3!$A:$A,D$2,Данные3!$B:$B,G972),""))</f>
        <v/>
      </c>
      <c r="O972" s="51" t="str">
        <f>IF(G972="","",IFERROR(ROUND(SUMIFS(Данные3!$G:$G,Данные3!$A:$A,D$2,Данные3!$B:$B,G972)*100,0)&amp;"%",""))</f>
        <v/>
      </c>
      <c r="U972" s="51" t="str">
        <f t="shared" si="46"/>
        <v/>
      </c>
      <c r="V972" s="53" t="str">
        <f t="shared" si="47"/>
        <v/>
      </c>
      <c r="W972" s="51" t="str">
        <f>IFERROR(IF(Данные2!$A972&lt;&gt;"",Данные2!$A972,""),"")</f>
        <v/>
      </c>
      <c r="X972" s="53" t="str">
        <f>IF(COUNTIF(W$1:W972,W972)=1,IF(COUNT(X$1:X971)&gt;0,MAX(X$1:X971)+1,1),"")</f>
        <v/>
      </c>
      <c r="Z972" s="51" t="str">
        <f>IF($U972="","",IFERROR(SUMIF(Данные2!$A:$A,Техлист!$U972,Данные2!D:D),""))</f>
        <v/>
      </c>
      <c r="AA972" s="51" t="str">
        <f>IF($U972="","",IFERROR(SUMIF(Данные2!$A:$A,Техлист!$U972,Данные2!E:E),""))</f>
        <v/>
      </c>
      <c r="AB972" s="45" t="str">
        <f>IF($U972="","",IFERROR(ROUND(SUMIF(Данные2!$A:$A,Техлист!$U972,Данные2!F:F)*100,0)&amp;"%",""))</f>
        <v/>
      </c>
    </row>
    <row r="973" spans="1:28" x14ac:dyDescent="0.25">
      <c r="A973" s="45" t="str">
        <f>IF(Данные2!$A973&lt;&gt;"",Данные2!$A973,"")</f>
        <v/>
      </c>
      <c r="G973" s="45" t="str">
        <f t="shared" si="45"/>
        <v/>
      </c>
      <c r="H973" s="45" t="str">
        <f>IF(COUNTIF(G$1:G973,G973)=1,IF(COUNT(H$1:H972)&gt;0,MAX(H$1:H972)+1,1),"")</f>
        <v/>
      </c>
      <c r="J973" s="45" t="str">
        <f>IFERROR(IF(AND(Данные3!A973&lt;&gt;"",Данные3!A973=D$2),Данные3!B973,""),"")</f>
        <v/>
      </c>
      <c r="K973" s="45" t="str">
        <f>IF(COUNTIF(J$1:J973,J973)=1,IF(COUNT(K$1:K972)&gt;0,MAX(K$1:K972)+1,1),"")</f>
        <v/>
      </c>
      <c r="M973" s="51" t="str">
        <f>IF(G973="","",IFERROR(SUMIFS(Данные3!$E:$E,Данные3!$A:$A,D$2,Данные3!$B:$B,G973),""))</f>
        <v/>
      </c>
      <c r="N973" s="51" t="str">
        <f>IF(G973="","",IFERROR(SUMIFS(Данные3!$F:$F,Данные3!$A:$A,D$2,Данные3!$B:$B,G973),""))</f>
        <v/>
      </c>
      <c r="O973" s="51" t="str">
        <f>IF(G973="","",IFERROR(ROUND(SUMIFS(Данные3!$G:$G,Данные3!$A:$A,D$2,Данные3!$B:$B,G973)*100,0)&amp;"%",""))</f>
        <v/>
      </c>
      <c r="U973" s="51" t="str">
        <f t="shared" si="46"/>
        <v/>
      </c>
      <c r="V973" s="53" t="str">
        <f t="shared" si="47"/>
        <v/>
      </c>
      <c r="W973" s="51" t="str">
        <f>IFERROR(IF(Данные2!$A973&lt;&gt;"",Данные2!$A973,""),"")</f>
        <v/>
      </c>
      <c r="X973" s="53" t="str">
        <f>IF(COUNTIF(W$1:W973,W973)=1,IF(COUNT(X$1:X972)&gt;0,MAX(X$1:X972)+1,1),"")</f>
        <v/>
      </c>
      <c r="Z973" s="51" t="str">
        <f>IF($U973="","",IFERROR(SUMIF(Данные2!$A:$A,Техлист!$U973,Данные2!D:D),""))</f>
        <v/>
      </c>
      <c r="AA973" s="51" t="str">
        <f>IF($U973="","",IFERROR(SUMIF(Данные2!$A:$A,Техлист!$U973,Данные2!E:E),""))</f>
        <v/>
      </c>
      <c r="AB973" s="45" t="str">
        <f>IF($U973="","",IFERROR(ROUND(SUMIF(Данные2!$A:$A,Техлист!$U973,Данные2!F:F)*100,0)&amp;"%",""))</f>
        <v/>
      </c>
    </row>
    <row r="974" spans="1:28" x14ac:dyDescent="0.25">
      <c r="A974" s="45" t="str">
        <f>IF(Данные2!$A974&lt;&gt;"",Данные2!$A974,"")</f>
        <v/>
      </c>
      <c r="G974" s="45" t="str">
        <f t="shared" si="45"/>
        <v/>
      </c>
      <c r="H974" s="45" t="str">
        <f>IF(COUNTIF(G$1:G974,G974)=1,IF(COUNT(H$1:H973)&gt;0,MAX(H$1:H973)+1,1),"")</f>
        <v/>
      </c>
      <c r="J974" s="45" t="str">
        <f>IFERROR(IF(AND(Данные3!A974&lt;&gt;"",Данные3!A974=D$2),Данные3!B974,""),"")</f>
        <v/>
      </c>
      <c r="K974" s="45" t="str">
        <f>IF(COUNTIF(J$1:J974,J974)=1,IF(COUNT(K$1:K973)&gt;0,MAX(K$1:K973)+1,1),"")</f>
        <v/>
      </c>
      <c r="M974" s="51" t="str">
        <f>IF(G974="","",IFERROR(SUMIFS(Данные3!$E:$E,Данные3!$A:$A,D$2,Данные3!$B:$B,G974),""))</f>
        <v/>
      </c>
      <c r="N974" s="51" t="str">
        <f>IF(G974="","",IFERROR(SUMIFS(Данные3!$F:$F,Данные3!$A:$A,D$2,Данные3!$B:$B,G974),""))</f>
        <v/>
      </c>
      <c r="O974" s="51" t="str">
        <f>IF(G974="","",IFERROR(ROUND(SUMIFS(Данные3!$G:$G,Данные3!$A:$A,D$2,Данные3!$B:$B,G974)*100,0)&amp;"%",""))</f>
        <v/>
      </c>
      <c r="U974" s="51" t="str">
        <f t="shared" si="46"/>
        <v/>
      </c>
      <c r="V974" s="53" t="str">
        <f t="shared" si="47"/>
        <v/>
      </c>
      <c r="W974" s="51" t="str">
        <f>IFERROR(IF(Данные2!$A974&lt;&gt;"",Данные2!$A974,""),"")</f>
        <v/>
      </c>
      <c r="X974" s="53" t="str">
        <f>IF(COUNTIF(W$1:W974,W974)=1,IF(COUNT(X$1:X973)&gt;0,MAX(X$1:X973)+1,1),"")</f>
        <v/>
      </c>
      <c r="Z974" s="51" t="str">
        <f>IF($U974="","",IFERROR(SUMIF(Данные2!$A:$A,Техлист!$U974,Данные2!D:D),""))</f>
        <v/>
      </c>
      <c r="AA974" s="51" t="str">
        <f>IF($U974="","",IFERROR(SUMIF(Данные2!$A:$A,Техлист!$U974,Данные2!E:E),""))</f>
        <v/>
      </c>
      <c r="AB974" s="45" t="str">
        <f>IF($U974="","",IFERROR(ROUND(SUMIF(Данные2!$A:$A,Техлист!$U974,Данные2!F:F)*100,0)&amp;"%",""))</f>
        <v/>
      </c>
    </row>
    <row r="975" spans="1:28" x14ac:dyDescent="0.25">
      <c r="A975" s="45" t="str">
        <f>IF(Данные2!$A975&lt;&gt;"",Данные2!$A975,"")</f>
        <v/>
      </c>
      <c r="G975" s="45" t="str">
        <f t="shared" si="45"/>
        <v/>
      </c>
      <c r="H975" s="45" t="str">
        <f>IF(COUNTIF(G$1:G975,G975)=1,IF(COUNT(H$1:H974)&gt;0,MAX(H$1:H974)+1,1),"")</f>
        <v/>
      </c>
      <c r="J975" s="45" t="str">
        <f>IFERROR(IF(AND(Данные3!A975&lt;&gt;"",Данные3!A975=D$2),Данные3!B975,""),"")</f>
        <v/>
      </c>
      <c r="K975" s="45" t="str">
        <f>IF(COUNTIF(J$1:J975,J975)=1,IF(COUNT(K$1:K974)&gt;0,MAX(K$1:K974)+1,1),"")</f>
        <v/>
      </c>
      <c r="M975" s="51" t="str">
        <f>IF(G975="","",IFERROR(SUMIFS(Данные3!$E:$E,Данные3!$A:$A,D$2,Данные3!$B:$B,G975),""))</f>
        <v/>
      </c>
      <c r="N975" s="51" t="str">
        <f>IF(G975="","",IFERROR(SUMIFS(Данные3!$F:$F,Данные3!$A:$A,D$2,Данные3!$B:$B,G975),""))</f>
        <v/>
      </c>
      <c r="O975" s="51" t="str">
        <f>IF(G975="","",IFERROR(ROUND(SUMIFS(Данные3!$G:$G,Данные3!$A:$A,D$2,Данные3!$B:$B,G975)*100,0)&amp;"%",""))</f>
        <v/>
      </c>
      <c r="U975" s="51" t="str">
        <f t="shared" si="46"/>
        <v/>
      </c>
      <c r="V975" s="53" t="str">
        <f t="shared" si="47"/>
        <v/>
      </c>
      <c r="W975" s="51" t="str">
        <f>IFERROR(IF(Данные2!$A975&lt;&gt;"",Данные2!$A975,""),"")</f>
        <v/>
      </c>
      <c r="X975" s="53" t="str">
        <f>IF(COUNTIF(W$1:W975,W975)=1,IF(COUNT(X$1:X974)&gt;0,MAX(X$1:X974)+1,1),"")</f>
        <v/>
      </c>
      <c r="Z975" s="51" t="str">
        <f>IF($U975="","",IFERROR(SUMIF(Данные2!$A:$A,Техлист!$U975,Данные2!D:D),""))</f>
        <v/>
      </c>
      <c r="AA975" s="51" t="str">
        <f>IF($U975="","",IFERROR(SUMIF(Данные2!$A:$A,Техлист!$U975,Данные2!E:E),""))</f>
        <v/>
      </c>
      <c r="AB975" s="45" t="str">
        <f>IF($U975="","",IFERROR(ROUND(SUMIF(Данные2!$A:$A,Техлист!$U975,Данные2!F:F)*100,0)&amp;"%",""))</f>
        <v/>
      </c>
    </row>
    <row r="976" spans="1:28" x14ac:dyDescent="0.25">
      <c r="A976" s="45" t="str">
        <f>IF(Данные2!$A976&lt;&gt;"",Данные2!$A976,"")</f>
        <v/>
      </c>
      <c r="G976" s="45" t="str">
        <f t="shared" si="45"/>
        <v/>
      </c>
      <c r="H976" s="45" t="str">
        <f>IF(COUNTIF(G$1:G976,G976)=1,IF(COUNT(H$1:H975)&gt;0,MAX(H$1:H975)+1,1),"")</f>
        <v/>
      </c>
      <c r="J976" s="45" t="str">
        <f>IFERROR(IF(AND(Данные3!A976&lt;&gt;"",Данные3!A976=D$2),Данные3!B976,""),"")</f>
        <v/>
      </c>
      <c r="K976" s="45" t="str">
        <f>IF(COUNTIF(J$1:J976,J976)=1,IF(COUNT(K$1:K975)&gt;0,MAX(K$1:K975)+1,1),"")</f>
        <v/>
      </c>
      <c r="M976" s="51" t="str">
        <f>IF(G976="","",IFERROR(SUMIFS(Данные3!$E:$E,Данные3!$A:$A,D$2,Данные3!$B:$B,G976),""))</f>
        <v/>
      </c>
      <c r="N976" s="51" t="str">
        <f>IF(G976="","",IFERROR(SUMIFS(Данные3!$F:$F,Данные3!$A:$A,D$2,Данные3!$B:$B,G976),""))</f>
        <v/>
      </c>
      <c r="O976" s="51" t="str">
        <f>IF(G976="","",IFERROR(ROUND(SUMIFS(Данные3!$G:$G,Данные3!$A:$A,D$2,Данные3!$B:$B,G976)*100,0)&amp;"%",""))</f>
        <v/>
      </c>
      <c r="U976" s="51" t="str">
        <f t="shared" si="46"/>
        <v/>
      </c>
      <c r="V976" s="53" t="str">
        <f t="shared" si="47"/>
        <v/>
      </c>
      <c r="W976" s="51" t="str">
        <f>IFERROR(IF(Данные2!$A976&lt;&gt;"",Данные2!$A976,""),"")</f>
        <v/>
      </c>
      <c r="X976" s="53" t="str">
        <f>IF(COUNTIF(W$1:W976,W976)=1,IF(COUNT(X$1:X975)&gt;0,MAX(X$1:X975)+1,1),"")</f>
        <v/>
      </c>
      <c r="Z976" s="51" t="str">
        <f>IF($U976="","",IFERROR(SUMIF(Данные2!$A:$A,Техлист!$U976,Данные2!D:D),""))</f>
        <v/>
      </c>
      <c r="AA976" s="51" t="str">
        <f>IF($U976="","",IFERROR(SUMIF(Данные2!$A:$A,Техлист!$U976,Данные2!E:E),""))</f>
        <v/>
      </c>
      <c r="AB976" s="45" t="str">
        <f>IF($U976="","",IFERROR(ROUND(SUMIF(Данные2!$A:$A,Техлист!$U976,Данные2!F:F)*100,0)&amp;"%",""))</f>
        <v/>
      </c>
    </row>
    <row r="977" spans="1:28" x14ac:dyDescent="0.25">
      <c r="A977" s="45" t="str">
        <f>IF(Данные2!$A977&lt;&gt;"",Данные2!$A977,"")</f>
        <v/>
      </c>
      <c r="G977" s="45" t="str">
        <f t="shared" si="45"/>
        <v/>
      </c>
      <c r="H977" s="45" t="str">
        <f>IF(COUNTIF(G$1:G977,G977)=1,IF(COUNT(H$1:H976)&gt;0,MAX(H$1:H976)+1,1),"")</f>
        <v/>
      </c>
      <c r="J977" s="45" t="str">
        <f>IFERROR(IF(AND(Данные3!A977&lt;&gt;"",Данные3!A977=D$2),Данные3!B977,""),"")</f>
        <v/>
      </c>
      <c r="K977" s="45" t="str">
        <f>IF(COUNTIF(J$1:J977,J977)=1,IF(COUNT(K$1:K976)&gt;0,MAX(K$1:K976)+1,1),"")</f>
        <v/>
      </c>
      <c r="M977" s="51" t="str">
        <f>IF(G977="","",IFERROR(SUMIFS(Данные3!$E:$E,Данные3!$A:$A,D$2,Данные3!$B:$B,G977),""))</f>
        <v/>
      </c>
      <c r="N977" s="51" t="str">
        <f>IF(G977="","",IFERROR(SUMIFS(Данные3!$F:$F,Данные3!$A:$A,D$2,Данные3!$B:$B,G977),""))</f>
        <v/>
      </c>
      <c r="O977" s="51" t="str">
        <f>IF(G977="","",IFERROR(ROUND(SUMIFS(Данные3!$G:$G,Данные3!$A:$A,D$2,Данные3!$B:$B,G977)*100,0)&amp;"%",""))</f>
        <v/>
      </c>
      <c r="U977" s="51" t="str">
        <f t="shared" si="46"/>
        <v/>
      </c>
      <c r="V977" s="53" t="str">
        <f t="shared" si="47"/>
        <v/>
      </c>
      <c r="W977" s="51" t="str">
        <f>IFERROR(IF(Данные2!$A977&lt;&gt;"",Данные2!$A977,""),"")</f>
        <v/>
      </c>
      <c r="X977" s="53" t="str">
        <f>IF(COUNTIF(W$1:W977,W977)=1,IF(COUNT(X$1:X976)&gt;0,MAX(X$1:X976)+1,1),"")</f>
        <v/>
      </c>
      <c r="Z977" s="51" t="str">
        <f>IF($U977="","",IFERROR(SUMIF(Данные2!$A:$A,Техлист!$U977,Данные2!D:D),""))</f>
        <v/>
      </c>
      <c r="AA977" s="51" t="str">
        <f>IF($U977="","",IFERROR(SUMIF(Данные2!$A:$A,Техлист!$U977,Данные2!E:E),""))</f>
        <v/>
      </c>
      <c r="AB977" s="45" t="str">
        <f>IF($U977="","",IFERROR(ROUND(SUMIF(Данные2!$A:$A,Техлист!$U977,Данные2!F:F)*100,0)&amp;"%",""))</f>
        <v/>
      </c>
    </row>
    <row r="978" spans="1:28" x14ac:dyDescent="0.25">
      <c r="A978" s="45" t="str">
        <f>IF(Данные2!$A978&lt;&gt;"",Данные2!$A978,"")</f>
        <v/>
      </c>
      <c r="G978" s="45" t="str">
        <f t="shared" si="45"/>
        <v/>
      </c>
      <c r="H978" s="45" t="str">
        <f>IF(COUNTIF(G$1:G978,G978)=1,IF(COUNT(H$1:H977)&gt;0,MAX(H$1:H977)+1,1),"")</f>
        <v/>
      </c>
      <c r="J978" s="45" t="str">
        <f>IFERROR(IF(AND(Данные3!A978&lt;&gt;"",Данные3!A978=D$2),Данные3!B978,""),"")</f>
        <v/>
      </c>
      <c r="K978" s="45" t="str">
        <f>IF(COUNTIF(J$1:J978,J978)=1,IF(COUNT(K$1:K977)&gt;0,MAX(K$1:K977)+1,1),"")</f>
        <v/>
      </c>
      <c r="M978" s="51" t="str">
        <f>IF(G978="","",IFERROR(SUMIFS(Данные3!$E:$E,Данные3!$A:$A,D$2,Данные3!$B:$B,G978),""))</f>
        <v/>
      </c>
      <c r="N978" s="51" t="str">
        <f>IF(G978="","",IFERROR(SUMIFS(Данные3!$F:$F,Данные3!$A:$A,D$2,Данные3!$B:$B,G978),""))</f>
        <v/>
      </c>
      <c r="O978" s="51" t="str">
        <f>IF(G978="","",IFERROR(ROUND(SUMIFS(Данные3!$G:$G,Данные3!$A:$A,D$2,Данные3!$B:$B,G978)*100,0)&amp;"%",""))</f>
        <v/>
      </c>
      <c r="U978" s="51" t="str">
        <f t="shared" si="46"/>
        <v/>
      </c>
      <c r="V978" s="53" t="str">
        <f t="shared" si="47"/>
        <v/>
      </c>
      <c r="W978" s="51" t="str">
        <f>IFERROR(IF(Данные2!$A978&lt;&gt;"",Данные2!$A978,""),"")</f>
        <v/>
      </c>
      <c r="X978" s="53" t="str">
        <f>IF(COUNTIF(W$1:W978,W978)=1,IF(COUNT(X$1:X977)&gt;0,MAX(X$1:X977)+1,1),"")</f>
        <v/>
      </c>
      <c r="Z978" s="51" t="str">
        <f>IF($U978="","",IFERROR(SUMIF(Данные2!$A:$A,Техлист!$U978,Данные2!D:D),""))</f>
        <v/>
      </c>
      <c r="AA978" s="51" t="str">
        <f>IF($U978="","",IFERROR(SUMIF(Данные2!$A:$A,Техлист!$U978,Данные2!E:E),""))</f>
        <v/>
      </c>
      <c r="AB978" s="45" t="str">
        <f>IF($U978="","",IFERROR(ROUND(SUMIF(Данные2!$A:$A,Техлист!$U978,Данные2!F:F)*100,0)&amp;"%",""))</f>
        <v/>
      </c>
    </row>
    <row r="979" spans="1:28" x14ac:dyDescent="0.25">
      <c r="A979" s="45" t="str">
        <f>IF(Данные2!$A979&lt;&gt;"",Данные2!$A979,"")</f>
        <v/>
      </c>
      <c r="G979" s="45" t="str">
        <f t="shared" si="45"/>
        <v/>
      </c>
      <c r="H979" s="45" t="str">
        <f>IF(COUNTIF(G$1:G979,G979)=1,IF(COUNT(H$1:H978)&gt;0,MAX(H$1:H978)+1,1),"")</f>
        <v/>
      </c>
      <c r="J979" s="45" t="str">
        <f>IFERROR(IF(AND(Данные3!A979&lt;&gt;"",Данные3!A979=D$2),Данные3!B979,""),"")</f>
        <v/>
      </c>
      <c r="K979" s="45" t="str">
        <f>IF(COUNTIF(J$1:J979,J979)=1,IF(COUNT(K$1:K978)&gt;0,MAX(K$1:K978)+1,1),"")</f>
        <v/>
      </c>
      <c r="M979" s="51" t="str">
        <f>IF(G979="","",IFERROR(SUMIFS(Данные3!$E:$E,Данные3!$A:$A,D$2,Данные3!$B:$B,G979),""))</f>
        <v/>
      </c>
      <c r="N979" s="51" t="str">
        <f>IF(G979="","",IFERROR(SUMIFS(Данные3!$F:$F,Данные3!$A:$A,D$2,Данные3!$B:$B,G979),""))</f>
        <v/>
      </c>
      <c r="O979" s="51" t="str">
        <f>IF(G979="","",IFERROR(ROUND(SUMIFS(Данные3!$G:$G,Данные3!$A:$A,D$2,Данные3!$B:$B,G979)*100,0)&amp;"%",""))</f>
        <v/>
      </c>
      <c r="U979" s="51" t="str">
        <f t="shared" si="46"/>
        <v/>
      </c>
      <c r="V979" s="53" t="str">
        <f t="shared" si="47"/>
        <v/>
      </c>
      <c r="W979" s="51" t="str">
        <f>IFERROR(IF(Данные2!$A979&lt;&gt;"",Данные2!$A979,""),"")</f>
        <v/>
      </c>
      <c r="X979" s="53" t="str">
        <f>IF(COUNTIF(W$1:W979,W979)=1,IF(COUNT(X$1:X978)&gt;0,MAX(X$1:X978)+1,1),"")</f>
        <v/>
      </c>
      <c r="Z979" s="51" t="str">
        <f>IF($U979="","",IFERROR(SUMIF(Данные2!$A:$A,Техлист!$U979,Данные2!D:D),""))</f>
        <v/>
      </c>
      <c r="AA979" s="51" t="str">
        <f>IF($U979="","",IFERROR(SUMIF(Данные2!$A:$A,Техлист!$U979,Данные2!E:E),""))</f>
        <v/>
      </c>
      <c r="AB979" s="45" t="str">
        <f>IF($U979="","",IFERROR(ROUND(SUMIF(Данные2!$A:$A,Техлист!$U979,Данные2!F:F)*100,0)&amp;"%",""))</f>
        <v/>
      </c>
    </row>
    <row r="980" spans="1:28" x14ac:dyDescent="0.25">
      <c r="A980" s="45" t="str">
        <f>IF(Данные2!$A980&lt;&gt;"",Данные2!$A980,"")</f>
        <v/>
      </c>
      <c r="G980" s="45" t="str">
        <f t="shared" si="45"/>
        <v/>
      </c>
      <c r="H980" s="45" t="str">
        <f>IF(COUNTIF(G$1:G980,G980)=1,IF(COUNT(H$1:H979)&gt;0,MAX(H$1:H979)+1,1),"")</f>
        <v/>
      </c>
      <c r="J980" s="45" t="str">
        <f>IFERROR(IF(AND(Данные3!A980&lt;&gt;"",Данные3!A980=D$2),Данные3!B980,""),"")</f>
        <v/>
      </c>
      <c r="K980" s="45" t="str">
        <f>IF(COUNTIF(J$1:J980,J980)=1,IF(COUNT(K$1:K979)&gt;0,MAX(K$1:K979)+1,1),"")</f>
        <v/>
      </c>
      <c r="M980" s="51" t="str">
        <f>IF(G980="","",IFERROR(SUMIFS(Данные3!$E:$E,Данные3!$A:$A,D$2,Данные3!$B:$B,G980),""))</f>
        <v/>
      </c>
      <c r="N980" s="51" t="str">
        <f>IF(G980="","",IFERROR(SUMIFS(Данные3!$F:$F,Данные3!$A:$A,D$2,Данные3!$B:$B,G980),""))</f>
        <v/>
      </c>
      <c r="O980" s="51" t="str">
        <f>IF(G980="","",IFERROR(ROUND(SUMIFS(Данные3!$G:$G,Данные3!$A:$A,D$2,Данные3!$B:$B,G980)*100,0)&amp;"%",""))</f>
        <v/>
      </c>
      <c r="U980" s="51" t="str">
        <f t="shared" si="46"/>
        <v/>
      </c>
      <c r="V980" s="53" t="str">
        <f t="shared" si="47"/>
        <v/>
      </c>
      <c r="W980" s="51" t="str">
        <f>IFERROR(IF(Данные2!$A980&lt;&gt;"",Данные2!$A980,""),"")</f>
        <v/>
      </c>
      <c r="X980" s="53" t="str">
        <f>IF(COUNTIF(W$1:W980,W980)=1,IF(COUNT(X$1:X979)&gt;0,MAX(X$1:X979)+1,1),"")</f>
        <v/>
      </c>
      <c r="Z980" s="51" t="str">
        <f>IF($U980="","",IFERROR(SUMIF(Данные2!$A:$A,Техлист!$U980,Данные2!D:D),""))</f>
        <v/>
      </c>
      <c r="AA980" s="51" t="str">
        <f>IF($U980="","",IFERROR(SUMIF(Данные2!$A:$A,Техлист!$U980,Данные2!E:E),""))</f>
        <v/>
      </c>
      <c r="AB980" s="45" t="str">
        <f>IF($U980="","",IFERROR(ROUND(SUMIF(Данные2!$A:$A,Техлист!$U980,Данные2!F:F)*100,0)&amp;"%",""))</f>
        <v/>
      </c>
    </row>
    <row r="981" spans="1:28" x14ac:dyDescent="0.25">
      <c r="A981" s="45" t="str">
        <f>IF(Данные2!$A981&lt;&gt;"",Данные2!$A981,"")</f>
        <v/>
      </c>
      <c r="G981" s="45" t="str">
        <f t="shared" si="45"/>
        <v/>
      </c>
      <c r="H981" s="45" t="str">
        <f>IF(COUNTIF(G$1:G981,G981)=1,IF(COUNT(H$1:H980)&gt;0,MAX(H$1:H980)+1,1),"")</f>
        <v/>
      </c>
      <c r="J981" s="45" t="str">
        <f>IFERROR(IF(AND(Данные3!A981&lt;&gt;"",Данные3!A981=D$2),Данные3!B981,""),"")</f>
        <v/>
      </c>
      <c r="K981" s="45" t="str">
        <f>IF(COUNTIF(J$1:J981,J981)=1,IF(COUNT(K$1:K980)&gt;0,MAX(K$1:K980)+1,1),"")</f>
        <v/>
      </c>
      <c r="M981" s="51" t="str">
        <f>IF(G981="","",IFERROR(SUMIFS(Данные3!$E:$E,Данные3!$A:$A,D$2,Данные3!$B:$B,G981),""))</f>
        <v/>
      </c>
      <c r="N981" s="51" t="str">
        <f>IF(G981="","",IFERROR(SUMIFS(Данные3!$F:$F,Данные3!$A:$A,D$2,Данные3!$B:$B,G981),""))</f>
        <v/>
      </c>
      <c r="O981" s="51" t="str">
        <f>IF(G981="","",IFERROR(ROUND(SUMIFS(Данные3!$G:$G,Данные3!$A:$A,D$2,Данные3!$B:$B,G981)*100,0)&amp;"%",""))</f>
        <v/>
      </c>
      <c r="U981" s="51" t="str">
        <f t="shared" si="46"/>
        <v/>
      </c>
      <c r="V981" s="53" t="str">
        <f t="shared" si="47"/>
        <v/>
      </c>
      <c r="W981" s="51" t="str">
        <f>IFERROR(IF(Данные2!$A981&lt;&gt;"",Данные2!$A981,""),"")</f>
        <v/>
      </c>
      <c r="X981" s="53" t="str">
        <f>IF(COUNTIF(W$1:W981,W981)=1,IF(COUNT(X$1:X980)&gt;0,MAX(X$1:X980)+1,1),"")</f>
        <v/>
      </c>
      <c r="Z981" s="51" t="str">
        <f>IF($U981="","",IFERROR(SUMIF(Данные2!$A:$A,Техлист!$U981,Данные2!D:D),""))</f>
        <v/>
      </c>
      <c r="AA981" s="51" t="str">
        <f>IF($U981="","",IFERROR(SUMIF(Данные2!$A:$A,Техлист!$U981,Данные2!E:E),""))</f>
        <v/>
      </c>
      <c r="AB981" s="45" t="str">
        <f>IF($U981="","",IFERROR(ROUND(SUMIF(Данные2!$A:$A,Техлист!$U981,Данные2!F:F)*100,0)&amp;"%",""))</f>
        <v/>
      </c>
    </row>
    <row r="982" spans="1:28" x14ac:dyDescent="0.25">
      <c r="A982" s="45" t="str">
        <f>IF(Данные2!$A982&lt;&gt;"",Данные2!$A982,"")</f>
        <v/>
      </c>
      <c r="G982" s="45" t="str">
        <f t="shared" si="45"/>
        <v/>
      </c>
      <c r="H982" s="45" t="str">
        <f>IF(COUNTIF(G$1:G982,G982)=1,IF(COUNT(H$1:H981)&gt;0,MAX(H$1:H981)+1,1),"")</f>
        <v/>
      </c>
      <c r="J982" s="45" t="str">
        <f>IFERROR(IF(AND(Данные3!A982&lt;&gt;"",Данные3!A982=D$2),Данные3!B982,""),"")</f>
        <v/>
      </c>
      <c r="K982" s="45" t="str">
        <f>IF(COUNTIF(J$1:J982,J982)=1,IF(COUNT(K$1:K981)&gt;0,MAX(K$1:K981)+1,1),"")</f>
        <v/>
      </c>
      <c r="M982" s="51" t="str">
        <f>IF(G982="","",IFERROR(SUMIFS(Данные3!$E:$E,Данные3!$A:$A,D$2,Данные3!$B:$B,G982),""))</f>
        <v/>
      </c>
      <c r="N982" s="51" t="str">
        <f>IF(G982="","",IFERROR(SUMIFS(Данные3!$F:$F,Данные3!$A:$A,D$2,Данные3!$B:$B,G982),""))</f>
        <v/>
      </c>
      <c r="O982" s="51" t="str">
        <f>IF(G982="","",IFERROR(ROUND(SUMIFS(Данные3!$G:$G,Данные3!$A:$A,D$2,Данные3!$B:$B,G982)*100,0)&amp;"%",""))</f>
        <v/>
      </c>
      <c r="U982" s="51" t="str">
        <f t="shared" si="46"/>
        <v/>
      </c>
      <c r="V982" s="53" t="str">
        <f t="shared" si="47"/>
        <v/>
      </c>
      <c r="W982" s="51" t="str">
        <f>IFERROR(IF(Данные2!$A982&lt;&gt;"",Данные2!$A982,""),"")</f>
        <v/>
      </c>
      <c r="X982" s="53" t="str">
        <f>IF(COUNTIF(W$1:W982,W982)=1,IF(COUNT(X$1:X981)&gt;0,MAX(X$1:X981)+1,1),"")</f>
        <v/>
      </c>
      <c r="Z982" s="51" t="str">
        <f>IF($U982="","",IFERROR(SUMIF(Данные2!$A:$A,Техлист!$U982,Данные2!D:D),""))</f>
        <v/>
      </c>
      <c r="AA982" s="51" t="str">
        <f>IF($U982="","",IFERROR(SUMIF(Данные2!$A:$A,Техлист!$U982,Данные2!E:E),""))</f>
        <v/>
      </c>
      <c r="AB982" s="45" t="str">
        <f>IF($U982="","",IFERROR(ROUND(SUMIF(Данные2!$A:$A,Техлист!$U982,Данные2!F:F)*100,0)&amp;"%",""))</f>
        <v/>
      </c>
    </row>
    <row r="983" spans="1:28" x14ac:dyDescent="0.25">
      <c r="A983" s="45" t="str">
        <f>IF(Данные2!$A983&lt;&gt;"",Данные2!$A983,"")</f>
        <v/>
      </c>
      <c r="G983" s="45" t="str">
        <f t="shared" si="45"/>
        <v/>
      </c>
      <c r="H983" s="45" t="str">
        <f>IF(COUNTIF(G$1:G983,G983)=1,IF(COUNT(H$1:H982)&gt;0,MAX(H$1:H982)+1,1),"")</f>
        <v/>
      </c>
      <c r="J983" s="45" t="str">
        <f>IFERROR(IF(AND(Данные3!A983&lt;&gt;"",Данные3!A983=D$2),Данные3!B983,""),"")</f>
        <v/>
      </c>
      <c r="K983" s="45" t="str">
        <f>IF(COUNTIF(J$1:J983,J983)=1,IF(COUNT(K$1:K982)&gt;0,MAX(K$1:K982)+1,1),"")</f>
        <v/>
      </c>
      <c r="M983" s="51" t="str">
        <f>IF(G983="","",IFERROR(SUMIFS(Данные3!$E:$E,Данные3!$A:$A,D$2,Данные3!$B:$B,G983),""))</f>
        <v/>
      </c>
      <c r="N983" s="51" t="str">
        <f>IF(G983="","",IFERROR(SUMIFS(Данные3!$F:$F,Данные3!$A:$A,D$2,Данные3!$B:$B,G983),""))</f>
        <v/>
      </c>
      <c r="O983" s="51" t="str">
        <f>IF(G983="","",IFERROR(ROUND(SUMIFS(Данные3!$G:$G,Данные3!$A:$A,D$2,Данные3!$B:$B,G983)*100,0)&amp;"%",""))</f>
        <v/>
      </c>
      <c r="U983" s="51" t="str">
        <f t="shared" si="46"/>
        <v/>
      </c>
      <c r="V983" s="53" t="str">
        <f t="shared" si="47"/>
        <v/>
      </c>
      <c r="W983" s="51" t="str">
        <f>IFERROR(IF(Данные2!$A983&lt;&gt;"",Данные2!$A983,""),"")</f>
        <v/>
      </c>
      <c r="X983" s="53" t="str">
        <f>IF(COUNTIF(W$1:W983,W983)=1,IF(COUNT(X$1:X982)&gt;0,MAX(X$1:X982)+1,1),"")</f>
        <v/>
      </c>
      <c r="Z983" s="51" t="str">
        <f>IF($U983="","",IFERROR(SUMIF(Данные2!$A:$A,Техлист!$U983,Данные2!D:D),""))</f>
        <v/>
      </c>
      <c r="AA983" s="51" t="str">
        <f>IF($U983="","",IFERROR(SUMIF(Данные2!$A:$A,Техлист!$U983,Данные2!E:E),""))</f>
        <v/>
      </c>
      <c r="AB983" s="45" t="str">
        <f>IF($U983="","",IFERROR(ROUND(SUMIF(Данные2!$A:$A,Техлист!$U983,Данные2!F:F)*100,0)&amp;"%",""))</f>
        <v/>
      </c>
    </row>
    <row r="984" spans="1:28" x14ac:dyDescent="0.25">
      <c r="A984" s="45" t="str">
        <f>IF(Данные2!$A984&lt;&gt;"",Данные2!$A984,"")</f>
        <v/>
      </c>
      <c r="G984" s="45" t="str">
        <f t="shared" si="45"/>
        <v/>
      </c>
      <c r="H984" s="45" t="str">
        <f>IF(COUNTIF(G$1:G984,G984)=1,IF(COUNT(H$1:H983)&gt;0,MAX(H$1:H983)+1,1),"")</f>
        <v/>
      </c>
      <c r="J984" s="45" t="str">
        <f>IFERROR(IF(AND(Данные3!A984&lt;&gt;"",Данные3!A984=D$2),Данные3!B984,""),"")</f>
        <v/>
      </c>
      <c r="K984" s="45" t="str">
        <f>IF(COUNTIF(J$1:J984,J984)=1,IF(COUNT(K$1:K983)&gt;0,MAX(K$1:K983)+1,1),"")</f>
        <v/>
      </c>
      <c r="M984" s="51" t="str">
        <f>IF(G984="","",IFERROR(SUMIFS(Данные3!$E:$E,Данные3!$A:$A,D$2,Данные3!$B:$B,G984),""))</f>
        <v/>
      </c>
      <c r="N984" s="51" t="str">
        <f>IF(G984="","",IFERROR(SUMIFS(Данные3!$F:$F,Данные3!$A:$A,D$2,Данные3!$B:$B,G984),""))</f>
        <v/>
      </c>
      <c r="O984" s="51" t="str">
        <f>IF(G984="","",IFERROR(ROUND(SUMIFS(Данные3!$G:$G,Данные3!$A:$A,D$2,Данные3!$B:$B,G984)*100,0)&amp;"%",""))</f>
        <v/>
      </c>
      <c r="U984" s="51" t="str">
        <f t="shared" si="46"/>
        <v/>
      </c>
      <c r="V984" s="53" t="str">
        <f t="shared" si="47"/>
        <v/>
      </c>
      <c r="W984" s="51" t="str">
        <f>IFERROR(IF(Данные2!$A984&lt;&gt;"",Данные2!$A984,""),"")</f>
        <v/>
      </c>
      <c r="X984" s="53" t="str">
        <f>IF(COUNTIF(W$1:W984,W984)=1,IF(COUNT(X$1:X983)&gt;0,MAX(X$1:X983)+1,1),"")</f>
        <v/>
      </c>
      <c r="Z984" s="51" t="str">
        <f>IF($U984="","",IFERROR(SUMIF(Данные2!$A:$A,Техлист!$U984,Данные2!D:D),""))</f>
        <v/>
      </c>
      <c r="AA984" s="51" t="str">
        <f>IF($U984="","",IFERROR(SUMIF(Данные2!$A:$A,Техлист!$U984,Данные2!E:E),""))</f>
        <v/>
      </c>
      <c r="AB984" s="45" t="str">
        <f>IF($U984="","",IFERROR(ROUND(SUMIF(Данные2!$A:$A,Техлист!$U984,Данные2!F:F)*100,0)&amp;"%",""))</f>
        <v/>
      </c>
    </row>
    <row r="985" spans="1:28" x14ac:dyDescent="0.25">
      <c r="A985" s="45" t="str">
        <f>IF(Данные2!$A985&lt;&gt;"",Данные2!$A985,"")</f>
        <v/>
      </c>
      <c r="G985" s="45" t="str">
        <f t="shared" si="45"/>
        <v/>
      </c>
      <c r="H985" s="45" t="str">
        <f>IF(COUNTIF(G$1:G985,G985)=1,IF(COUNT(H$1:H984)&gt;0,MAX(H$1:H984)+1,1),"")</f>
        <v/>
      </c>
      <c r="J985" s="45" t="str">
        <f>IFERROR(IF(AND(Данные3!A985&lt;&gt;"",Данные3!A985=D$2),Данные3!B985,""),"")</f>
        <v/>
      </c>
      <c r="K985" s="45" t="str">
        <f>IF(COUNTIF(J$1:J985,J985)=1,IF(COUNT(K$1:K984)&gt;0,MAX(K$1:K984)+1,1),"")</f>
        <v/>
      </c>
      <c r="M985" s="51" t="str">
        <f>IF(G985="","",IFERROR(SUMIFS(Данные3!$E:$E,Данные3!$A:$A,D$2,Данные3!$B:$B,G985),""))</f>
        <v/>
      </c>
      <c r="N985" s="51" t="str">
        <f>IF(G985="","",IFERROR(SUMIFS(Данные3!$F:$F,Данные3!$A:$A,D$2,Данные3!$B:$B,G985),""))</f>
        <v/>
      </c>
      <c r="O985" s="51" t="str">
        <f>IF(G985="","",IFERROR(ROUND(SUMIFS(Данные3!$G:$G,Данные3!$A:$A,D$2,Данные3!$B:$B,G985)*100,0)&amp;"%",""))</f>
        <v/>
      </c>
      <c r="U985" s="51" t="str">
        <f t="shared" si="46"/>
        <v/>
      </c>
      <c r="V985" s="53" t="str">
        <f t="shared" si="47"/>
        <v/>
      </c>
      <c r="W985" s="51" t="str">
        <f>IFERROR(IF(Данные2!$A985&lt;&gt;"",Данные2!$A985,""),"")</f>
        <v/>
      </c>
      <c r="X985" s="53" t="str">
        <f>IF(COUNTIF(W$1:W985,W985)=1,IF(COUNT(X$1:X984)&gt;0,MAX(X$1:X984)+1,1),"")</f>
        <v/>
      </c>
      <c r="Z985" s="51" t="str">
        <f>IF($U985="","",IFERROR(SUMIF(Данные2!$A:$A,Техлист!$U985,Данные2!D:D),""))</f>
        <v/>
      </c>
      <c r="AA985" s="51" t="str">
        <f>IF($U985="","",IFERROR(SUMIF(Данные2!$A:$A,Техлист!$U985,Данные2!E:E),""))</f>
        <v/>
      </c>
      <c r="AB985" s="45" t="str">
        <f>IF($U985="","",IFERROR(ROUND(SUMIF(Данные2!$A:$A,Техлист!$U985,Данные2!F:F)*100,0)&amp;"%",""))</f>
        <v/>
      </c>
    </row>
    <row r="986" spans="1:28" x14ac:dyDescent="0.25">
      <c r="A986" s="45" t="str">
        <f>IF(Данные2!$A986&lt;&gt;"",Данные2!$A986,"")</f>
        <v/>
      </c>
      <c r="G986" s="45" t="str">
        <f t="shared" si="45"/>
        <v/>
      </c>
      <c r="H986" s="45" t="str">
        <f>IF(COUNTIF(G$1:G986,G986)=1,IF(COUNT(H$1:H985)&gt;0,MAX(H$1:H985)+1,1),"")</f>
        <v/>
      </c>
      <c r="J986" s="45" t="str">
        <f>IFERROR(IF(AND(Данные3!A986&lt;&gt;"",Данные3!A986=D$2),Данные3!B986,""),"")</f>
        <v/>
      </c>
      <c r="K986" s="45" t="str">
        <f>IF(COUNTIF(J$1:J986,J986)=1,IF(COUNT(K$1:K985)&gt;0,MAX(K$1:K985)+1,1),"")</f>
        <v/>
      </c>
      <c r="M986" s="51" t="str">
        <f>IF(G986="","",IFERROR(SUMIFS(Данные3!$E:$E,Данные3!$A:$A,D$2,Данные3!$B:$B,G986),""))</f>
        <v/>
      </c>
      <c r="N986" s="51" t="str">
        <f>IF(G986="","",IFERROR(SUMIFS(Данные3!$F:$F,Данные3!$A:$A,D$2,Данные3!$B:$B,G986),""))</f>
        <v/>
      </c>
      <c r="O986" s="51" t="str">
        <f>IF(G986="","",IFERROR(ROUND(SUMIFS(Данные3!$G:$G,Данные3!$A:$A,D$2,Данные3!$B:$B,G986)*100,0)&amp;"%",""))</f>
        <v/>
      </c>
      <c r="U986" s="51" t="str">
        <f t="shared" si="46"/>
        <v/>
      </c>
      <c r="V986" s="53" t="str">
        <f t="shared" si="47"/>
        <v/>
      </c>
      <c r="W986" s="51" t="str">
        <f>IFERROR(IF(Данные2!$A986&lt;&gt;"",Данные2!$A986,""),"")</f>
        <v/>
      </c>
      <c r="X986" s="53" t="str">
        <f>IF(COUNTIF(W$1:W986,W986)=1,IF(COUNT(X$1:X985)&gt;0,MAX(X$1:X985)+1,1),"")</f>
        <v/>
      </c>
      <c r="Z986" s="51" t="str">
        <f>IF($U986="","",IFERROR(SUMIF(Данные2!$A:$A,Техлист!$U986,Данные2!D:D),""))</f>
        <v/>
      </c>
      <c r="AA986" s="51" t="str">
        <f>IF($U986="","",IFERROR(SUMIF(Данные2!$A:$A,Техлист!$U986,Данные2!E:E),""))</f>
        <v/>
      </c>
      <c r="AB986" s="45" t="str">
        <f>IF($U986="","",IFERROR(ROUND(SUMIF(Данные2!$A:$A,Техлист!$U986,Данные2!F:F)*100,0)&amp;"%",""))</f>
        <v/>
      </c>
    </row>
    <row r="987" spans="1:28" x14ac:dyDescent="0.25">
      <c r="A987" s="45" t="str">
        <f>IF(Данные2!$A987&lt;&gt;"",Данные2!$A987,"")</f>
        <v/>
      </c>
      <c r="G987" s="45" t="str">
        <f t="shared" si="45"/>
        <v/>
      </c>
      <c r="H987" s="45" t="str">
        <f>IF(COUNTIF(G$1:G987,G987)=1,IF(COUNT(H$1:H986)&gt;0,MAX(H$1:H986)+1,1),"")</f>
        <v/>
      </c>
      <c r="J987" s="45" t="str">
        <f>IFERROR(IF(AND(Данные3!A987&lt;&gt;"",Данные3!A987=D$2),Данные3!B987,""),"")</f>
        <v/>
      </c>
      <c r="K987" s="45" t="str">
        <f>IF(COUNTIF(J$1:J987,J987)=1,IF(COUNT(K$1:K986)&gt;0,MAX(K$1:K986)+1,1),"")</f>
        <v/>
      </c>
      <c r="M987" s="51" t="str">
        <f>IF(G987="","",IFERROR(SUMIFS(Данные3!$E:$E,Данные3!$A:$A,D$2,Данные3!$B:$B,G987),""))</f>
        <v/>
      </c>
      <c r="N987" s="51" t="str">
        <f>IF(G987="","",IFERROR(SUMIFS(Данные3!$F:$F,Данные3!$A:$A,D$2,Данные3!$B:$B,G987),""))</f>
        <v/>
      </c>
      <c r="O987" s="51" t="str">
        <f>IF(G987="","",IFERROR(ROUND(SUMIFS(Данные3!$G:$G,Данные3!$A:$A,D$2,Данные3!$B:$B,G987)*100,0)&amp;"%",""))</f>
        <v/>
      </c>
      <c r="U987" s="51" t="str">
        <f t="shared" si="46"/>
        <v/>
      </c>
      <c r="V987" s="53" t="str">
        <f t="shared" si="47"/>
        <v/>
      </c>
      <c r="W987" s="51" t="str">
        <f>IFERROR(IF(Данные2!$A987&lt;&gt;"",Данные2!$A987,""),"")</f>
        <v/>
      </c>
      <c r="X987" s="53" t="str">
        <f>IF(COUNTIF(W$1:W987,W987)=1,IF(COUNT(X$1:X986)&gt;0,MAX(X$1:X986)+1,1),"")</f>
        <v/>
      </c>
      <c r="Z987" s="51" t="str">
        <f>IF($U987="","",IFERROR(SUMIF(Данные2!$A:$A,Техлист!$U987,Данные2!D:D),""))</f>
        <v/>
      </c>
      <c r="AA987" s="51" t="str">
        <f>IF($U987="","",IFERROR(SUMIF(Данные2!$A:$A,Техлист!$U987,Данные2!E:E),""))</f>
        <v/>
      </c>
      <c r="AB987" s="45" t="str">
        <f>IF($U987="","",IFERROR(ROUND(SUMIF(Данные2!$A:$A,Техлист!$U987,Данные2!F:F)*100,0)&amp;"%",""))</f>
        <v/>
      </c>
    </row>
    <row r="988" spans="1:28" x14ac:dyDescent="0.25">
      <c r="A988" s="45" t="str">
        <f>IF(Данные2!$A988&lt;&gt;"",Данные2!$A988,"")</f>
        <v/>
      </c>
      <c r="G988" s="45" t="str">
        <f t="shared" si="45"/>
        <v/>
      </c>
      <c r="H988" s="45" t="str">
        <f>IF(COUNTIF(G$1:G988,G988)=1,IF(COUNT(H$1:H987)&gt;0,MAX(H$1:H987)+1,1),"")</f>
        <v/>
      </c>
      <c r="J988" s="45" t="str">
        <f>IFERROR(IF(AND(Данные3!A988&lt;&gt;"",Данные3!A988=D$2),Данные3!B988,""),"")</f>
        <v/>
      </c>
      <c r="K988" s="45" t="str">
        <f>IF(COUNTIF(J$1:J988,J988)=1,IF(COUNT(K$1:K987)&gt;0,MAX(K$1:K987)+1,1),"")</f>
        <v/>
      </c>
      <c r="M988" s="51" t="str">
        <f>IF(G988="","",IFERROR(SUMIFS(Данные3!$E:$E,Данные3!$A:$A,D$2,Данные3!$B:$B,G988),""))</f>
        <v/>
      </c>
      <c r="N988" s="51" t="str">
        <f>IF(G988="","",IFERROR(SUMIFS(Данные3!$F:$F,Данные3!$A:$A,D$2,Данные3!$B:$B,G988),""))</f>
        <v/>
      </c>
      <c r="O988" s="51" t="str">
        <f>IF(G988="","",IFERROR(ROUND(SUMIFS(Данные3!$G:$G,Данные3!$A:$A,D$2,Данные3!$B:$B,G988)*100,0)&amp;"%",""))</f>
        <v/>
      </c>
      <c r="U988" s="51" t="str">
        <f t="shared" si="46"/>
        <v/>
      </c>
      <c r="V988" s="53" t="str">
        <f t="shared" si="47"/>
        <v/>
      </c>
      <c r="W988" s="51" t="str">
        <f>IFERROR(IF(Данные2!$A988&lt;&gt;"",Данные2!$A988,""),"")</f>
        <v/>
      </c>
      <c r="X988" s="53" t="str">
        <f>IF(COUNTIF(W$1:W988,W988)=1,IF(COUNT(X$1:X987)&gt;0,MAX(X$1:X987)+1,1),"")</f>
        <v/>
      </c>
      <c r="Z988" s="51" t="str">
        <f>IF($U988="","",IFERROR(SUMIF(Данные2!$A:$A,Техлист!$U988,Данные2!D:D),""))</f>
        <v/>
      </c>
      <c r="AA988" s="51" t="str">
        <f>IF($U988="","",IFERROR(SUMIF(Данные2!$A:$A,Техлист!$U988,Данные2!E:E),""))</f>
        <v/>
      </c>
      <c r="AB988" s="45" t="str">
        <f>IF($U988="","",IFERROR(ROUND(SUMIF(Данные2!$A:$A,Техлист!$U988,Данные2!F:F)*100,0)&amp;"%",""))</f>
        <v/>
      </c>
    </row>
    <row r="989" spans="1:28" x14ac:dyDescent="0.25">
      <c r="A989" s="45" t="str">
        <f>IF(Данные2!$A989&lt;&gt;"",Данные2!$A989,"")</f>
        <v/>
      </c>
      <c r="G989" s="45" t="str">
        <f t="shared" si="45"/>
        <v/>
      </c>
      <c r="H989" s="45" t="str">
        <f>IF(COUNTIF(G$1:G989,G989)=1,IF(COUNT(H$1:H988)&gt;0,MAX(H$1:H988)+1,1),"")</f>
        <v/>
      </c>
      <c r="J989" s="45" t="str">
        <f>IFERROR(IF(AND(Данные3!A989&lt;&gt;"",Данные3!A989=D$2),Данные3!B989,""),"")</f>
        <v/>
      </c>
      <c r="K989" s="45" t="str">
        <f>IF(COUNTIF(J$1:J989,J989)=1,IF(COUNT(K$1:K988)&gt;0,MAX(K$1:K988)+1,1),"")</f>
        <v/>
      </c>
      <c r="M989" s="51" t="str">
        <f>IF(G989="","",IFERROR(SUMIFS(Данные3!$E:$E,Данные3!$A:$A,D$2,Данные3!$B:$B,G989),""))</f>
        <v/>
      </c>
      <c r="N989" s="51" t="str">
        <f>IF(G989="","",IFERROR(SUMIFS(Данные3!$F:$F,Данные3!$A:$A,D$2,Данные3!$B:$B,G989),""))</f>
        <v/>
      </c>
      <c r="O989" s="51" t="str">
        <f>IF(G989="","",IFERROR(ROUND(SUMIFS(Данные3!$G:$G,Данные3!$A:$A,D$2,Данные3!$B:$B,G989)*100,0)&amp;"%",""))</f>
        <v/>
      </c>
      <c r="U989" s="51" t="str">
        <f t="shared" si="46"/>
        <v/>
      </c>
      <c r="V989" s="53" t="str">
        <f t="shared" si="47"/>
        <v/>
      </c>
      <c r="W989" s="51" t="str">
        <f>IFERROR(IF(Данные2!$A989&lt;&gt;"",Данные2!$A989,""),"")</f>
        <v/>
      </c>
      <c r="X989" s="53" t="str">
        <f>IF(COUNTIF(W$1:W989,W989)=1,IF(COUNT(X$1:X988)&gt;0,MAX(X$1:X988)+1,1),"")</f>
        <v/>
      </c>
      <c r="Z989" s="51" t="str">
        <f>IF($U989="","",IFERROR(SUMIF(Данные2!$A:$A,Техлист!$U989,Данные2!D:D),""))</f>
        <v/>
      </c>
      <c r="AA989" s="51" t="str">
        <f>IF($U989="","",IFERROR(SUMIF(Данные2!$A:$A,Техлист!$U989,Данные2!E:E),""))</f>
        <v/>
      </c>
      <c r="AB989" s="45" t="str">
        <f>IF($U989="","",IFERROR(ROUND(SUMIF(Данные2!$A:$A,Техлист!$U989,Данные2!F:F)*100,0)&amp;"%",""))</f>
        <v/>
      </c>
    </row>
    <row r="990" spans="1:28" x14ac:dyDescent="0.25">
      <c r="A990" s="45" t="str">
        <f>IF(Данные2!$A990&lt;&gt;"",Данные2!$A990,"")</f>
        <v/>
      </c>
      <c r="G990" s="45" t="str">
        <f t="shared" si="45"/>
        <v/>
      </c>
      <c r="H990" s="45" t="str">
        <f>IF(COUNTIF(G$1:G990,G990)=1,IF(COUNT(H$1:H989)&gt;0,MAX(H$1:H989)+1,1),"")</f>
        <v/>
      </c>
      <c r="J990" s="45" t="str">
        <f>IFERROR(IF(AND(Данные3!A990&lt;&gt;"",Данные3!A990=D$2),Данные3!B990,""),"")</f>
        <v/>
      </c>
      <c r="K990" s="45" t="str">
        <f>IF(COUNTIF(J$1:J990,J990)=1,IF(COUNT(K$1:K989)&gt;0,MAX(K$1:K989)+1,1),"")</f>
        <v/>
      </c>
      <c r="M990" s="51" t="str">
        <f>IF(G990="","",IFERROR(SUMIFS(Данные3!$E:$E,Данные3!$A:$A,D$2,Данные3!$B:$B,G990),""))</f>
        <v/>
      </c>
      <c r="N990" s="51" t="str">
        <f>IF(G990="","",IFERROR(SUMIFS(Данные3!$F:$F,Данные3!$A:$A,D$2,Данные3!$B:$B,G990),""))</f>
        <v/>
      </c>
      <c r="O990" s="51" t="str">
        <f>IF(G990="","",IFERROR(ROUND(SUMIFS(Данные3!$G:$G,Данные3!$A:$A,D$2,Данные3!$B:$B,G990)*100,0)&amp;"%",""))</f>
        <v/>
      </c>
      <c r="U990" s="51" t="str">
        <f t="shared" si="46"/>
        <v/>
      </c>
      <c r="V990" s="53" t="str">
        <f t="shared" si="47"/>
        <v/>
      </c>
      <c r="W990" s="51" t="str">
        <f>IFERROR(IF(Данные2!$A990&lt;&gt;"",Данные2!$A990,""),"")</f>
        <v/>
      </c>
      <c r="X990" s="53" t="str">
        <f>IF(COUNTIF(W$1:W990,W990)=1,IF(COUNT(X$1:X989)&gt;0,MAX(X$1:X989)+1,1),"")</f>
        <v/>
      </c>
      <c r="Z990" s="51" t="str">
        <f>IF($U990="","",IFERROR(SUMIF(Данные2!$A:$A,Техлист!$U990,Данные2!D:D),""))</f>
        <v/>
      </c>
      <c r="AA990" s="51" t="str">
        <f>IF($U990="","",IFERROR(SUMIF(Данные2!$A:$A,Техлист!$U990,Данные2!E:E),""))</f>
        <v/>
      </c>
      <c r="AB990" s="45" t="str">
        <f>IF($U990="","",IFERROR(ROUND(SUMIF(Данные2!$A:$A,Техлист!$U990,Данные2!F:F)*100,0)&amp;"%",""))</f>
        <v/>
      </c>
    </row>
    <row r="991" spans="1:28" x14ac:dyDescent="0.25">
      <c r="A991" s="45" t="str">
        <f>IF(Данные2!$A991&lt;&gt;"",Данные2!$A991,"")</f>
        <v/>
      </c>
      <c r="G991" s="45" t="str">
        <f t="shared" si="45"/>
        <v/>
      </c>
      <c r="H991" s="45" t="str">
        <f>IF(COUNTIF(G$1:G991,G991)=1,IF(COUNT(H$1:H990)&gt;0,MAX(H$1:H990)+1,1),"")</f>
        <v/>
      </c>
      <c r="J991" s="45" t="str">
        <f>IFERROR(IF(AND(Данные3!A991&lt;&gt;"",Данные3!A991=D$2),Данные3!B991,""),"")</f>
        <v/>
      </c>
      <c r="K991" s="45" t="str">
        <f>IF(COUNTIF(J$1:J991,J991)=1,IF(COUNT(K$1:K990)&gt;0,MAX(K$1:K990)+1,1),"")</f>
        <v/>
      </c>
      <c r="M991" s="51" t="str">
        <f>IF(G991="","",IFERROR(SUMIFS(Данные3!$E:$E,Данные3!$A:$A,D$2,Данные3!$B:$B,G991),""))</f>
        <v/>
      </c>
      <c r="N991" s="51" t="str">
        <f>IF(G991="","",IFERROR(SUMIFS(Данные3!$F:$F,Данные3!$A:$A,D$2,Данные3!$B:$B,G991),""))</f>
        <v/>
      </c>
      <c r="O991" s="51" t="str">
        <f>IF(G991="","",IFERROR(ROUND(SUMIFS(Данные3!$G:$G,Данные3!$A:$A,D$2,Данные3!$B:$B,G991)*100,0)&amp;"%",""))</f>
        <v/>
      </c>
      <c r="U991" s="51" t="str">
        <f t="shared" si="46"/>
        <v/>
      </c>
      <c r="V991" s="53" t="str">
        <f t="shared" si="47"/>
        <v/>
      </c>
      <c r="W991" s="51" t="str">
        <f>IFERROR(IF(Данные2!$A991&lt;&gt;"",Данные2!$A991,""),"")</f>
        <v/>
      </c>
      <c r="X991" s="53" t="str">
        <f>IF(COUNTIF(W$1:W991,W991)=1,IF(COUNT(X$1:X990)&gt;0,MAX(X$1:X990)+1,1),"")</f>
        <v/>
      </c>
      <c r="Z991" s="51" t="str">
        <f>IF($U991="","",IFERROR(SUMIF(Данные2!$A:$A,Техлист!$U991,Данные2!D:D),""))</f>
        <v/>
      </c>
      <c r="AA991" s="51" t="str">
        <f>IF($U991="","",IFERROR(SUMIF(Данные2!$A:$A,Техлист!$U991,Данные2!E:E),""))</f>
        <v/>
      </c>
      <c r="AB991" s="45" t="str">
        <f>IF($U991="","",IFERROR(ROUND(SUMIF(Данные2!$A:$A,Техлист!$U991,Данные2!F:F)*100,0)&amp;"%",""))</f>
        <v/>
      </c>
    </row>
    <row r="992" spans="1:28" x14ac:dyDescent="0.25">
      <c r="A992" s="45" t="str">
        <f>IF(Данные2!$A992&lt;&gt;"",Данные2!$A992,"")</f>
        <v/>
      </c>
      <c r="G992" s="45" t="str">
        <f t="shared" si="45"/>
        <v/>
      </c>
      <c r="H992" s="45" t="str">
        <f>IF(COUNTIF(G$1:G992,G992)=1,IF(COUNT(H$1:H991)&gt;0,MAX(H$1:H991)+1,1),"")</f>
        <v/>
      </c>
      <c r="J992" s="45" t="str">
        <f>IFERROR(IF(AND(Данные3!A992&lt;&gt;"",Данные3!A992=D$2),Данные3!B992,""),"")</f>
        <v/>
      </c>
      <c r="K992" s="45" t="str">
        <f>IF(COUNTIF(J$1:J992,J992)=1,IF(COUNT(K$1:K991)&gt;0,MAX(K$1:K991)+1,1),"")</f>
        <v/>
      </c>
      <c r="M992" s="51" t="str">
        <f>IF(G992="","",IFERROR(SUMIFS(Данные3!$E:$E,Данные3!$A:$A,D$2,Данные3!$B:$B,G992),""))</f>
        <v/>
      </c>
      <c r="N992" s="51" t="str">
        <f>IF(G992="","",IFERROR(SUMIFS(Данные3!$F:$F,Данные3!$A:$A,D$2,Данные3!$B:$B,G992),""))</f>
        <v/>
      </c>
      <c r="O992" s="51" t="str">
        <f>IF(G992="","",IFERROR(ROUND(SUMIFS(Данные3!$G:$G,Данные3!$A:$A,D$2,Данные3!$B:$B,G992)*100,0)&amp;"%",""))</f>
        <v/>
      </c>
      <c r="U992" s="51" t="str">
        <f t="shared" si="46"/>
        <v/>
      </c>
      <c r="V992" s="53" t="str">
        <f t="shared" si="47"/>
        <v/>
      </c>
      <c r="W992" s="51" t="str">
        <f>IFERROR(IF(Данные2!$A992&lt;&gt;"",Данные2!$A992,""),"")</f>
        <v/>
      </c>
      <c r="X992" s="53" t="str">
        <f>IF(COUNTIF(W$1:W992,W992)=1,IF(COUNT(X$1:X991)&gt;0,MAX(X$1:X991)+1,1),"")</f>
        <v/>
      </c>
      <c r="Z992" s="51" t="str">
        <f>IF($U992="","",IFERROR(SUMIF(Данные2!$A:$A,Техлист!$U992,Данные2!D:D),""))</f>
        <v/>
      </c>
      <c r="AA992" s="51" t="str">
        <f>IF($U992="","",IFERROR(SUMIF(Данные2!$A:$A,Техлист!$U992,Данные2!E:E),""))</f>
        <v/>
      </c>
      <c r="AB992" s="45" t="str">
        <f>IF($U992="","",IFERROR(ROUND(SUMIF(Данные2!$A:$A,Техлист!$U992,Данные2!F:F)*100,0)&amp;"%",""))</f>
        <v/>
      </c>
    </row>
    <row r="993" spans="1:28" x14ac:dyDescent="0.25">
      <c r="A993" s="45" t="str">
        <f>IF(Данные2!$A993&lt;&gt;"",Данные2!$A993,"")</f>
        <v/>
      </c>
      <c r="G993" s="45" t="str">
        <f t="shared" si="45"/>
        <v/>
      </c>
      <c r="H993" s="45" t="str">
        <f>IF(COUNTIF(G$1:G993,G993)=1,IF(COUNT(H$1:H992)&gt;0,MAX(H$1:H992)+1,1),"")</f>
        <v/>
      </c>
      <c r="J993" s="45" t="str">
        <f>IFERROR(IF(AND(Данные3!A993&lt;&gt;"",Данные3!A993=D$2),Данные3!B993,""),"")</f>
        <v/>
      </c>
      <c r="K993" s="45" t="str">
        <f>IF(COUNTIF(J$1:J993,J993)=1,IF(COUNT(K$1:K992)&gt;0,MAX(K$1:K992)+1,1),"")</f>
        <v/>
      </c>
      <c r="M993" s="51" t="str">
        <f>IF(G993="","",IFERROR(SUMIFS(Данные3!$E:$E,Данные3!$A:$A,D$2,Данные3!$B:$B,G993),""))</f>
        <v/>
      </c>
      <c r="N993" s="51" t="str">
        <f>IF(G993="","",IFERROR(SUMIFS(Данные3!$F:$F,Данные3!$A:$A,D$2,Данные3!$B:$B,G993),""))</f>
        <v/>
      </c>
      <c r="O993" s="51" t="str">
        <f>IF(G993="","",IFERROR(ROUND(SUMIFS(Данные3!$G:$G,Данные3!$A:$A,D$2,Данные3!$B:$B,G993)*100,0)&amp;"%",""))</f>
        <v/>
      </c>
      <c r="U993" s="51" t="str">
        <f t="shared" si="46"/>
        <v/>
      </c>
      <c r="V993" s="53" t="str">
        <f t="shared" si="47"/>
        <v/>
      </c>
      <c r="W993" s="51" t="str">
        <f>IFERROR(IF(Данные2!$A993&lt;&gt;"",Данные2!$A993,""),"")</f>
        <v/>
      </c>
      <c r="X993" s="53" t="str">
        <f>IF(COUNTIF(W$1:W993,W993)=1,IF(COUNT(X$1:X992)&gt;0,MAX(X$1:X992)+1,1),"")</f>
        <v/>
      </c>
      <c r="Z993" s="51" t="str">
        <f>IF($U993="","",IFERROR(SUMIF(Данные2!$A:$A,Техлист!$U993,Данные2!D:D),""))</f>
        <v/>
      </c>
      <c r="AA993" s="51" t="str">
        <f>IF($U993="","",IFERROR(SUMIF(Данные2!$A:$A,Техлист!$U993,Данные2!E:E),""))</f>
        <v/>
      </c>
      <c r="AB993" s="45" t="str">
        <f>IF($U993="","",IFERROR(ROUND(SUMIF(Данные2!$A:$A,Техлист!$U993,Данные2!F:F)*100,0)&amp;"%",""))</f>
        <v/>
      </c>
    </row>
    <row r="994" spans="1:28" x14ac:dyDescent="0.25">
      <c r="A994" s="45" t="str">
        <f>IF(Данные2!$A994&lt;&gt;"",Данные2!$A994,"")</f>
        <v/>
      </c>
      <c r="G994" s="45" t="str">
        <f t="shared" si="45"/>
        <v/>
      </c>
      <c r="H994" s="45" t="str">
        <f>IF(COUNTIF(G$1:G994,G994)=1,IF(COUNT(H$1:H993)&gt;0,MAX(H$1:H993)+1,1),"")</f>
        <v/>
      </c>
      <c r="J994" s="45" t="str">
        <f>IFERROR(IF(AND(Данные3!A994&lt;&gt;"",Данные3!A994=D$2),Данные3!B994,""),"")</f>
        <v/>
      </c>
      <c r="K994" s="45" t="str">
        <f>IF(COUNTIF(J$1:J994,J994)=1,IF(COUNT(K$1:K993)&gt;0,MAX(K$1:K993)+1,1),"")</f>
        <v/>
      </c>
      <c r="M994" s="51" t="str">
        <f>IF(G994="","",IFERROR(SUMIFS(Данные3!$E:$E,Данные3!$A:$A,D$2,Данные3!$B:$B,G994),""))</f>
        <v/>
      </c>
      <c r="N994" s="51" t="str">
        <f>IF(G994="","",IFERROR(SUMIFS(Данные3!$F:$F,Данные3!$A:$A,D$2,Данные3!$B:$B,G994),""))</f>
        <v/>
      </c>
      <c r="O994" s="51" t="str">
        <f>IF(G994="","",IFERROR(ROUND(SUMIFS(Данные3!$G:$G,Данные3!$A:$A,D$2,Данные3!$B:$B,G994)*100,0)&amp;"%",""))</f>
        <v/>
      </c>
      <c r="U994" s="51" t="str">
        <f t="shared" si="46"/>
        <v/>
      </c>
      <c r="V994" s="53" t="str">
        <f t="shared" si="47"/>
        <v/>
      </c>
      <c r="W994" s="51" t="str">
        <f>IFERROR(IF(Данные2!$A994&lt;&gt;"",Данные2!$A994,""),"")</f>
        <v/>
      </c>
      <c r="X994" s="53" t="str">
        <f>IF(COUNTIF(W$1:W994,W994)=1,IF(COUNT(X$1:X993)&gt;0,MAX(X$1:X993)+1,1),"")</f>
        <v/>
      </c>
      <c r="Z994" s="51" t="str">
        <f>IF($U994="","",IFERROR(SUMIF(Данные2!$A:$A,Техлист!$U994,Данные2!D:D),""))</f>
        <v/>
      </c>
      <c r="AA994" s="51" t="str">
        <f>IF($U994="","",IFERROR(SUMIF(Данные2!$A:$A,Техлист!$U994,Данные2!E:E),""))</f>
        <v/>
      </c>
      <c r="AB994" s="45" t="str">
        <f>IF($U994="","",IFERROR(ROUND(SUMIF(Данные2!$A:$A,Техлист!$U994,Данные2!F:F)*100,0)&amp;"%",""))</f>
        <v/>
      </c>
    </row>
    <row r="995" spans="1:28" x14ac:dyDescent="0.25">
      <c r="A995" s="45" t="str">
        <f>IF(Данные2!$A995&lt;&gt;"",Данные2!$A995,"")</f>
        <v/>
      </c>
      <c r="G995" s="45" t="str">
        <f t="shared" si="45"/>
        <v/>
      </c>
      <c r="H995" s="45" t="str">
        <f>IF(COUNTIF(G$1:G995,G995)=1,IF(COUNT(H$1:H994)&gt;0,MAX(H$1:H994)+1,1),"")</f>
        <v/>
      </c>
      <c r="J995" s="45" t="str">
        <f>IFERROR(IF(AND(Данные3!A995&lt;&gt;"",Данные3!A995=D$2),Данные3!B995,""),"")</f>
        <v/>
      </c>
      <c r="K995" s="45" t="str">
        <f>IF(COUNTIF(J$1:J995,J995)=1,IF(COUNT(K$1:K994)&gt;0,MAX(K$1:K994)+1,1),"")</f>
        <v/>
      </c>
      <c r="M995" s="51" t="str">
        <f>IF(G995="","",IFERROR(SUMIFS(Данные3!$E:$E,Данные3!$A:$A,D$2,Данные3!$B:$B,G995),""))</f>
        <v/>
      </c>
      <c r="N995" s="51" t="str">
        <f>IF(G995="","",IFERROR(SUMIFS(Данные3!$F:$F,Данные3!$A:$A,D$2,Данные3!$B:$B,G995),""))</f>
        <v/>
      </c>
      <c r="O995" s="51" t="str">
        <f>IF(G995="","",IFERROR(ROUND(SUMIFS(Данные3!$G:$G,Данные3!$A:$A,D$2,Данные3!$B:$B,G995)*100,0)&amp;"%",""))</f>
        <v/>
      </c>
      <c r="U995" s="51" t="str">
        <f t="shared" si="46"/>
        <v/>
      </c>
      <c r="V995" s="53" t="str">
        <f t="shared" si="47"/>
        <v/>
      </c>
      <c r="W995" s="51" t="str">
        <f>IFERROR(IF(Данные2!$A995&lt;&gt;"",Данные2!$A995,""),"")</f>
        <v/>
      </c>
      <c r="X995" s="53" t="str">
        <f>IF(COUNTIF(W$1:W995,W995)=1,IF(COUNT(X$1:X994)&gt;0,MAX(X$1:X994)+1,1),"")</f>
        <v/>
      </c>
      <c r="Z995" s="51" t="str">
        <f>IF($U995="","",IFERROR(SUMIF(Данные2!$A:$A,Техлист!$U995,Данные2!D:D),""))</f>
        <v/>
      </c>
      <c r="AA995" s="51" t="str">
        <f>IF($U995="","",IFERROR(SUMIF(Данные2!$A:$A,Техлист!$U995,Данные2!E:E),""))</f>
        <v/>
      </c>
      <c r="AB995" s="45" t="str">
        <f>IF($U995="","",IFERROR(ROUND(SUMIF(Данные2!$A:$A,Техлист!$U995,Данные2!F:F)*100,0)&amp;"%",""))</f>
        <v/>
      </c>
    </row>
    <row r="996" spans="1:28" x14ac:dyDescent="0.25">
      <c r="A996" s="45" t="str">
        <f>IF(Данные2!$A996&lt;&gt;"",Данные2!$A996,"")</f>
        <v/>
      </c>
      <c r="G996" s="45" t="str">
        <f t="shared" si="45"/>
        <v/>
      </c>
      <c r="H996" s="45" t="str">
        <f>IF(COUNTIF(G$1:G996,G996)=1,IF(COUNT(H$1:H995)&gt;0,MAX(H$1:H995)+1,1),"")</f>
        <v/>
      </c>
      <c r="J996" s="45" t="str">
        <f>IFERROR(IF(AND(Данные3!A996&lt;&gt;"",Данные3!A996=D$2),Данные3!B996,""),"")</f>
        <v/>
      </c>
      <c r="K996" s="45" t="str">
        <f>IF(COUNTIF(J$1:J996,J996)=1,IF(COUNT(K$1:K995)&gt;0,MAX(K$1:K995)+1,1),"")</f>
        <v/>
      </c>
      <c r="M996" s="51" t="str">
        <f>IF(G996="","",IFERROR(SUMIFS(Данные3!$E:$E,Данные3!$A:$A,D$2,Данные3!$B:$B,G996),""))</f>
        <v/>
      </c>
      <c r="N996" s="51" t="str">
        <f>IF(G996="","",IFERROR(SUMIFS(Данные3!$F:$F,Данные3!$A:$A,D$2,Данные3!$B:$B,G996),""))</f>
        <v/>
      </c>
      <c r="O996" s="51" t="str">
        <f>IF(G996="","",IFERROR(ROUND(SUMIFS(Данные3!$G:$G,Данные3!$A:$A,D$2,Данные3!$B:$B,G996)*100,0)&amp;"%",""))</f>
        <v/>
      </c>
      <c r="U996" s="51" t="str">
        <f t="shared" si="46"/>
        <v/>
      </c>
      <c r="V996" s="53" t="str">
        <f t="shared" si="47"/>
        <v/>
      </c>
      <c r="W996" s="51" t="str">
        <f>IFERROR(IF(Данные2!$A996&lt;&gt;"",Данные2!$A996,""),"")</f>
        <v/>
      </c>
      <c r="X996" s="53" t="str">
        <f>IF(COUNTIF(W$1:W996,W996)=1,IF(COUNT(X$1:X995)&gt;0,MAX(X$1:X995)+1,1),"")</f>
        <v/>
      </c>
      <c r="Z996" s="51" t="str">
        <f>IF($U996="","",IFERROR(SUMIF(Данные2!$A:$A,Техлист!$U996,Данные2!D:D),""))</f>
        <v/>
      </c>
      <c r="AA996" s="51" t="str">
        <f>IF($U996="","",IFERROR(SUMIF(Данные2!$A:$A,Техлист!$U996,Данные2!E:E),""))</f>
        <v/>
      </c>
      <c r="AB996" s="45" t="str">
        <f>IF($U996="","",IFERROR(ROUND(SUMIF(Данные2!$A:$A,Техлист!$U996,Данные2!F:F)*100,0)&amp;"%",""))</f>
        <v/>
      </c>
    </row>
    <row r="997" spans="1:28" x14ac:dyDescent="0.25">
      <c r="A997" s="45" t="str">
        <f>IF(Данные2!$A997&lt;&gt;"",Данные2!$A997,"")</f>
        <v/>
      </c>
      <c r="G997" s="45" t="str">
        <f t="shared" si="45"/>
        <v/>
      </c>
      <c r="H997" s="45" t="str">
        <f>IF(COUNTIF(G$1:G997,G997)=1,IF(COUNT(H$1:H996)&gt;0,MAX(H$1:H996)+1,1),"")</f>
        <v/>
      </c>
      <c r="J997" s="45" t="str">
        <f>IFERROR(IF(AND(Данные3!A997&lt;&gt;"",Данные3!A997=D$2),Данные3!B997,""),"")</f>
        <v/>
      </c>
      <c r="K997" s="45" t="str">
        <f>IF(COUNTIF(J$1:J997,J997)=1,IF(COUNT(K$1:K996)&gt;0,MAX(K$1:K996)+1,1),"")</f>
        <v/>
      </c>
      <c r="M997" s="51" t="str">
        <f>IF(G997="","",IFERROR(SUMIFS(Данные3!$E:$E,Данные3!$A:$A,D$2,Данные3!$B:$B,G997),""))</f>
        <v/>
      </c>
      <c r="N997" s="51" t="str">
        <f>IF(G997="","",IFERROR(SUMIFS(Данные3!$F:$F,Данные3!$A:$A,D$2,Данные3!$B:$B,G997),""))</f>
        <v/>
      </c>
      <c r="O997" s="51" t="str">
        <f>IF(G997="","",IFERROR(ROUND(SUMIFS(Данные3!$G:$G,Данные3!$A:$A,D$2,Данные3!$B:$B,G997)*100,0)&amp;"%",""))</f>
        <v/>
      </c>
      <c r="U997" s="51" t="str">
        <f t="shared" si="46"/>
        <v/>
      </c>
      <c r="V997" s="53" t="str">
        <f t="shared" si="47"/>
        <v/>
      </c>
      <c r="W997" s="51" t="str">
        <f>IFERROR(IF(Данные2!$A997&lt;&gt;"",Данные2!$A997,""),"")</f>
        <v/>
      </c>
      <c r="X997" s="53" t="str">
        <f>IF(COUNTIF(W$1:W997,W997)=1,IF(COUNT(X$1:X996)&gt;0,MAX(X$1:X996)+1,1),"")</f>
        <v/>
      </c>
      <c r="Z997" s="51" t="str">
        <f>IF($U997="","",IFERROR(SUMIF(Данные2!$A:$A,Техлист!$U997,Данные2!D:D),""))</f>
        <v/>
      </c>
      <c r="AA997" s="51" t="str">
        <f>IF($U997="","",IFERROR(SUMIF(Данные2!$A:$A,Техлист!$U997,Данные2!E:E),""))</f>
        <v/>
      </c>
      <c r="AB997" s="45" t="str">
        <f>IF($U997="","",IFERROR(ROUND(SUMIF(Данные2!$A:$A,Техлист!$U997,Данные2!F:F)*100,0)&amp;"%",""))</f>
        <v/>
      </c>
    </row>
    <row r="998" spans="1:28" x14ac:dyDescent="0.25">
      <c r="A998" s="45" t="str">
        <f>IF(Данные2!$A998&lt;&gt;"",Данные2!$A998,"")</f>
        <v/>
      </c>
      <c r="G998" s="45" t="str">
        <f t="shared" si="45"/>
        <v/>
      </c>
      <c r="H998" s="45" t="str">
        <f>IF(COUNTIF(G$1:G998,G998)=1,IF(COUNT(H$1:H997)&gt;0,MAX(H$1:H997)+1,1),"")</f>
        <v/>
      </c>
      <c r="J998" s="45" t="str">
        <f>IFERROR(IF(AND(Данные3!A998&lt;&gt;"",Данные3!A998=D$2),Данные3!B998,""),"")</f>
        <v/>
      </c>
      <c r="K998" s="45" t="str">
        <f>IF(COUNTIF(J$1:J998,J998)=1,IF(COUNT(K$1:K997)&gt;0,MAX(K$1:K997)+1,1),"")</f>
        <v/>
      </c>
      <c r="M998" s="51" t="str">
        <f>IF(G998="","",IFERROR(SUMIFS(Данные3!$E:$E,Данные3!$A:$A,D$2,Данные3!$B:$B,G998),""))</f>
        <v/>
      </c>
      <c r="N998" s="51" t="str">
        <f>IF(G998="","",IFERROR(SUMIFS(Данные3!$F:$F,Данные3!$A:$A,D$2,Данные3!$B:$B,G998),""))</f>
        <v/>
      </c>
      <c r="O998" s="51" t="str">
        <f>IF(G998="","",IFERROR(ROUND(SUMIFS(Данные3!$G:$G,Данные3!$A:$A,D$2,Данные3!$B:$B,G998)*100,0)&amp;"%",""))</f>
        <v/>
      </c>
      <c r="U998" s="51" t="str">
        <f t="shared" si="46"/>
        <v/>
      </c>
      <c r="V998" s="53" t="str">
        <f t="shared" si="47"/>
        <v/>
      </c>
      <c r="W998" s="51" t="str">
        <f>IFERROR(IF(Данные2!$A998&lt;&gt;"",Данные2!$A998,""),"")</f>
        <v/>
      </c>
      <c r="X998" s="53" t="str">
        <f>IF(COUNTIF(W$1:W998,W998)=1,IF(COUNT(X$1:X997)&gt;0,MAX(X$1:X997)+1,1),"")</f>
        <v/>
      </c>
      <c r="Z998" s="51" t="str">
        <f>IF($U998="","",IFERROR(SUMIF(Данные2!$A:$A,Техлист!$U998,Данные2!D:D),""))</f>
        <v/>
      </c>
      <c r="AA998" s="51" t="str">
        <f>IF($U998="","",IFERROR(SUMIF(Данные2!$A:$A,Техлист!$U998,Данные2!E:E),""))</f>
        <v/>
      </c>
      <c r="AB998" s="45" t="str">
        <f>IF($U998="","",IFERROR(ROUND(SUMIF(Данные2!$A:$A,Техлист!$U998,Данные2!F:F)*100,0)&amp;"%",""))</f>
        <v/>
      </c>
    </row>
    <row r="999" spans="1:28" x14ac:dyDescent="0.25">
      <c r="A999" s="45" t="str">
        <f>IF(Данные2!$A999&lt;&gt;"",Данные2!$A999,"")</f>
        <v/>
      </c>
      <c r="G999" s="45" t="str">
        <f t="shared" si="45"/>
        <v/>
      </c>
      <c r="H999" s="45" t="str">
        <f>IF(COUNTIF(G$1:G999,G999)=1,IF(COUNT(H$1:H998)&gt;0,MAX(H$1:H998)+1,1),"")</f>
        <v/>
      </c>
      <c r="J999" s="45" t="str">
        <f>IFERROR(IF(AND(Данные3!A999&lt;&gt;"",Данные3!A999=D$2),Данные3!B999,""),"")</f>
        <v/>
      </c>
      <c r="K999" s="45" t="str">
        <f>IF(COUNTIF(J$1:J999,J999)=1,IF(COUNT(K$1:K998)&gt;0,MAX(K$1:K998)+1,1),"")</f>
        <v/>
      </c>
      <c r="M999" s="51" t="str">
        <f>IF(G999="","",IFERROR(SUMIFS(Данные3!$E:$E,Данные3!$A:$A,D$2,Данные3!$B:$B,G999),""))</f>
        <v/>
      </c>
      <c r="N999" s="51" t="str">
        <f>IF(G999="","",IFERROR(SUMIFS(Данные3!$F:$F,Данные3!$A:$A,D$2,Данные3!$B:$B,G999),""))</f>
        <v/>
      </c>
      <c r="O999" s="51" t="str">
        <f>IF(G999="","",IFERROR(ROUND(SUMIFS(Данные3!$G:$G,Данные3!$A:$A,D$2,Данные3!$B:$B,G999)*100,0)&amp;"%",""))</f>
        <v/>
      </c>
      <c r="U999" s="51" t="str">
        <f t="shared" si="46"/>
        <v/>
      </c>
      <c r="V999" s="53" t="str">
        <f t="shared" si="47"/>
        <v/>
      </c>
      <c r="W999" s="51" t="str">
        <f>IFERROR(IF(Данные2!$A999&lt;&gt;"",Данные2!$A999,""),"")</f>
        <v/>
      </c>
      <c r="X999" s="53" t="str">
        <f>IF(COUNTIF(W$1:W999,W999)=1,IF(COUNT(X$1:X998)&gt;0,MAX(X$1:X998)+1,1),"")</f>
        <v/>
      </c>
      <c r="Z999" s="51" t="str">
        <f>IF($U999="","",IFERROR(SUMIF(Данные2!$A:$A,Техлист!$U999,Данные2!D:D),""))</f>
        <v/>
      </c>
      <c r="AA999" s="51" t="str">
        <f>IF($U999="","",IFERROR(SUMIF(Данные2!$A:$A,Техлист!$U999,Данные2!E:E),""))</f>
        <v/>
      </c>
      <c r="AB999" s="45" t="str">
        <f>IF($U999="","",IFERROR(ROUND(SUMIF(Данные2!$A:$A,Техлист!$U999,Данные2!F:F)*100,0)&amp;"%",""))</f>
        <v/>
      </c>
    </row>
    <row r="1000" spans="1:28" x14ac:dyDescent="0.25">
      <c r="A1000" s="45" t="str">
        <f>IF(Данные2!$A1000&lt;&gt;"",Данные2!$A1000,"")</f>
        <v/>
      </c>
      <c r="G1000" s="45" t="str">
        <f t="shared" si="45"/>
        <v/>
      </c>
      <c r="H1000" s="45" t="str">
        <f>IF(COUNTIF(G$1:G1000,G1000)=1,IF(COUNT(H$1:H999)&gt;0,MAX(H$1:H999)+1,1),"")</f>
        <v/>
      </c>
      <c r="J1000" s="45" t="str">
        <f>IFERROR(IF(AND(Данные3!A1000&lt;&gt;"",Данные3!A1000=D$2),Данные3!B1000,""),"")</f>
        <v/>
      </c>
      <c r="K1000" s="45" t="str">
        <f>IF(COUNTIF(J$1:J1000,J1000)=1,IF(COUNT(K$1:K999)&gt;0,MAX(K$1:K999)+1,1),"")</f>
        <v/>
      </c>
      <c r="M1000" s="51" t="str">
        <f>IF(G1000="","",IFERROR(SUMIFS(Данные3!$E:$E,Данные3!$A:$A,D$2,Данные3!$B:$B,G1000),""))</f>
        <v/>
      </c>
      <c r="N1000" s="51" t="str">
        <f>IF(G1000="","",IFERROR(SUMIFS(Данные3!$F:$F,Данные3!$A:$A,D$2,Данные3!$B:$B,G1000),""))</f>
        <v/>
      </c>
      <c r="O1000" s="51" t="str">
        <f>IF(G1000="","",IFERROR(ROUND(SUMIFS(Данные3!$G:$G,Данные3!$A:$A,D$2,Данные3!$B:$B,G1000)*100,0)&amp;"%",""))</f>
        <v/>
      </c>
      <c r="U1000" s="51" t="str">
        <f t="shared" si="46"/>
        <v/>
      </c>
      <c r="V1000" s="53" t="str">
        <f t="shared" si="47"/>
        <v/>
      </c>
      <c r="W1000" s="51" t="str">
        <f>IFERROR(IF(Данные2!$A1000&lt;&gt;"",Данные2!$A1000,""),"")</f>
        <v/>
      </c>
      <c r="X1000" s="53" t="str">
        <f>IF(COUNTIF(W$1:W1000,W1000)=1,IF(COUNT(X$1:X999)&gt;0,MAX(X$1:X999)+1,1),"")</f>
        <v/>
      </c>
      <c r="Z1000" s="51" t="str">
        <f>IF($U1000="","",IFERROR(SUMIF(Данные2!$A:$A,Техлист!$U1000,Данные2!D:D),""))</f>
        <v/>
      </c>
      <c r="AA1000" s="51" t="str">
        <f>IF($U1000="","",IFERROR(SUMIF(Данные2!$A:$A,Техлист!$U1000,Данные2!E:E),""))</f>
        <v/>
      </c>
      <c r="AB1000" s="45" t="str">
        <f>IF($U1000="","",IFERROR(ROUND(SUMIF(Данные2!$A:$A,Техлист!$U1000,Данные2!F:F)*100,0)&amp;"%",""))</f>
        <v/>
      </c>
    </row>
    <row r="1001" spans="1:28" x14ac:dyDescent="0.25">
      <c r="A1001" s="45" t="str">
        <f>IF(Данные2!$A1001&lt;&gt;"",Данные2!$A1001,"")</f>
        <v/>
      </c>
      <c r="G1001" s="45" t="str">
        <f t="shared" si="45"/>
        <v/>
      </c>
      <c r="H1001" s="45" t="str">
        <f>IF(COUNTIF(G$1:G1001,G1001)=1,IF(COUNT(H$1:H1000)&gt;0,MAX(H$1:H1000)+1,1),"")</f>
        <v/>
      </c>
      <c r="J1001" s="45" t="str">
        <f>IFERROR(IF(AND(Данные3!A1001&lt;&gt;"",Данные3!A1001=D$2),Данные3!B1001,""),"")</f>
        <v/>
      </c>
      <c r="K1001" s="45" t="str">
        <f>IF(COUNTIF(J$1:J1001,J1001)=1,IF(COUNT(K$1:K1000)&gt;0,MAX(K$1:K1000)+1,1),"")</f>
        <v/>
      </c>
      <c r="M1001" s="51" t="str">
        <f>IF(G1001="","",IFERROR(SUMIFS(Данные3!$E:$E,Данные3!$A:$A,D$2,Данные3!$B:$B,G1001),""))</f>
        <v/>
      </c>
      <c r="N1001" s="51" t="str">
        <f>IF(G1001="","",IFERROR(SUMIFS(Данные3!$F:$F,Данные3!$A:$A,D$2,Данные3!$B:$B,G1001),""))</f>
        <v/>
      </c>
      <c r="O1001" s="51" t="str">
        <f>IF(G1001="","",IFERROR(ROUND(SUMIFS(Данные3!$G:$G,Данные3!$A:$A,D$2,Данные3!$B:$B,G1001)*100,0)&amp;"%",""))</f>
        <v/>
      </c>
      <c r="U1001" s="51" t="str">
        <f t="shared" si="46"/>
        <v/>
      </c>
      <c r="V1001" s="53" t="str">
        <f t="shared" si="47"/>
        <v/>
      </c>
      <c r="W1001" s="51" t="str">
        <f>IFERROR(IF(Данные2!$A1001&lt;&gt;"",Данные2!$A1001,""),"")</f>
        <v/>
      </c>
      <c r="X1001" s="53" t="str">
        <f>IF(COUNTIF(W$1:W1001,W1001)=1,IF(COUNT(X$1:X1000)&gt;0,MAX(X$1:X1000)+1,1),"")</f>
        <v/>
      </c>
      <c r="Z1001" s="51" t="str">
        <f>IF($U1001="","",IFERROR(SUMIF(Данные2!$A:$A,Техлист!$U1001,Данные2!D:D),""))</f>
        <v/>
      </c>
      <c r="AA1001" s="51" t="str">
        <f>IF($U1001="","",IFERROR(SUMIF(Данные2!$A:$A,Техлист!$U1001,Данные2!E:E),""))</f>
        <v/>
      </c>
      <c r="AB1001" s="45" t="str">
        <f>IF($U1001="","",IFERROR(ROUND(SUMIF(Данные2!$A:$A,Техлист!$U1001,Данные2!F:F)*100,0)&amp;"%",""))</f>
        <v/>
      </c>
    </row>
    <row r="1002" spans="1:28" x14ac:dyDescent="0.25">
      <c r="A1002" s="45" t="str">
        <f>IF(Данные2!$A1002&lt;&gt;"",Данные2!$A1002,"")</f>
        <v/>
      </c>
      <c r="G1002" s="45" t="str">
        <f t="shared" si="45"/>
        <v/>
      </c>
      <c r="H1002" s="45" t="str">
        <f>IF(COUNTIF(G$1:G1002,G1002)=1,IF(COUNT(H$1:H1001)&gt;0,MAX(H$1:H1001)+1,1),"")</f>
        <v/>
      </c>
      <c r="J1002" s="45" t="str">
        <f>IFERROR(IF(AND(Данные3!A1002&lt;&gt;"",Данные3!A1002=D$2),Данные3!B1002,""),"")</f>
        <v/>
      </c>
      <c r="K1002" s="45" t="str">
        <f>IF(COUNTIF(J$1:J1002,J1002)=1,IF(COUNT(K$1:K1001)&gt;0,MAX(K$1:K1001)+1,1),"")</f>
        <v/>
      </c>
      <c r="M1002" s="51" t="str">
        <f>IF(G1002="","",IFERROR(SUMIFS(Данные3!$E:$E,Данные3!$A:$A,D$2,Данные3!$B:$B,G1002),""))</f>
        <v/>
      </c>
      <c r="N1002" s="51" t="str">
        <f>IF(G1002="","",IFERROR(SUMIFS(Данные3!$F:$F,Данные3!$A:$A,D$2,Данные3!$B:$B,G1002),""))</f>
        <v/>
      </c>
      <c r="O1002" s="51" t="str">
        <f>IF(G1002="","",IFERROR(ROUND(SUMIFS(Данные3!$G:$G,Данные3!$A:$A,D$2,Данные3!$B:$B,G1002)*100,0)&amp;"%",""))</f>
        <v/>
      </c>
      <c r="U1002" s="51" t="str">
        <f t="shared" si="46"/>
        <v/>
      </c>
      <c r="V1002" s="53" t="str">
        <f t="shared" si="47"/>
        <v/>
      </c>
      <c r="W1002" s="51" t="str">
        <f>IFERROR(IF(Данные2!$A1002&lt;&gt;"",Данные2!$A1002,""),"")</f>
        <v/>
      </c>
      <c r="X1002" s="53" t="str">
        <f>IF(COUNTIF(W$1:W1002,W1002)=1,IF(COUNT(X$1:X1001)&gt;0,MAX(X$1:X1001)+1,1),"")</f>
        <v/>
      </c>
      <c r="Z1002" s="51" t="str">
        <f>IF($U1002="","",IFERROR(SUMIF(Данные2!$A:$A,Техлист!$U1002,Данные2!D:D),""))</f>
        <v/>
      </c>
      <c r="AA1002" s="51" t="str">
        <f>IF($U1002="","",IFERROR(SUMIF(Данные2!$A:$A,Техлист!$U1002,Данные2!E:E),""))</f>
        <v/>
      </c>
      <c r="AB1002" s="45" t="str">
        <f>IF($U1002="","",IFERROR(ROUND(SUMIF(Данные2!$A:$A,Техлист!$U1002,Данные2!F:F)*100,0)&amp;"%",""))</f>
        <v/>
      </c>
    </row>
    <row r="1003" spans="1:28" x14ac:dyDescent="0.25">
      <c r="A1003" s="45" t="str">
        <f>IF(Данные2!$A1003&lt;&gt;"",Данные2!$A1003,"")</f>
        <v/>
      </c>
      <c r="G1003" s="45" t="str">
        <f t="shared" si="45"/>
        <v/>
      </c>
      <c r="H1003" s="45" t="str">
        <f>IF(COUNTIF(G$1:G1003,G1003)=1,IF(COUNT(H$1:H1002)&gt;0,MAX(H$1:H1002)+1,1),"")</f>
        <v/>
      </c>
      <c r="J1003" s="45" t="str">
        <f>IFERROR(IF(AND(Данные3!A1003&lt;&gt;"",Данные3!A1003=D$2),Данные3!B1003,""),"")</f>
        <v/>
      </c>
      <c r="K1003" s="45" t="str">
        <f>IF(COUNTIF(J$1:J1003,J1003)=1,IF(COUNT(K$1:K1002)&gt;0,MAX(K$1:K1002)+1,1),"")</f>
        <v/>
      </c>
      <c r="M1003" s="51" t="str">
        <f>IF(G1003="","",IFERROR(SUMIFS(Данные3!$E:$E,Данные3!$A:$A,D$2,Данные3!$B:$B,G1003),""))</f>
        <v/>
      </c>
      <c r="N1003" s="51" t="str">
        <f>IF(G1003="","",IFERROR(SUMIFS(Данные3!$F:$F,Данные3!$A:$A,D$2,Данные3!$B:$B,G1003),""))</f>
        <v/>
      </c>
      <c r="O1003" s="51" t="str">
        <f>IF(G1003="","",IFERROR(ROUND(SUMIFS(Данные3!$G:$G,Данные3!$A:$A,D$2,Данные3!$B:$B,G1003)*100,0)&amp;"%",""))</f>
        <v/>
      </c>
      <c r="U1003" s="51" t="str">
        <f t="shared" si="46"/>
        <v/>
      </c>
      <c r="V1003" s="53" t="str">
        <f t="shared" si="47"/>
        <v/>
      </c>
      <c r="W1003" s="51" t="str">
        <f>IFERROR(IF(Данные2!$A1003&lt;&gt;"",Данные2!$A1003,""),"")</f>
        <v/>
      </c>
      <c r="X1003" s="53" t="str">
        <f>IF(COUNTIF(W$1:W1003,W1003)=1,IF(COUNT(X$1:X1002)&gt;0,MAX(X$1:X1002)+1,1),"")</f>
        <v/>
      </c>
      <c r="Z1003" s="51" t="str">
        <f>IF($U1003="","",IFERROR(SUMIF(Данные2!$A:$A,Техлист!$U1003,Данные2!D:D),""))</f>
        <v/>
      </c>
      <c r="AA1003" s="51" t="str">
        <f>IF($U1003="","",IFERROR(SUMIF(Данные2!$A:$A,Техлист!$U1003,Данные2!E:E),""))</f>
        <v/>
      </c>
      <c r="AB1003" s="45" t="str">
        <f>IF($U1003="","",IFERROR(ROUND(SUMIF(Данные2!$A:$A,Техлист!$U1003,Данные2!F:F)*100,0)&amp;"%",""))</f>
        <v/>
      </c>
    </row>
    <row r="1004" spans="1:28" x14ac:dyDescent="0.25">
      <c r="A1004" s="45" t="str">
        <f>IF(Данные2!$A1004&lt;&gt;"",Данные2!$A1004,"")</f>
        <v/>
      </c>
      <c r="G1004" s="45" t="str">
        <f t="shared" si="45"/>
        <v/>
      </c>
      <c r="H1004" s="45" t="str">
        <f>IF(COUNTIF(G$1:G1004,G1004)=1,IF(COUNT(H$1:H1003)&gt;0,MAX(H$1:H1003)+1,1),"")</f>
        <v/>
      </c>
      <c r="J1004" s="45" t="str">
        <f>IFERROR(IF(AND(Данные3!A1004&lt;&gt;"",Данные3!A1004=D$2),Данные3!B1004,""),"")</f>
        <v/>
      </c>
      <c r="K1004" s="45" t="str">
        <f>IF(COUNTIF(J$1:J1004,J1004)=1,IF(COUNT(K$1:K1003)&gt;0,MAX(K$1:K1003)+1,1),"")</f>
        <v/>
      </c>
      <c r="M1004" s="51" t="str">
        <f>IF(G1004="","",IFERROR(SUMIFS(Данные3!$E:$E,Данные3!$A:$A,D$2,Данные3!$B:$B,G1004),""))</f>
        <v/>
      </c>
      <c r="N1004" s="51" t="str">
        <f>IF(G1004="","",IFERROR(SUMIFS(Данные3!$F:$F,Данные3!$A:$A,D$2,Данные3!$B:$B,G1004),""))</f>
        <v/>
      </c>
      <c r="O1004" s="51" t="str">
        <f>IF(G1004="","",IFERROR(ROUND(SUMIFS(Данные3!$G:$G,Данные3!$A:$A,D$2,Данные3!$B:$B,G1004)*100,0)&amp;"%",""))</f>
        <v/>
      </c>
      <c r="U1004" s="51" t="str">
        <f t="shared" si="46"/>
        <v/>
      </c>
      <c r="V1004" s="53" t="str">
        <f t="shared" si="47"/>
        <v/>
      </c>
      <c r="W1004" s="51" t="str">
        <f>IFERROR(IF(Данные2!$A1004&lt;&gt;"",Данные2!$A1004,""),"")</f>
        <v/>
      </c>
      <c r="X1004" s="53" t="str">
        <f>IF(COUNTIF(W$1:W1004,W1004)=1,IF(COUNT(X$1:X1003)&gt;0,MAX(X$1:X1003)+1,1),"")</f>
        <v/>
      </c>
      <c r="Z1004" s="51" t="str">
        <f>IF($U1004="","",IFERROR(SUMIF(Данные2!$A:$A,Техлист!$U1004,Данные2!D:D),""))</f>
        <v/>
      </c>
      <c r="AA1004" s="51" t="str">
        <f>IF($U1004="","",IFERROR(SUMIF(Данные2!$A:$A,Техлист!$U1004,Данные2!E:E),""))</f>
        <v/>
      </c>
      <c r="AB1004" s="45" t="str">
        <f>IF($U1004="","",IFERROR(ROUND(SUMIF(Данные2!$A:$A,Техлист!$U1004,Данные2!F:F)*100,0)&amp;"%",""))</f>
        <v/>
      </c>
    </row>
    <row r="1005" spans="1:28" x14ac:dyDescent="0.25">
      <c r="A1005" s="45" t="str">
        <f>IF(Данные2!$A1005&lt;&gt;"",Данные2!$A1005,"")</f>
        <v/>
      </c>
      <c r="G1005" s="45" t="str">
        <f t="shared" si="45"/>
        <v/>
      </c>
      <c r="H1005" s="45" t="str">
        <f>IF(COUNTIF(G$1:G1005,G1005)=1,IF(COUNT(H$1:H1004)&gt;0,MAX(H$1:H1004)+1,1),"")</f>
        <v/>
      </c>
      <c r="J1005" s="45" t="str">
        <f>IFERROR(IF(AND(Данные3!A1005&lt;&gt;"",Данные3!A1005=D$2),Данные3!B1005,""),"")</f>
        <v/>
      </c>
      <c r="K1005" s="45" t="str">
        <f>IF(COUNTIF(J$1:J1005,J1005)=1,IF(COUNT(K$1:K1004)&gt;0,MAX(K$1:K1004)+1,1),"")</f>
        <v/>
      </c>
      <c r="M1005" s="51" t="str">
        <f>IF(G1005="","",IFERROR(SUMIFS(Данные3!$E:$E,Данные3!$A:$A,D$2,Данные3!$B:$B,G1005),""))</f>
        <v/>
      </c>
      <c r="N1005" s="51" t="str">
        <f>IF(G1005="","",IFERROR(SUMIFS(Данные3!$F:$F,Данные3!$A:$A,D$2,Данные3!$B:$B,G1005),""))</f>
        <v/>
      </c>
      <c r="O1005" s="51" t="str">
        <f>IF(G1005="","",IFERROR(ROUND(SUMIFS(Данные3!$G:$G,Данные3!$A:$A,D$2,Данные3!$B:$B,G1005)*100,0)&amp;"%",""))</f>
        <v/>
      </c>
      <c r="U1005" s="51" t="str">
        <f t="shared" si="46"/>
        <v/>
      </c>
      <c r="V1005" s="53" t="str">
        <f t="shared" si="47"/>
        <v/>
      </c>
      <c r="W1005" s="51" t="str">
        <f>IFERROR(IF(Данные2!$A1005&lt;&gt;"",Данные2!$A1005,""),"")</f>
        <v/>
      </c>
      <c r="X1005" s="53" t="str">
        <f>IF(COUNTIF(W$1:W1005,W1005)=1,IF(COUNT(X$1:X1004)&gt;0,MAX(X$1:X1004)+1,1),"")</f>
        <v/>
      </c>
      <c r="Z1005" s="51" t="str">
        <f>IF($U1005="","",IFERROR(SUMIF(Данные2!$A:$A,Техлист!$U1005,Данные2!D:D),""))</f>
        <v/>
      </c>
      <c r="AA1005" s="51" t="str">
        <f>IF($U1005="","",IFERROR(SUMIF(Данные2!$A:$A,Техлист!$U1005,Данные2!E:E),""))</f>
        <v/>
      </c>
      <c r="AB1005" s="45" t="str">
        <f>IF($U1005="","",IFERROR(ROUND(SUMIF(Данные2!$A:$A,Техлист!$U1005,Данные2!F:F)*100,0)&amp;"%",""))</f>
        <v/>
      </c>
    </row>
    <row r="1006" spans="1:28" x14ac:dyDescent="0.25">
      <c r="A1006" s="45" t="str">
        <f>IF(Данные2!$A1006&lt;&gt;"",Данные2!$A1006,"")</f>
        <v/>
      </c>
      <c r="G1006" s="45" t="str">
        <f t="shared" si="45"/>
        <v/>
      </c>
      <c r="H1006" s="45" t="str">
        <f>IF(COUNTIF(G$1:G1006,G1006)=1,IF(COUNT(H$1:H1005)&gt;0,MAX(H$1:H1005)+1,1),"")</f>
        <v/>
      </c>
      <c r="J1006" s="45" t="str">
        <f>IFERROR(IF(AND(Данные3!A1006&lt;&gt;"",Данные3!A1006=D$2),Данные3!B1006,""),"")</f>
        <v/>
      </c>
      <c r="K1006" s="45" t="str">
        <f>IF(COUNTIF(J$1:J1006,J1006)=1,IF(COUNT(K$1:K1005)&gt;0,MAX(K$1:K1005)+1,1),"")</f>
        <v/>
      </c>
      <c r="M1006" s="51" t="str">
        <f>IF(G1006="","",IFERROR(SUMIFS(Данные3!$E:$E,Данные3!$A:$A,D$2,Данные3!$B:$B,G1006),""))</f>
        <v/>
      </c>
      <c r="N1006" s="51" t="str">
        <f>IF(G1006="","",IFERROR(SUMIFS(Данные3!$F:$F,Данные3!$A:$A,D$2,Данные3!$B:$B,G1006),""))</f>
        <v/>
      </c>
      <c r="O1006" s="51" t="str">
        <f>IF(G1006="","",IFERROR(ROUND(SUMIFS(Данные3!$G:$G,Данные3!$A:$A,D$2,Данные3!$B:$B,G1006)*100,0)&amp;"%",""))</f>
        <v/>
      </c>
      <c r="U1006" s="51" t="str">
        <f t="shared" si="46"/>
        <v/>
      </c>
      <c r="V1006" s="53" t="str">
        <f t="shared" si="47"/>
        <v/>
      </c>
      <c r="W1006" s="51" t="str">
        <f>IFERROR(IF(Данные2!$A1006&lt;&gt;"",Данные2!$A1006,""),"")</f>
        <v/>
      </c>
      <c r="X1006" s="53" t="str">
        <f>IF(COUNTIF(W$1:W1006,W1006)=1,IF(COUNT(X$1:X1005)&gt;0,MAX(X$1:X1005)+1,1),"")</f>
        <v/>
      </c>
      <c r="Z1006" s="51" t="str">
        <f>IF($U1006="","",IFERROR(SUMIF(Данные2!$A:$A,Техлист!$U1006,Данные2!D:D),""))</f>
        <v/>
      </c>
      <c r="AA1006" s="51" t="str">
        <f>IF($U1006="","",IFERROR(SUMIF(Данные2!$A:$A,Техлист!$U1006,Данные2!E:E),""))</f>
        <v/>
      </c>
      <c r="AB1006" s="45" t="str">
        <f>IF($U1006="","",IFERROR(ROUND(SUMIF(Данные2!$A:$A,Техлист!$U1006,Данные2!F:F)*100,0)&amp;"%",""))</f>
        <v/>
      </c>
    </row>
    <row r="1007" spans="1:28" x14ac:dyDescent="0.25">
      <c r="A1007" s="45" t="str">
        <f>IF(Данные2!$A1007&lt;&gt;"",Данные2!$A1007,"")</f>
        <v/>
      </c>
      <c r="G1007" s="45" t="str">
        <f t="shared" si="45"/>
        <v/>
      </c>
      <c r="H1007" s="45" t="str">
        <f>IF(COUNTIF(G$1:G1007,G1007)=1,IF(COUNT(H$1:H1006)&gt;0,MAX(H$1:H1006)+1,1),"")</f>
        <v/>
      </c>
      <c r="J1007" s="45" t="str">
        <f>IFERROR(IF(AND(Данные3!A1007&lt;&gt;"",Данные3!A1007=D$2),Данные3!B1007,""),"")</f>
        <v/>
      </c>
      <c r="K1007" s="45" t="str">
        <f>IF(COUNTIF(J$1:J1007,J1007)=1,IF(COUNT(K$1:K1006)&gt;0,MAX(K$1:K1006)+1,1),"")</f>
        <v/>
      </c>
      <c r="M1007" s="51" t="str">
        <f>IF(G1007="","",IFERROR(SUMIFS(Данные3!$E:$E,Данные3!$A:$A,D$2,Данные3!$B:$B,G1007),""))</f>
        <v/>
      </c>
      <c r="N1007" s="51" t="str">
        <f>IF(G1007="","",IFERROR(SUMIFS(Данные3!$F:$F,Данные3!$A:$A,D$2,Данные3!$B:$B,G1007),""))</f>
        <v/>
      </c>
      <c r="O1007" s="51" t="str">
        <f>IF(G1007="","",IFERROR(ROUND(SUMIFS(Данные3!$G:$G,Данные3!$A:$A,D$2,Данные3!$B:$B,G1007)*100,0)&amp;"%",""))</f>
        <v/>
      </c>
      <c r="U1007" s="51" t="str">
        <f t="shared" si="46"/>
        <v/>
      </c>
      <c r="V1007" s="53" t="str">
        <f t="shared" si="47"/>
        <v/>
      </c>
      <c r="W1007" s="51" t="str">
        <f>IFERROR(IF(Данные2!$A1007&lt;&gt;"",Данные2!$A1007,""),"")</f>
        <v/>
      </c>
      <c r="X1007" s="53" t="str">
        <f>IF(COUNTIF(W$1:W1007,W1007)=1,IF(COUNT(X$1:X1006)&gt;0,MAX(X$1:X1006)+1,1),"")</f>
        <v/>
      </c>
      <c r="Z1007" s="51" t="str">
        <f>IF($U1007="","",IFERROR(SUMIF(Данные2!$A:$A,Техлист!$U1007,Данные2!D:D),""))</f>
        <v/>
      </c>
      <c r="AA1007" s="51" t="str">
        <f>IF($U1007="","",IFERROR(SUMIF(Данные2!$A:$A,Техлист!$U1007,Данные2!E:E),""))</f>
        <v/>
      </c>
      <c r="AB1007" s="45" t="str">
        <f>IF($U1007="","",IFERROR(ROUND(SUMIF(Данные2!$A:$A,Техлист!$U1007,Данные2!F:F)*100,0)&amp;"%",""))</f>
        <v/>
      </c>
    </row>
    <row r="1008" spans="1:28" x14ac:dyDescent="0.25">
      <c r="A1008" s="45" t="str">
        <f>IF(Данные2!$A1008&lt;&gt;"",Данные2!$A1008,"")</f>
        <v/>
      </c>
      <c r="G1008" s="45" t="str">
        <f t="shared" si="45"/>
        <v/>
      </c>
      <c r="H1008" s="45" t="str">
        <f>IF(COUNTIF(G$1:G1008,G1008)=1,IF(COUNT(H$1:H1007)&gt;0,MAX(H$1:H1007)+1,1),"")</f>
        <v/>
      </c>
      <c r="J1008" s="45" t="str">
        <f>IFERROR(IF(AND(Данные3!A1008&lt;&gt;"",Данные3!A1008=D$2),Данные3!B1008,""),"")</f>
        <v/>
      </c>
      <c r="K1008" s="45" t="str">
        <f>IF(COUNTIF(J$1:J1008,J1008)=1,IF(COUNT(K$1:K1007)&gt;0,MAX(K$1:K1007)+1,1),"")</f>
        <v/>
      </c>
      <c r="M1008" s="51" t="str">
        <f>IF(G1008="","",IFERROR(SUMIFS(Данные3!$E:$E,Данные3!$A:$A,D$2,Данные3!$B:$B,G1008),""))</f>
        <v/>
      </c>
      <c r="N1008" s="51" t="str">
        <f>IF(G1008="","",IFERROR(SUMIFS(Данные3!$F:$F,Данные3!$A:$A,D$2,Данные3!$B:$B,G1008),""))</f>
        <v/>
      </c>
      <c r="O1008" s="51" t="str">
        <f>IF(G1008="","",IFERROR(ROUND(SUMIFS(Данные3!$G:$G,Данные3!$A:$A,D$2,Данные3!$B:$B,G1008)*100,0)&amp;"%",""))</f>
        <v/>
      </c>
      <c r="U1008" s="51" t="str">
        <f t="shared" si="46"/>
        <v/>
      </c>
      <c r="V1008" s="53" t="str">
        <f t="shared" si="47"/>
        <v/>
      </c>
      <c r="W1008" s="51" t="str">
        <f>IFERROR(IF(Данные2!$A1008&lt;&gt;"",Данные2!$A1008,""),"")</f>
        <v/>
      </c>
      <c r="X1008" s="53" t="str">
        <f>IF(COUNTIF(W$1:W1008,W1008)=1,IF(COUNT(X$1:X1007)&gt;0,MAX(X$1:X1007)+1,1),"")</f>
        <v/>
      </c>
      <c r="Z1008" s="51" t="str">
        <f>IF($U1008="","",IFERROR(SUMIF(Данные2!$A:$A,Техлист!$U1008,Данные2!D:D),""))</f>
        <v/>
      </c>
      <c r="AA1008" s="51" t="str">
        <f>IF($U1008="","",IFERROR(SUMIF(Данные2!$A:$A,Техлист!$U1008,Данные2!E:E),""))</f>
        <v/>
      </c>
      <c r="AB1008" s="45" t="str">
        <f>IF($U1008="","",IFERROR(ROUND(SUMIF(Данные2!$A:$A,Техлист!$U1008,Данные2!F:F)*100,0)&amp;"%",""))</f>
        <v/>
      </c>
    </row>
    <row r="1009" spans="1:28" x14ac:dyDescent="0.25">
      <c r="A1009" s="45" t="str">
        <f>IF(Данные2!$A1009&lt;&gt;"",Данные2!$A1009,"")</f>
        <v/>
      </c>
      <c r="G1009" s="45" t="str">
        <f t="shared" si="45"/>
        <v/>
      </c>
      <c r="H1009" s="45" t="str">
        <f>IF(COUNTIF(G$1:G1009,G1009)=1,IF(COUNT(H$1:H1008)&gt;0,MAX(H$1:H1008)+1,1),"")</f>
        <v/>
      </c>
      <c r="J1009" s="45" t="str">
        <f>IFERROR(IF(AND(Данные3!A1009&lt;&gt;"",Данные3!A1009=D$2),Данные3!B1009,""),"")</f>
        <v/>
      </c>
      <c r="K1009" s="45" t="str">
        <f>IF(COUNTIF(J$1:J1009,J1009)=1,IF(COUNT(K$1:K1008)&gt;0,MAX(K$1:K1008)+1,1),"")</f>
        <v/>
      </c>
      <c r="M1009" s="51" t="str">
        <f>IF(G1009="","",IFERROR(SUMIFS(Данные3!$E:$E,Данные3!$A:$A,D$2,Данные3!$B:$B,G1009),""))</f>
        <v/>
      </c>
      <c r="N1009" s="51" t="str">
        <f>IF(G1009="","",IFERROR(SUMIFS(Данные3!$F:$F,Данные3!$A:$A,D$2,Данные3!$B:$B,G1009),""))</f>
        <v/>
      </c>
      <c r="O1009" s="51" t="str">
        <f>IF(G1009="","",IFERROR(ROUND(SUMIFS(Данные3!$G:$G,Данные3!$A:$A,D$2,Данные3!$B:$B,G1009)*100,0)&amp;"%",""))</f>
        <v/>
      </c>
      <c r="U1009" s="51" t="str">
        <f t="shared" si="46"/>
        <v/>
      </c>
      <c r="V1009" s="53" t="str">
        <f t="shared" si="47"/>
        <v/>
      </c>
      <c r="W1009" s="51" t="str">
        <f>IFERROR(IF(Данные2!$A1009&lt;&gt;"",Данные2!$A1009,""),"")</f>
        <v/>
      </c>
      <c r="X1009" s="53" t="str">
        <f>IF(COUNTIF(W$1:W1009,W1009)=1,IF(COUNT(X$1:X1008)&gt;0,MAX(X$1:X1008)+1,1),"")</f>
        <v/>
      </c>
      <c r="Z1009" s="51" t="str">
        <f>IF($U1009="","",IFERROR(SUMIF(Данные2!$A:$A,Техлист!$U1009,Данные2!D:D),""))</f>
        <v/>
      </c>
      <c r="AA1009" s="51" t="str">
        <f>IF($U1009="","",IFERROR(SUMIF(Данные2!$A:$A,Техлист!$U1009,Данные2!E:E),""))</f>
        <v/>
      </c>
      <c r="AB1009" s="45" t="str">
        <f>IF($U1009="","",IFERROR(ROUND(SUMIF(Данные2!$A:$A,Техлист!$U1009,Данные2!F:F)*100,0)&amp;"%",""))</f>
        <v/>
      </c>
    </row>
    <row r="1010" spans="1:28" x14ac:dyDescent="0.25">
      <c r="A1010" s="45" t="str">
        <f>IF(Данные2!$A1010&lt;&gt;"",Данные2!$A1010,"")</f>
        <v/>
      </c>
      <c r="G1010" s="45" t="str">
        <f t="shared" si="45"/>
        <v/>
      </c>
      <c r="H1010" s="45" t="str">
        <f>IF(COUNTIF(G$1:G1010,G1010)=1,IF(COUNT(H$1:H1009)&gt;0,MAX(H$1:H1009)+1,1),"")</f>
        <v/>
      </c>
      <c r="J1010" s="45" t="str">
        <f>IFERROR(IF(AND(Данные3!A1010&lt;&gt;"",Данные3!A1010=D$2),Данные3!B1010,""),"")</f>
        <v/>
      </c>
      <c r="K1010" s="45" t="str">
        <f>IF(COUNTIF(J$1:J1010,J1010)=1,IF(COUNT(K$1:K1009)&gt;0,MAX(K$1:K1009)+1,1),"")</f>
        <v/>
      </c>
      <c r="M1010" s="51" t="str">
        <f>IF(G1010="","",IFERROR(SUMIFS(Данные3!$E:$E,Данные3!$A:$A,D$2,Данные3!$B:$B,G1010),""))</f>
        <v/>
      </c>
      <c r="N1010" s="51" t="str">
        <f>IF(G1010="","",IFERROR(SUMIFS(Данные3!$F:$F,Данные3!$A:$A,D$2,Данные3!$B:$B,G1010),""))</f>
        <v/>
      </c>
      <c r="O1010" s="51" t="str">
        <f>IF(G1010="","",IFERROR(ROUND(SUMIFS(Данные3!$G:$G,Данные3!$A:$A,D$2,Данные3!$B:$B,G1010)*100,0)&amp;"%",""))</f>
        <v/>
      </c>
      <c r="U1010" s="51" t="str">
        <f t="shared" si="46"/>
        <v/>
      </c>
      <c r="V1010" s="53" t="str">
        <f t="shared" si="47"/>
        <v/>
      </c>
      <c r="W1010" s="51" t="str">
        <f>IFERROR(IF(Данные2!$A1010&lt;&gt;"",Данные2!$A1010,""),"")</f>
        <v/>
      </c>
      <c r="X1010" s="53" t="str">
        <f>IF(COUNTIF(W$1:W1010,W1010)=1,IF(COUNT(X$1:X1009)&gt;0,MAX(X$1:X1009)+1,1),"")</f>
        <v/>
      </c>
      <c r="Z1010" s="51" t="str">
        <f>IF($U1010="","",IFERROR(SUMIF(Данные2!$A:$A,Техлист!$U1010,Данные2!D:D),""))</f>
        <v/>
      </c>
      <c r="AA1010" s="51" t="str">
        <f>IF($U1010="","",IFERROR(SUMIF(Данные2!$A:$A,Техлист!$U1010,Данные2!E:E),""))</f>
        <v/>
      </c>
      <c r="AB1010" s="45" t="str">
        <f>IF($U1010="","",IFERROR(ROUND(SUMIF(Данные2!$A:$A,Техлист!$U1010,Данные2!F:F)*100,0)&amp;"%",""))</f>
        <v/>
      </c>
    </row>
    <row r="1011" spans="1:28" x14ac:dyDescent="0.25">
      <c r="A1011" s="45" t="str">
        <f>IF(Данные2!$A1011&lt;&gt;"",Данные2!$A1011,"")</f>
        <v/>
      </c>
      <c r="G1011" s="45" t="str">
        <f t="shared" si="45"/>
        <v/>
      </c>
      <c r="H1011" s="45" t="str">
        <f>IF(COUNTIF(G$1:G1011,G1011)=1,IF(COUNT(H$1:H1010)&gt;0,MAX(H$1:H1010)+1,1),"")</f>
        <v/>
      </c>
      <c r="J1011" s="45" t="str">
        <f>IFERROR(IF(AND(Данные3!A1011&lt;&gt;"",Данные3!A1011=D$2),Данные3!B1011,""),"")</f>
        <v/>
      </c>
      <c r="K1011" s="45" t="str">
        <f>IF(COUNTIF(J$1:J1011,J1011)=1,IF(COUNT(K$1:K1010)&gt;0,MAX(K$1:K1010)+1,1),"")</f>
        <v/>
      </c>
      <c r="M1011" s="51" t="str">
        <f>IF(G1011="","",IFERROR(SUMIFS(Данные3!$E:$E,Данные3!$A:$A,D$2,Данные3!$B:$B,G1011),""))</f>
        <v/>
      </c>
      <c r="N1011" s="51" t="str">
        <f>IF(G1011="","",IFERROR(SUMIFS(Данные3!$F:$F,Данные3!$A:$A,D$2,Данные3!$B:$B,G1011),""))</f>
        <v/>
      </c>
      <c r="O1011" s="51" t="str">
        <f>IF(G1011="","",IFERROR(ROUND(SUMIFS(Данные3!$G:$G,Данные3!$A:$A,D$2,Данные3!$B:$B,G1011)*100,0)&amp;"%",""))</f>
        <v/>
      </c>
      <c r="U1011" s="51" t="str">
        <f t="shared" si="46"/>
        <v/>
      </c>
      <c r="V1011" s="53" t="str">
        <f t="shared" si="47"/>
        <v/>
      </c>
      <c r="W1011" s="51" t="str">
        <f>IFERROR(IF(Данные2!$A1011&lt;&gt;"",Данные2!$A1011,""),"")</f>
        <v/>
      </c>
      <c r="X1011" s="53" t="str">
        <f>IF(COUNTIF(W$1:W1011,W1011)=1,IF(COUNT(X$1:X1010)&gt;0,MAX(X$1:X1010)+1,1),"")</f>
        <v/>
      </c>
      <c r="Z1011" s="51" t="str">
        <f>IF($U1011="","",IFERROR(SUMIF(Данные2!$A:$A,Техлист!$U1011,Данные2!D:D),""))</f>
        <v/>
      </c>
      <c r="AA1011" s="51" t="str">
        <f>IF($U1011="","",IFERROR(SUMIF(Данные2!$A:$A,Техлист!$U1011,Данные2!E:E),""))</f>
        <v/>
      </c>
      <c r="AB1011" s="45" t="str">
        <f>IF($U1011="","",IFERROR(ROUND(SUMIF(Данные2!$A:$A,Техлист!$U1011,Данные2!F:F)*100,0)&amp;"%",""))</f>
        <v/>
      </c>
    </row>
    <row r="1012" spans="1:28" x14ac:dyDescent="0.25">
      <c r="A1012" s="45" t="str">
        <f>IF(Данные2!$A1012&lt;&gt;"",Данные2!$A1012,"")</f>
        <v/>
      </c>
      <c r="G1012" s="45" t="str">
        <f t="shared" si="45"/>
        <v/>
      </c>
      <c r="H1012" s="45" t="str">
        <f>IF(COUNTIF(G$1:G1012,G1012)=1,IF(COUNT(H$1:H1011)&gt;0,MAX(H$1:H1011)+1,1),"")</f>
        <v/>
      </c>
      <c r="J1012" s="45" t="str">
        <f>IFERROR(IF(AND(Данные3!A1012&lt;&gt;"",Данные3!A1012=D$2),Данные3!B1012,""),"")</f>
        <v/>
      </c>
      <c r="K1012" s="45" t="str">
        <f>IF(COUNTIF(J$1:J1012,J1012)=1,IF(COUNT(K$1:K1011)&gt;0,MAX(K$1:K1011)+1,1),"")</f>
        <v/>
      </c>
      <c r="M1012" s="51" t="str">
        <f>IF(G1012="","",IFERROR(SUMIFS(Данные3!$E:$E,Данные3!$A:$A,D$2,Данные3!$B:$B,G1012),""))</f>
        <v/>
      </c>
      <c r="N1012" s="51" t="str">
        <f>IF(G1012="","",IFERROR(SUMIFS(Данные3!$F:$F,Данные3!$A:$A,D$2,Данные3!$B:$B,G1012),""))</f>
        <v/>
      </c>
      <c r="O1012" s="51" t="str">
        <f>IF(G1012="","",IFERROR(ROUND(SUMIFS(Данные3!$G:$G,Данные3!$A:$A,D$2,Данные3!$B:$B,G1012)*100,0)&amp;"%",""))</f>
        <v/>
      </c>
      <c r="U1012" s="51" t="str">
        <f t="shared" si="46"/>
        <v/>
      </c>
      <c r="V1012" s="53" t="str">
        <f t="shared" si="47"/>
        <v/>
      </c>
      <c r="W1012" s="51" t="str">
        <f>IFERROR(IF(Данные2!$A1012&lt;&gt;"",Данные2!$A1012,""),"")</f>
        <v/>
      </c>
      <c r="X1012" s="53" t="str">
        <f>IF(COUNTIF(W$1:W1012,W1012)=1,IF(COUNT(X$1:X1011)&gt;0,MAX(X$1:X1011)+1,1),"")</f>
        <v/>
      </c>
      <c r="Z1012" s="51" t="str">
        <f>IF($U1012="","",IFERROR(SUMIF(Данные2!$A:$A,Техлист!$U1012,Данные2!D:D),""))</f>
        <v/>
      </c>
      <c r="AA1012" s="51" t="str">
        <f>IF($U1012="","",IFERROR(SUMIF(Данные2!$A:$A,Техлист!$U1012,Данные2!E:E),""))</f>
        <v/>
      </c>
      <c r="AB1012" s="45" t="str">
        <f>IF($U1012="","",IFERROR(ROUND(SUMIF(Данные2!$A:$A,Техлист!$U1012,Данные2!F:F)*100,0)&amp;"%",""))</f>
        <v/>
      </c>
    </row>
    <row r="1013" spans="1:28" x14ac:dyDescent="0.25">
      <c r="A1013" s="45" t="str">
        <f>IF(Данные2!$A1013&lt;&gt;"",Данные2!$A1013,"")</f>
        <v/>
      </c>
      <c r="G1013" s="45" t="str">
        <f t="shared" si="45"/>
        <v/>
      </c>
      <c r="H1013" s="45" t="str">
        <f>IF(COUNTIF(G$1:G1013,G1013)=1,IF(COUNT(H$1:H1012)&gt;0,MAX(H$1:H1012)+1,1),"")</f>
        <v/>
      </c>
      <c r="J1013" s="45" t="str">
        <f>IFERROR(IF(AND(Данные3!A1013&lt;&gt;"",Данные3!A1013=D$2),Данные3!B1013,""),"")</f>
        <v/>
      </c>
      <c r="K1013" s="45" t="str">
        <f>IF(COUNTIF(J$1:J1013,J1013)=1,IF(COUNT(K$1:K1012)&gt;0,MAX(K$1:K1012)+1,1),"")</f>
        <v/>
      </c>
      <c r="M1013" s="51" t="str">
        <f>IF(G1013="","",IFERROR(SUMIFS(Данные3!$E:$E,Данные3!$A:$A,D$2,Данные3!$B:$B,G1013),""))</f>
        <v/>
      </c>
      <c r="N1013" s="51" t="str">
        <f>IF(G1013="","",IFERROR(SUMIFS(Данные3!$F:$F,Данные3!$A:$A,D$2,Данные3!$B:$B,G1013),""))</f>
        <v/>
      </c>
      <c r="O1013" s="51" t="str">
        <f>IF(G1013="","",IFERROR(ROUND(SUMIFS(Данные3!$G:$G,Данные3!$A:$A,D$2,Данные3!$B:$B,G1013)*100,0)&amp;"%",""))</f>
        <v/>
      </c>
      <c r="U1013" s="51" t="str">
        <f t="shared" si="46"/>
        <v/>
      </c>
      <c r="V1013" s="53" t="str">
        <f t="shared" si="47"/>
        <v/>
      </c>
      <c r="W1013" s="51" t="str">
        <f>IFERROR(IF(Данные2!$A1013&lt;&gt;"",Данные2!$A1013,""),"")</f>
        <v/>
      </c>
      <c r="X1013" s="53" t="str">
        <f>IF(COUNTIF(W$1:W1013,W1013)=1,IF(COUNT(X$1:X1012)&gt;0,MAX(X$1:X1012)+1,1),"")</f>
        <v/>
      </c>
      <c r="Z1013" s="51" t="str">
        <f>IF($U1013="","",IFERROR(SUMIF(Данные2!$A:$A,Техлист!$U1013,Данные2!D:D),""))</f>
        <v/>
      </c>
      <c r="AA1013" s="51" t="str">
        <f>IF($U1013="","",IFERROR(SUMIF(Данные2!$A:$A,Техлист!$U1013,Данные2!E:E),""))</f>
        <v/>
      </c>
      <c r="AB1013" s="45" t="str">
        <f>IF($U1013="","",IFERROR(ROUND(SUMIF(Данные2!$A:$A,Техлист!$U1013,Данные2!F:F)*100,0)&amp;"%",""))</f>
        <v/>
      </c>
    </row>
    <row r="1014" spans="1:28" x14ac:dyDescent="0.25">
      <c r="A1014" s="45" t="str">
        <f>IF(Данные2!$A1014&lt;&gt;"",Данные2!$A1014,"")</f>
        <v/>
      </c>
      <c r="G1014" s="45" t="str">
        <f t="shared" si="45"/>
        <v/>
      </c>
      <c r="H1014" s="45" t="str">
        <f>IF(COUNTIF(G$1:G1014,G1014)=1,IF(COUNT(H$1:H1013)&gt;0,MAX(H$1:H1013)+1,1),"")</f>
        <v/>
      </c>
      <c r="J1014" s="45" t="str">
        <f>IFERROR(IF(AND(Данные3!A1014&lt;&gt;"",Данные3!A1014=D$2),Данные3!B1014,""),"")</f>
        <v/>
      </c>
      <c r="K1014" s="45" t="str">
        <f>IF(COUNTIF(J$1:J1014,J1014)=1,IF(COUNT(K$1:K1013)&gt;0,MAX(K$1:K1013)+1,1),"")</f>
        <v/>
      </c>
      <c r="M1014" s="51" t="str">
        <f>IF(G1014="","",IFERROR(SUMIFS(Данные3!$E:$E,Данные3!$A:$A,D$2,Данные3!$B:$B,G1014),""))</f>
        <v/>
      </c>
      <c r="N1014" s="51" t="str">
        <f>IF(G1014="","",IFERROR(SUMIFS(Данные3!$F:$F,Данные3!$A:$A,D$2,Данные3!$B:$B,G1014),""))</f>
        <v/>
      </c>
      <c r="O1014" s="51" t="str">
        <f>IF(G1014="","",IFERROR(ROUND(SUMIFS(Данные3!$G:$G,Данные3!$A:$A,D$2,Данные3!$B:$B,G1014)*100,0)&amp;"%",""))</f>
        <v/>
      </c>
      <c r="U1014" s="51" t="str">
        <f t="shared" si="46"/>
        <v/>
      </c>
      <c r="V1014" s="53" t="str">
        <f t="shared" si="47"/>
        <v/>
      </c>
      <c r="W1014" s="51" t="str">
        <f>IFERROR(IF(Данные2!$A1014&lt;&gt;"",Данные2!$A1014,""),"")</f>
        <v/>
      </c>
      <c r="X1014" s="53" t="str">
        <f>IF(COUNTIF(W$1:W1014,W1014)=1,IF(COUNT(X$1:X1013)&gt;0,MAX(X$1:X1013)+1,1),"")</f>
        <v/>
      </c>
      <c r="Z1014" s="51" t="str">
        <f>IF($U1014="","",IFERROR(SUMIF(Данные2!$A:$A,Техлист!$U1014,Данные2!D:D),""))</f>
        <v/>
      </c>
      <c r="AA1014" s="51" t="str">
        <f>IF($U1014="","",IFERROR(SUMIF(Данные2!$A:$A,Техлист!$U1014,Данные2!E:E),""))</f>
        <v/>
      </c>
      <c r="AB1014" s="45" t="str">
        <f>IF($U1014="","",IFERROR(ROUND(SUMIF(Данные2!$A:$A,Техлист!$U1014,Данные2!F:F)*100,0)&amp;"%",""))</f>
        <v/>
      </c>
    </row>
    <row r="1015" spans="1:28" x14ac:dyDescent="0.25">
      <c r="A1015" s="45" t="str">
        <f>IF(Данные2!$A1015&lt;&gt;"",Данные2!$A1015,"")</f>
        <v/>
      </c>
      <c r="G1015" s="45" t="str">
        <f t="shared" si="45"/>
        <v/>
      </c>
      <c r="H1015" s="45" t="str">
        <f>IF(COUNTIF(G$1:G1015,G1015)=1,IF(COUNT(H$1:H1014)&gt;0,MAX(H$1:H1014)+1,1),"")</f>
        <v/>
      </c>
      <c r="J1015" s="45" t="str">
        <f>IFERROR(IF(AND(Данные3!A1015&lt;&gt;"",Данные3!A1015=D$2),Данные3!B1015,""),"")</f>
        <v/>
      </c>
      <c r="K1015" s="45" t="str">
        <f>IF(COUNTIF(J$1:J1015,J1015)=1,IF(COUNT(K$1:K1014)&gt;0,MAX(K$1:K1014)+1,1),"")</f>
        <v/>
      </c>
      <c r="M1015" s="51" t="str">
        <f>IF(G1015="","",IFERROR(SUMIFS(Данные3!$E:$E,Данные3!$A:$A,D$2,Данные3!$B:$B,G1015),""))</f>
        <v/>
      </c>
      <c r="N1015" s="51" t="str">
        <f>IF(G1015="","",IFERROR(SUMIFS(Данные3!$F:$F,Данные3!$A:$A,D$2,Данные3!$B:$B,G1015),""))</f>
        <v/>
      </c>
      <c r="O1015" s="51" t="str">
        <f>IF(G1015="","",IFERROR(ROUND(SUMIFS(Данные3!$G:$G,Данные3!$A:$A,D$2,Данные3!$B:$B,G1015)*100,0)&amp;"%",""))</f>
        <v/>
      </c>
      <c r="U1015" s="51" t="str">
        <f t="shared" si="46"/>
        <v/>
      </c>
      <c r="V1015" s="53" t="str">
        <f t="shared" si="47"/>
        <v/>
      </c>
      <c r="W1015" s="51" t="str">
        <f>IFERROR(IF(Данные2!$A1015&lt;&gt;"",Данные2!$A1015,""),"")</f>
        <v/>
      </c>
      <c r="X1015" s="53" t="str">
        <f>IF(COUNTIF(W$1:W1015,W1015)=1,IF(COUNT(X$1:X1014)&gt;0,MAX(X$1:X1014)+1,1),"")</f>
        <v/>
      </c>
      <c r="Z1015" s="51" t="str">
        <f>IF($U1015="","",IFERROR(SUMIF(Данные2!$A:$A,Техлист!$U1015,Данные2!D:D),""))</f>
        <v/>
      </c>
      <c r="AA1015" s="51" t="str">
        <f>IF($U1015="","",IFERROR(SUMIF(Данные2!$A:$A,Техлист!$U1015,Данные2!E:E),""))</f>
        <v/>
      </c>
      <c r="AB1015" s="45" t="str">
        <f>IF($U1015="","",IFERROR(ROUND(SUMIF(Данные2!$A:$A,Техлист!$U1015,Данные2!F:F)*100,0)&amp;"%",""))</f>
        <v/>
      </c>
    </row>
    <row r="1016" spans="1:28" x14ac:dyDescent="0.25">
      <c r="A1016" s="45" t="str">
        <f>IF(Данные2!$A1016&lt;&gt;"",Данные2!$A1016,"")</f>
        <v/>
      </c>
      <c r="G1016" s="45" t="str">
        <f t="shared" si="45"/>
        <v/>
      </c>
      <c r="H1016" s="45" t="str">
        <f>IF(COUNTIF(G$1:G1016,G1016)=1,IF(COUNT(H$1:H1015)&gt;0,MAX(H$1:H1015)+1,1),"")</f>
        <v/>
      </c>
      <c r="J1016" s="45" t="str">
        <f>IFERROR(IF(AND(Данные3!A1016&lt;&gt;"",Данные3!A1016=D$2),Данные3!B1016,""),"")</f>
        <v/>
      </c>
      <c r="K1016" s="45" t="str">
        <f>IF(COUNTIF(J$1:J1016,J1016)=1,IF(COUNT(K$1:K1015)&gt;0,MAX(K$1:K1015)+1,1),"")</f>
        <v/>
      </c>
      <c r="M1016" s="51" t="str">
        <f>IF(G1016="","",IFERROR(SUMIFS(Данные3!$E:$E,Данные3!$A:$A,D$2,Данные3!$B:$B,G1016),""))</f>
        <v/>
      </c>
      <c r="N1016" s="51" t="str">
        <f>IF(G1016="","",IFERROR(SUMIFS(Данные3!$F:$F,Данные3!$A:$A,D$2,Данные3!$B:$B,G1016),""))</f>
        <v/>
      </c>
      <c r="O1016" s="51" t="str">
        <f>IF(G1016="","",IFERROR(ROUND(SUMIFS(Данные3!$G:$G,Данные3!$A:$A,D$2,Данные3!$B:$B,G1016)*100,0)&amp;"%",""))</f>
        <v/>
      </c>
      <c r="U1016" s="51" t="str">
        <f t="shared" si="46"/>
        <v/>
      </c>
      <c r="V1016" s="53" t="str">
        <f t="shared" si="47"/>
        <v/>
      </c>
      <c r="W1016" s="51" t="str">
        <f>IFERROR(IF(Данные2!$A1016&lt;&gt;"",Данные2!$A1016,""),"")</f>
        <v/>
      </c>
      <c r="X1016" s="53" t="str">
        <f>IF(COUNTIF(W$1:W1016,W1016)=1,IF(COUNT(X$1:X1015)&gt;0,MAX(X$1:X1015)+1,1),"")</f>
        <v/>
      </c>
      <c r="Z1016" s="51" t="str">
        <f>IF($U1016="","",IFERROR(SUMIF(Данные2!$A:$A,Техлист!$U1016,Данные2!D:D),""))</f>
        <v/>
      </c>
      <c r="AA1016" s="51" t="str">
        <f>IF($U1016="","",IFERROR(SUMIF(Данные2!$A:$A,Техлист!$U1016,Данные2!E:E),""))</f>
        <v/>
      </c>
      <c r="AB1016" s="45" t="str">
        <f>IF($U1016="","",IFERROR(ROUND(SUMIF(Данные2!$A:$A,Техлист!$U1016,Данные2!F:F)*100,0)&amp;"%",""))</f>
        <v/>
      </c>
    </row>
    <row r="1017" spans="1:28" x14ac:dyDescent="0.25">
      <c r="A1017" s="45" t="str">
        <f>IF(Данные2!$A1017&lt;&gt;"",Данные2!$A1017,"")</f>
        <v/>
      </c>
      <c r="G1017" s="45" t="str">
        <f t="shared" si="45"/>
        <v/>
      </c>
      <c r="H1017" s="45" t="str">
        <f>IF(COUNTIF(G$1:G1017,G1017)=1,IF(COUNT(H$1:H1016)&gt;0,MAX(H$1:H1016)+1,1),"")</f>
        <v/>
      </c>
      <c r="J1017" s="45" t="str">
        <f>IFERROR(IF(AND(Данные3!A1017&lt;&gt;"",Данные3!A1017=D$2),Данные3!B1017,""),"")</f>
        <v/>
      </c>
      <c r="K1017" s="45" t="str">
        <f>IF(COUNTIF(J$1:J1017,J1017)=1,IF(COUNT(K$1:K1016)&gt;0,MAX(K$1:K1016)+1,1),"")</f>
        <v/>
      </c>
      <c r="M1017" s="51" t="str">
        <f>IF(G1017="","",IFERROR(SUMIFS(Данные3!$E:$E,Данные3!$A:$A,D$2,Данные3!$B:$B,G1017),""))</f>
        <v/>
      </c>
      <c r="N1017" s="51" t="str">
        <f>IF(G1017="","",IFERROR(SUMIFS(Данные3!$F:$F,Данные3!$A:$A,D$2,Данные3!$B:$B,G1017),""))</f>
        <v/>
      </c>
      <c r="O1017" s="51" t="str">
        <f>IF(G1017="","",IFERROR(ROUND(SUMIFS(Данные3!$G:$G,Данные3!$A:$A,D$2,Данные3!$B:$B,G1017)*100,0)&amp;"%",""))</f>
        <v/>
      </c>
      <c r="U1017" s="51" t="str">
        <f t="shared" si="46"/>
        <v/>
      </c>
      <c r="V1017" s="53" t="str">
        <f t="shared" si="47"/>
        <v/>
      </c>
      <c r="W1017" s="51" t="str">
        <f>IFERROR(IF(Данные2!$A1017&lt;&gt;"",Данные2!$A1017,""),"")</f>
        <v/>
      </c>
      <c r="X1017" s="53" t="str">
        <f>IF(COUNTIF(W$1:W1017,W1017)=1,IF(COUNT(X$1:X1016)&gt;0,MAX(X$1:X1016)+1,1),"")</f>
        <v/>
      </c>
      <c r="Z1017" s="51" t="str">
        <f>IF($U1017="","",IFERROR(SUMIF(Данные2!$A:$A,Техлист!$U1017,Данные2!D:D),""))</f>
        <v/>
      </c>
      <c r="AA1017" s="51" t="str">
        <f>IF($U1017="","",IFERROR(SUMIF(Данные2!$A:$A,Техлист!$U1017,Данные2!E:E),""))</f>
        <v/>
      </c>
      <c r="AB1017" s="45" t="str">
        <f>IF($U1017="","",IFERROR(ROUND(SUMIF(Данные2!$A:$A,Техлист!$U1017,Данные2!F:F)*100,0)&amp;"%",""))</f>
        <v/>
      </c>
    </row>
    <row r="1018" spans="1:28" x14ac:dyDescent="0.25">
      <c r="A1018" s="45" t="str">
        <f>IF(Данные2!$A1018&lt;&gt;"",Данные2!$A1018,"")</f>
        <v/>
      </c>
      <c r="G1018" s="45" t="str">
        <f t="shared" si="45"/>
        <v/>
      </c>
      <c r="H1018" s="45" t="str">
        <f>IF(COUNTIF(G$1:G1018,G1018)=1,IF(COUNT(H$1:H1017)&gt;0,MAX(H$1:H1017)+1,1),"")</f>
        <v/>
      </c>
      <c r="J1018" s="45" t="str">
        <f>IFERROR(IF(AND(Данные3!A1018&lt;&gt;"",Данные3!A1018=D$2),Данные3!B1018,""),"")</f>
        <v/>
      </c>
      <c r="K1018" s="45" t="str">
        <f>IF(COUNTIF(J$1:J1018,J1018)=1,IF(COUNT(K$1:K1017)&gt;0,MAX(K$1:K1017)+1,1),"")</f>
        <v/>
      </c>
      <c r="M1018" s="51" t="str">
        <f>IF(G1018="","",IFERROR(SUMIFS(Данные3!$E:$E,Данные3!$A:$A,D$2,Данные3!$B:$B,G1018),""))</f>
        <v/>
      </c>
      <c r="N1018" s="51" t="str">
        <f>IF(G1018="","",IFERROR(SUMIFS(Данные3!$F:$F,Данные3!$A:$A,D$2,Данные3!$B:$B,G1018),""))</f>
        <v/>
      </c>
      <c r="O1018" s="51" t="str">
        <f>IF(G1018="","",IFERROR(ROUND(SUMIFS(Данные3!$G:$G,Данные3!$A:$A,D$2,Данные3!$B:$B,G1018)*100,0)&amp;"%",""))</f>
        <v/>
      </c>
      <c r="U1018" s="51" t="str">
        <f t="shared" si="46"/>
        <v/>
      </c>
      <c r="V1018" s="53" t="str">
        <f t="shared" si="47"/>
        <v/>
      </c>
      <c r="W1018" s="51" t="str">
        <f>IFERROR(IF(Данные2!$A1018&lt;&gt;"",Данные2!$A1018,""),"")</f>
        <v/>
      </c>
      <c r="X1018" s="53" t="str">
        <f>IF(COUNTIF(W$1:W1018,W1018)=1,IF(COUNT(X$1:X1017)&gt;0,MAX(X$1:X1017)+1,1),"")</f>
        <v/>
      </c>
      <c r="Z1018" s="51" t="str">
        <f>IF($U1018="","",IFERROR(SUMIF(Данные2!$A:$A,Техлист!$U1018,Данные2!D:D),""))</f>
        <v/>
      </c>
      <c r="AA1018" s="51" t="str">
        <f>IF($U1018="","",IFERROR(SUMIF(Данные2!$A:$A,Техлист!$U1018,Данные2!E:E),""))</f>
        <v/>
      </c>
      <c r="AB1018" s="45" t="str">
        <f>IF($U1018="","",IFERROR(ROUND(SUMIF(Данные2!$A:$A,Техлист!$U1018,Данные2!F:F)*100,0)&amp;"%",""))</f>
        <v/>
      </c>
    </row>
    <row r="1019" spans="1:28" x14ac:dyDescent="0.25">
      <c r="A1019" s="45" t="str">
        <f>IF(Данные2!$A1019&lt;&gt;"",Данные2!$A1019,"")</f>
        <v/>
      </c>
      <c r="G1019" s="45" t="str">
        <f t="shared" si="45"/>
        <v/>
      </c>
      <c r="H1019" s="45" t="str">
        <f>IF(COUNTIF(G$1:G1019,G1019)=1,IF(COUNT(H$1:H1018)&gt;0,MAX(H$1:H1018)+1,1),"")</f>
        <v/>
      </c>
      <c r="J1019" s="45" t="str">
        <f>IFERROR(IF(AND(Данные3!A1019&lt;&gt;"",Данные3!A1019=D$2),Данные3!B1019,""),"")</f>
        <v/>
      </c>
      <c r="K1019" s="45" t="str">
        <f>IF(COUNTIF(J$1:J1019,J1019)=1,IF(COUNT(K$1:K1018)&gt;0,MAX(K$1:K1018)+1,1),"")</f>
        <v/>
      </c>
      <c r="M1019" s="51" t="str">
        <f>IF(G1019="","",IFERROR(SUMIFS(Данные3!$E:$E,Данные3!$A:$A,D$2,Данные3!$B:$B,G1019),""))</f>
        <v/>
      </c>
      <c r="N1019" s="51" t="str">
        <f>IF(G1019="","",IFERROR(SUMIFS(Данные3!$F:$F,Данные3!$A:$A,D$2,Данные3!$B:$B,G1019),""))</f>
        <v/>
      </c>
      <c r="O1019" s="51" t="str">
        <f>IF(G1019="","",IFERROR(ROUND(SUMIFS(Данные3!$G:$G,Данные3!$A:$A,D$2,Данные3!$B:$B,G1019)*100,0)&amp;"%",""))</f>
        <v/>
      </c>
      <c r="U1019" s="51" t="str">
        <f t="shared" si="46"/>
        <v/>
      </c>
      <c r="V1019" s="53" t="str">
        <f t="shared" si="47"/>
        <v/>
      </c>
      <c r="W1019" s="51" t="str">
        <f>IFERROR(IF(Данные2!$A1019&lt;&gt;"",Данные2!$A1019,""),"")</f>
        <v/>
      </c>
      <c r="X1019" s="53" t="str">
        <f>IF(COUNTIF(W$1:W1019,W1019)=1,IF(COUNT(X$1:X1018)&gt;0,MAX(X$1:X1018)+1,1),"")</f>
        <v/>
      </c>
      <c r="Z1019" s="51" t="str">
        <f>IF($U1019="","",IFERROR(SUMIF(Данные2!$A:$A,Техлист!$U1019,Данные2!D:D),""))</f>
        <v/>
      </c>
      <c r="AA1019" s="51" t="str">
        <f>IF($U1019="","",IFERROR(SUMIF(Данные2!$A:$A,Техлист!$U1019,Данные2!E:E),""))</f>
        <v/>
      </c>
      <c r="AB1019" s="45" t="str">
        <f>IF($U1019="","",IFERROR(ROUND(SUMIF(Данные2!$A:$A,Техлист!$U1019,Данные2!F:F)*100,0)&amp;"%",""))</f>
        <v/>
      </c>
    </row>
    <row r="1020" spans="1:28" x14ac:dyDescent="0.25">
      <c r="A1020" s="45" t="str">
        <f>IF(Данные2!$A1020&lt;&gt;"",Данные2!$A1020,"")</f>
        <v/>
      </c>
      <c r="G1020" s="45" t="str">
        <f t="shared" si="45"/>
        <v/>
      </c>
      <c r="H1020" s="45" t="str">
        <f>IF(COUNTIF(G$1:G1020,G1020)=1,IF(COUNT(H$1:H1019)&gt;0,MAX(H$1:H1019)+1,1),"")</f>
        <v/>
      </c>
      <c r="J1020" s="45" t="str">
        <f>IFERROR(IF(AND(Данные3!A1020&lt;&gt;"",Данные3!A1020=D$2),Данные3!B1020,""),"")</f>
        <v/>
      </c>
      <c r="K1020" s="45" t="str">
        <f>IF(COUNTIF(J$1:J1020,J1020)=1,IF(COUNT(K$1:K1019)&gt;0,MAX(K$1:K1019)+1,1),"")</f>
        <v/>
      </c>
      <c r="M1020" s="51" t="str">
        <f>IF(G1020="","",IFERROR(SUMIFS(Данные3!$E:$E,Данные3!$A:$A,D$2,Данные3!$B:$B,G1020),""))</f>
        <v/>
      </c>
      <c r="N1020" s="51" t="str">
        <f>IF(G1020="","",IFERROR(SUMIFS(Данные3!$F:$F,Данные3!$A:$A,D$2,Данные3!$B:$B,G1020),""))</f>
        <v/>
      </c>
      <c r="O1020" s="51" t="str">
        <f>IF(G1020="","",IFERROR(ROUND(SUMIFS(Данные3!$G:$G,Данные3!$A:$A,D$2,Данные3!$B:$B,G1020)*100,0)&amp;"%",""))</f>
        <v/>
      </c>
      <c r="U1020" s="51" t="str">
        <f t="shared" si="46"/>
        <v/>
      </c>
      <c r="V1020" s="53" t="str">
        <f t="shared" si="47"/>
        <v/>
      </c>
      <c r="W1020" s="51" t="str">
        <f>IFERROR(IF(Данные2!$A1020&lt;&gt;"",Данные2!$A1020,""),"")</f>
        <v/>
      </c>
      <c r="X1020" s="53" t="str">
        <f>IF(COUNTIF(W$1:W1020,W1020)=1,IF(COUNT(X$1:X1019)&gt;0,MAX(X$1:X1019)+1,1),"")</f>
        <v/>
      </c>
      <c r="Z1020" s="51" t="str">
        <f>IF($U1020="","",IFERROR(SUMIF(Данные2!$A:$A,Техлист!$U1020,Данные2!D:D),""))</f>
        <v/>
      </c>
      <c r="AA1020" s="51" t="str">
        <f>IF($U1020="","",IFERROR(SUMIF(Данные2!$A:$A,Техлист!$U1020,Данные2!E:E),""))</f>
        <v/>
      </c>
      <c r="AB1020" s="45" t="str">
        <f>IF($U1020="","",IFERROR(ROUND(SUMIF(Данные2!$A:$A,Техлист!$U1020,Данные2!F:F)*100,0)&amp;"%",""))</f>
        <v/>
      </c>
    </row>
    <row r="1021" spans="1:28" x14ac:dyDescent="0.25">
      <c r="A1021" s="45" t="str">
        <f>IF(Данные2!$A1021&lt;&gt;"",Данные2!$A1021,"")</f>
        <v/>
      </c>
      <c r="G1021" s="45" t="str">
        <f t="shared" si="45"/>
        <v/>
      </c>
      <c r="H1021" s="45" t="str">
        <f>IF(COUNTIF(G$1:G1021,G1021)=1,IF(COUNT(H$1:H1020)&gt;0,MAX(H$1:H1020)+1,1),"")</f>
        <v/>
      </c>
      <c r="J1021" s="45" t="str">
        <f>IFERROR(IF(AND(Данные3!A1021&lt;&gt;"",Данные3!A1021=D$2),Данные3!B1021,""),"")</f>
        <v/>
      </c>
      <c r="K1021" s="45" t="str">
        <f>IF(COUNTIF(J$1:J1021,J1021)=1,IF(COUNT(K$1:K1020)&gt;0,MAX(K$1:K1020)+1,1),"")</f>
        <v/>
      </c>
      <c r="M1021" s="51" t="str">
        <f>IF(G1021="","",IFERROR(SUMIFS(Данные3!$E:$E,Данные3!$A:$A,D$2,Данные3!$B:$B,G1021),""))</f>
        <v/>
      </c>
      <c r="N1021" s="51" t="str">
        <f>IF(G1021="","",IFERROR(SUMIFS(Данные3!$F:$F,Данные3!$A:$A,D$2,Данные3!$B:$B,G1021),""))</f>
        <v/>
      </c>
      <c r="O1021" s="51" t="str">
        <f>IF(G1021="","",IFERROR(ROUND(SUMIFS(Данные3!$G:$G,Данные3!$A:$A,D$2,Данные3!$B:$B,G1021)*100,0)&amp;"%",""))</f>
        <v/>
      </c>
      <c r="U1021" s="51" t="str">
        <f t="shared" si="46"/>
        <v/>
      </c>
      <c r="V1021" s="53" t="str">
        <f t="shared" si="47"/>
        <v/>
      </c>
      <c r="W1021" s="51" t="str">
        <f>IFERROR(IF(Данные2!$A1021&lt;&gt;"",Данные2!$A1021,""),"")</f>
        <v/>
      </c>
      <c r="X1021" s="53" t="str">
        <f>IF(COUNTIF(W$1:W1021,W1021)=1,IF(COUNT(X$1:X1020)&gt;0,MAX(X$1:X1020)+1,1),"")</f>
        <v/>
      </c>
      <c r="Z1021" s="51" t="str">
        <f>IF($U1021="","",IFERROR(SUMIF(Данные2!$A:$A,Техлист!$U1021,Данные2!D:D),""))</f>
        <v/>
      </c>
      <c r="AA1021" s="51" t="str">
        <f>IF($U1021="","",IFERROR(SUMIF(Данные2!$A:$A,Техлист!$U1021,Данные2!E:E),""))</f>
        <v/>
      </c>
      <c r="AB1021" s="45" t="str">
        <f>IF($U1021="","",IFERROR(ROUND(SUMIF(Данные2!$A:$A,Техлист!$U1021,Данные2!F:F)*100,0)&amp;"%",""))</f>
        <v/>
      </c>
    </row>
    <row r="1022" spans="1:28" x14ac:dyDescent="0.25">
      <c r="A1022" s="45" t="str">
        <f>IF(Данные2!$A1022&lt;&gt;"",Данные2!$A1022,"")</f>
        <v/>
      </c>
      <c r="G1022" s="45" t="str">
        <f t="shared" si="45"/>
        <v/>
      </c>
      <c r="H1022" s="45" t="str">
        <f>IF(COUNTIF(G$1:G1022,G1022)=1,IF(COUNT(H$1:H1021)&gt;0,MAX(H$1:H1021)+1,1),"")</f>
        <v/>
      </c>
      <c r="J1022" s="45" t="str">
        <f>IFERROR(IF(AND(Данные3!A1022&lt;&gt;"",Данные3!A1022=D$2),Данные3!B1022,""),"")</f>
        <v/>
      </c>
      <c r="K1022" s="45" t="str">
        <f>IF(COUNTIF(J$1:J1022,J1022)=1,IF(COUNT(K$1:K1021)&gt;0,MAX(K$1:K1021)+1,1),"")</f>
        <v/>
      </c>
      <c r="M1022" s="51" t="str">
        <f>IF(G1022="","",IFERROR(SUMIFS(Данные3!$E:$E,Данные3!$A:$A,D$2,Данные3!$B:$B,G1022),""))</f>
        <v/>
      </c>
      <c r="N1022" s="51" t="str">
        <f>IF(G1022="","",IFERROR(SUMIFS(Данные3!$F:$F,Данные3!$A:$A,D$2,Данные3!$B:$B,G1022),""))</f>
        <v/>
      </c>
      <c r="O1022" s="51" t="str">
        <f>IF(G1022="","",IFERROR(ROUND(SUMIFS(Данные3!$G:$G,Данные3!$A:$A,D$2,Данные3!$B:$B,G1022)*100,0)&amp;"%",""))</f>
        <v/>
      </c>
      <c r="U1022" s="51" t="str">
        <f t="shared" si="46"/>
        <v/>
      </c>
      <c r="V1022" s="53" t="str">
        <f t="shared" si="47"/>
        <v/>
      </c>
      <c r="W1022" s="51" t="str">
        <f>IFERROR(IF(Данные2!$A1022&lt;&gt;"",Данные2!$A1022,""),"")</f>
        <v/>
      </c>
      <c r="X1022" s="53" t="str">
        <f>IF(COUNTIF(W$1:W1022,W1022)=1,IF(COUNT(X$1:X1021)&gt;0,MAX(X$1:X1021)+1,1),"")</f>
        <v/>
      </c>
      <c r="Z1022" s="51" t="str">
        <f>IF($U1022="","",IFERROR(SUMIF(Данные2!$A:$A,Техлист!$U1022,Данные2!D:D),""))</f>
        <v/>
      </c>
      <c r="AA1022" s="51" t="str">
        <f>IF($U1022="","",IFERROR(SUMIF(Данные2!$A:$A,Техлист!$U1022,Данные2!E:E),""))</f>
        <v/>
      </c>
      <c r="AB1022" s="45" t="str">
        <f>IF($U1022="","",IFERROR(ROUND(SUMIF(Данные2!$A:$A,Техлист!$U1022,Данные2!F:F)*100,0)&amp;"%",""))</f>
        <v/>
      </c>
    </row>
    <row r="1023" spans="1:28" x14ac:dyDescent="0.25">
      <c r="A1023" s="45" t="str">
        <f>IF(Данные2!$A1023&lt;&gt;"",Данные2!$A1023,"")</f>
        <v/>
      </c>
      <c r="G1023" s="45" t="str">
        <f t="shared" si="45"/>
        <v/>
      </c>
      <c r="H1023" s="45" t="str">
        <f>IF(COUNTIF(G$1:G1023,G1023)=1,IF(COUNT(H$1:H1022)&gt;0,MAX(H$1:H1022)+1,1),"")</f>
        <v/>
      </c>
      <c r="J1023" s="45" t="str">
        <f>IFERROR(IF(AND(Данные3!A1023&lt;&gt;"",Данные3!A1023=D$2),Данные3!B1023,""),"")</f>
        <v/>
      </c>
      <c r="K1023" s="45" t="str">
        <f>IF(COUNTIF(J$1:J1023,J1023)=1,IF(COUNT(K$1:K1022)&gt;0,MAX(K$1:K1022)+1,1),"")</f>
        <v/>
      </c>
      <c r="M1023" s="51" t="str">
        <f>IF(G1023="","",IFERROR(SUMIFS(Данные3!$E:$E,Данные3!$A:$A,D$2,Данные3!$B:$B,G1023),""))</f>
        <v/>
      </c>
      <c r="N1023" s="51" t="str">
        <f>IF(G1023="","",IFERROR(SUMIFS(Данные3!$F:$F,Данные3!$A:$A,D$2,Данные3!$B:$B,G1023),""))</f>
        <v/>
      </c>
      <c r="O1023" s="51" t="str">
        <f>IF(G1023="","",IFERROR(ROUND(SUMIFS(Данные3!$G:$G,Данные3!$A:$A,D$2,Данные3!$B:$B,G1023)*100,0)&amp;"%",""))</f>
        <v/>
      </c>
      <c r="U1023" s="51" t="str">
        <f t="shared" si="46"/>
        <v/>
      </c>
      <c r="V1023" s="53" t="str">
        <f t="shared" si="47"/>
        <v/>
      </c>
      <c r="W1023" s="51" t="str">
        <f>IFERROR(IF(Данные2!$A1023&lt;&gt;"",Данные2!$A1023,""),"")</f>
        <v/>
      </c>
      <c r="X1023" s="53" t="str">
        <f>IF(COUNTIF(W$1:W1023,W1023)=1,IF(COUNT(X$1:X1022)&gt;0,MAX(X$1:X1022)+1,1),"")</f>
        <v/>
      </c>
      <c r="Z1023" s="51" t="str">
        <f>IF($U1023="","",IFERROR(SUMIF(Данные2!$A:$A,Техлист!$U1023,Данные2!D:D),""))</f>
        <v/>
      </c>
      <c r="AA1023" s="51" t="str">
        <f>IF($U1023="","",IFERROR(SUMIF(Данные2!$A:$A,Техлист!$U1023,Данные2!E:E),""))</f>
        <v/>
      </c>
      <c r="AB1023" s="45" t="str">
        <f>IF($U1023="","",IFERROR(ROUND(SUMIF(Данные2!$A:$A,Техлист!$U1023,Данные2!F:F)*100,0)&amp;"%",""))</f>
        <v/>
      </c>
    </row>
    <row r="1024" spans="1:28" x14ac:dyDescent="0.25">
      <c r="A1024" s="45" t="str">
        <f>IF(Данные2!$A1024&lt;&gt;"",Данные2!$A1024,"")</f>
        <v/>
      </c>
      <c r="G1024" s="45" t="str">
        <f t="shared" si="45"/>
        <v/>
      </c>
      <c r="H1024" s="45" t="str">
        <f>IF(COUNTIF(G$1:G1024,G1024)=1,IF(COUNT(H$1:H1023)&gt;0,MAX(H$1:H1023)+1,1),"")</f>
        <v/>
      </c>
      <c r="J1024" s="45" t="str">
        <f>IFERROR(IF(AND(Данные3!A1024&lt;&gt;"",Данные3!A1024=D$2),Данные3!B1024,""),"")</f>
        <v/>
      </c>
      <c r="K1024" s="45" t="str">
        <f>IF(COUNTIF(J$1:J1024,J1024)=1,IF(COUNT(K$1:K1023)&gt;0,MAX(K$1:K1023)+1,1),"")</f>
        <v/>
      </c>
      <c r="M1024" s="51" t="str">
        <f>IF(G1024="","",IFERROR(SUMIFS(Данные3!$E:$E,Данные3!$A:$A,D$2,Данные3!$B:$B,G1024),""))</f>
        <v/>
      </c>
      <c r="N1024" s="51" t="str">
        <f>IF(G1024="","",IFERROR(SUMIFS(Данные3!$F:$F,Данные3!$A:$A,D$2,Данные3!$B:$B,G1024),""))</f>
        <v/>
      </c>
      <c r="O1024" s="51" t="str">
        <f>IF(G1024="","",IFERROR(ROUND(SUMIFS(Данные3!$G:$G,Данные3!$A:$A,D$2,Данные3!$B:$B,G1024)*100,0)&amp;"%",""))</f>
        <v/>
      </c>
      <c r="U1024" s="51" t="str">
        <f t="shared" si="46"/>
        <v/>
      </c>
      <c r="V1024" s="53" t="str">
        <f t="shared" si="47"/>
        <v/>
      </c>
      <c r="W1024" s="51" t="str">
        <f>IFERROR(IF(Данные2!$A1024&lt;&gt;"",Данные2!$A1024,""),"")</f>
        <v/>
      </c>
      <c r="X1024" s="53" t="str">
        <f>IF(COUNTIF(W$1:W1024,W1024)=1,IF(COUNT(X$1:X1023)&gt;0,MAX(X$1:X1023)+1,1),"")</f>
        <v/>
      </c>
      <c r="Z1024" s="51" t="str">
        <f>IF($U1024="","",IFERROR(SUMIF(Данные2!$A:$A,Техлист!$U1024,Данные2!D:D),""))</f>
        <v/>
      </c>
      <c r="AA1024" s="51" t="str">
        <f>IF($U1024="","",IFERROR(SUMIF(Данные2!$A:$A,Техлист!$U1024,Данные2!E:E),""))</f>
        <v/>
      </c>
      <c r="AB1024" s="45" t="str">
        <f>IF($U1024="","",IFERROR(ROUND(SUMIF(Данные2!$A:$A,Техлист!$U1024,Данные2!F:F)*100,0)&amp;"%",""))</f>
        <v/>
      </c>
    </row>
    <row r="1025" spans="1:28" x14ac:dyDescent="0.25">
      <c r="A1025" s="45" t="str">
        <f>IF(Данные2!$A1025&lt;&gt;"",Данные2!$A1025,"")</f>
        <v/>
      </c>
      <c r="G1025" s="45" t="str">
        <f t="shared" si="45"/>
        <v/>
      </c>
      <c r="H1025" s="45" t="str">
        <f>IF(COUNTIF(G$1:G1025,G1025)=1,IF(COUNT(H$1:H1024)&gt;0,MAX(H$1:H1024)+1,1),"")</f>
        <v/>
      </c>
      <c r="J1025" s="45" t="str">
        <f>IFERROR(IF(AND(Данные3!A1025&lt;&gt;"",Данные3!A1025=D$2),Данные3!B1025,""),"")</f>
        <v/>
      </c>
      <c r="K1025" s="45" t="str">
        <f>IF(COUNTIF(J$1:J1025,J1025)=1,IF(COUNT(K$1:K1024)&gt;0,MAX(K$1:K1024)+1,1),"")</f>
        <v/>
      </c>
      <c r="M1025" s="51" t="str">
        <f>IF(G1025="","",IFERROR(SUMIFS(Данные3!$E:$E,Данные3!$A:$A,D$2,Данные3!$B:$B,G1025),""))</f>
        <v/>
      </c>
      <c r="N1025" s="51" t="str">
        <f>IF(G1025="","",IFERROR(SUMIFS(Данные3!$F:$F,Данные3!$A:$A,D$2,Данные3!$B:$B,G1025),""))</f>
        <v/>
      </c>
      <c r="O1025" s="51" t="str">
        <f>IF(G1025="","",IFERROR(ROUND(SUMIFS(Данные3!$G:$G,Данные3!$A:$A,D$2,Данные3!$B:$B,G1025)*100,0)&amp;"%",""))</f>
        <v/>
      </c>
      <c r="U1025" s="51" t="str">
        <f t="shared" si="46"/>
        <v/>
      </c>
      <c r="V1025" s="53" t="str">
        <f t="shared" si="47"/>
        <v/>
      </c>
      <c r="W1025" s="51" t="str">
        <f>IFERROR(IF(Данные2!$A1025&lt;&gt;"",Данные2!$A1025,""),"")</f>
        <v/>
      </c>
      <c r="X1025" s="53" t="str">
        <f>IF(COUNTIF(W$1:W1025,W1025)=1,IF(COUNT(X$1:X1024)&gt;0,MAX(X$1:X1024)+1,1),"")</f>
        <v/>
      </c>
      <c r="Z1025" s="51" t="str">
        <f>IF($U1025="","",IFERROR(SUMIF(Данные2!$A:$A,Техлист!$U1025,Данные2!D:D),""))</f>
        <v/>
      </c>
      <c r="AA1025" s="51" t="str">
        <f>IF($U1025="","",IFERROR(SUMIF(Данные2!$A:$A,Техлист!$U1025,Данные2!E:E),""))</f>
        <v/>
      </c>
      <c r="AB1025" s="45" t="str">
        <f>IF($U1025="","",IFERROR(ROUND(SUMIF(Данные2!$A:$A,Техлист!$U1025,Данные2!F:F)*100,0)&amp;"%",""))</f>
        <v/>
      </c>
    </row>
    <row r="1026" spans="1:28" x14ac:dyDescent="0.25">
      <c r="A1026" s="45" t="str">
        <f>IF(Данные2!$A1026&lt;&gt;"",Данные2!$A1026,"")</f>
        <v/>
      </c>
      <c r="G1026" s="45" t="str">
        <f t="shared" ref="G1026:G1089" si="48">IFERROR(INDEX(J$2:J$2000,MATCH(ROW()-1,K$2:K$2000,0)),"")</f>
        <v/>
      </c>
      <c r="H1026" s="45" t="str">
        <f>IF(COUNTIF(G$1:G1026,G1026)=1,IF(COUNT(H$1:H1025)&gt;0,MAX(H$1:H1025)+1,1),"")</f>
        <v/>
      </c>
      <c r="J1026" s="45" t="str">
        <f>IFERROR(IF(AND(Данные3!A1026&lt;&gt;"",Данные3!A1026=D$2),Данные3!B1026,""),"")</f>
        <v/>
      </c>
      <c r="K1026" s="45" t="str">
        <f>IF(COUNTIF(J$1:J1026,J1026)=1,IF(COUNT(K$1:K1025)&gt;0,MAX(K$1:K1025)+1,1),"")</f>
        <v/>
      </c>
      <c r="M1026" s="51" t="str">
        <f>IF(G1026="","",IFERROR(SUMIFS(Данные3!$E:$E,Данные3!$A:$A,D$2,Данные3!$B:$B,G1026),""))</f>
        <v/>
      </c>
      <c r="N1026" s="51" t="str">
        <f>IF(G1026="","",IFERROR(SUMIFS(Данные3!$F:$F,Данные3!$A:$A,D$2,Данные3!$B:$B,G1026),""))</f>
        <v/>
      </c>
      <c r="O1026" s="51" t="str">
        <f>IF(G1026="","",IFERROR(ROUND(SUMIFS(Данные3!$G:$G,Данные3!$A:$A,D$2,Данные3!$B:$B,G1026)*100,0)&amp;"%",""))</f>
        <v/>
      </c>
      <c r="U1026" s="51" t="str">
        <f t="shared" ref="U1026:U1089" si="49">IFERROR(INDEX(W$2:W$2000,MATCH(ROW()-1,X$2:X$2000,0)),"")</f>
        <v/>
      </c>
      <c r="V1026" s="53" t="str">
        <f t="shared" ref="V1026:V1089" si="50">IFERROR(INDEX(X$2:X$2000,MATCH(ROW()-1,X$2:X$2000,0)),"")</f>
        <v/>
      </c>
      <c r="W1026" s="51" t="str">
        <f>IFERROR(IF(Данные2!$A1026&lt;&gt;"",Данные2!$A1026,""),"")</f>
        <v/>
      </c>
      <c r="X1026" s="53" t="str">
        <f>IF(COUNTIF(W$1:W1026,W1026)=1,IF(COUNT(X$1:X1025)&gt;0,MAX(X$1:X1025)+1,1),"")</f>
        <v/>
      </c>
      <c r="Z1026" s="51" t="str">
        <f>IF($U1026="","",IFERROR(SUMIF(Данные2!$A:$A,Техлист!$U1026,Данные2!D:D),""))</f>
        <v/>
      </c>
      <c r="AA1026" s="51" t="str">
        <f>IF($U1026="","",IFERROR(SUMIF(Данные2!$A:$A,Техлист!$U1026,Данные2!E:E),""))</f>
        <v/>
      </c>
      <c r="AB1026" s="45" t="str">
        <f>IF($U1026="","",IFERROR(ROUND(SUMIF(Данные2!$A:$A,Техлист!$U1026,Данные2!F:F)*100,0)&amp;"%",""))</f>
        <v/>
      </c>
    </row>
    <row r="1027" spans="1:28" x14ac:dyDescent="0.25">
      <c r="A1027" s="45" t="str">
        <f>IF(Данные2!$A1027&lt;&gt;"",Данные2!$A1027,"")</f>
        <v/>
      </c>
      <c r="G1027" s="45" t="str">
        <f t="shared" si="48"/>
        <v/>
      </c>
      <c r="H1027" s="45" t="str">
        <f>IF(COUNTIF(G$1:G1027,G1027)=1,IF(COUNT(H$1:H1026)&gt;0,MAX(H$1:H1026)+1,1),"")</f>
        <v/>
      </c>
      <c r="J1027" s="45" t="str">
        <f>IFERROR(IF(AND(Данные3!A1027&lt;&gt;"",Данные3!A1027=D$2),Данные3!B1027,""),"")</f>
        <v/>
      </c>
      <c r="K1027" s="45" t="str">
        <f>IF(COUNTIF(J$1:J1027,J1027)=1,IF(COUNT(K$1:K1026)&gt;0,MAX(K$1:K1026)+1,1),"")</f>
        <v/>
      </c>
      <c r="M1027" s="51" t="str">
        <f>IF(G1027="","",IFERROR(SUMIFS(Данные3!$E:$E,Данные3!$A:$A,D$2,Данные3!$B:$B,G1027),""))</f>
        <v/>
      </c>
      <c r="N1027" s="51" t="str">
        <f>IF(G1027="","",IFERROR(SUMIFS(Данные3!$F:$F,Данные3!$A:$A,D$2,Данные3!$B:$B,G1027),""))</f>
        <v/>
      </c>
      <c r="O1027" s="51" t="str">
        <f>IF(G1027="","",IFERROR(ROUND(SUMIFS(Данные3!$G:$G,Данные3!$A:$A,D$2,Данные3!$B:$B,G1027)*100,0)&amp;"%",""))</f>
        <v/>
      </c>
      <c r="U1027" s="51" t="str">
        <f t="shared" si="49"/>
        <v/>
      </c>
      <c r="V1027" s="53" t="str">
        <f t="shared" si="50"/>
        <v/>
      </c>
      <c r="W1027" s="51" t="str">
        <f>IFERROR(IF(Данные2!$A1027&lt;&gt;"",Данные2!$A1027,""),"")</f>
        <v/>
      </c>
      <c r="X1027" s="53" t="str">
        <f>IF(COUNTIF(W$1:W1027,W1027)=1,IF(COUNT(X$1:X1026)&gt;0,MAX(X$1:X1026)+1,1),"")</f>
        <v/>
      </c>
      <c r="Z1027" s="51" t="str">
        <f>IF($U1027="","",IFERROR(SUMIF(Данные2!$A:$A,Техлист!$U1027,Данные2!D:D),""))</f>
        <v/>
      </c>
      <c r="AA1027" s="51" t="str">
        <f>IF($U1027="","",IFERROR(SUMIF(Данные2!$A:$A,Техлист!$U1027,Данные2!E:E),""))</f>
        <v/>
      </c>
      <c r="AB1027" s="45" t="str">
        <f>IF($U1027="","",IFERROR(ROUND(SUMIF(Данные2!$A:$A,Техлист!$U1027,Данные2!F:F)*100,0)&amp;"%",""))</f>
        <v/>
      </c>
    </row>
    <row r="1028" spans="1:28" x14ac:dyDescent="0.25">
      <c r="A1028" s="45" t="str">
        <f>IF(Данные2!$A1028&lt;&gt;"",Данные2!$A1028,"")</f>
        <v/>
      </c>
      <c r="G1028" s="45" t="str">
        <f t="shared" si="48"/>
        <v/>
      </c>
      <c r="H1028" s="45" t="str">
        <f>IF(COUNTIF(G$1:G1028,G1028)=1,IF(COUNT(H$1:H1027)&gt;0,MAX(H$1:H1027)+1,1),"")</f>
        <v/>
      </c>
      <c r="J1028" s="45" t="str">
        <f>IFERROR(IF(AND(Данные3!A1028&lt;&gt;"",Данные3!A1028=D$2),Данные3!B1028,""),"")</f>
        <v/>
      </c>
      <c r="K1028" s="45" t="str">
        <f>IF(COUNTIF(J$1:J1028,J1028)=1,IF(COUNT(K$1:K1027)&gt;0,MAX(K$1:K1027)+1,1),"")</f>
        <v/>
      </c>
      <c r="M1028" s="51" t="str">
        <f>IF(G1028="","",IFERROR(SUMIFS(Данные3!$E:$E,Данные3!$A:$A,D$2,Данные3!$B:$B,G1028),""))</f>
        <v/>
      </c>
      <c r="N1028" s="51" t="str">
        <f>IF(G1028="","",IFERROR(SUMIFS(Данные3!$F:$F,Данные3!$A:$A,D$2,Данные3!$B:$B,G1028),""))</f>
        <v/>
      </c>
      <c r="O1028" s="51" t="str">
        <f>IF(G1028="","",IFERROR(ROUND(SUMIFS(Данные3!$G:$G,Данные3!$A:$A,D$2,Данные3!$B:$B,G1028)*100,0)&amp;"%",""))</f>
        <v/>
      </c>
      <c r="U1028" s="51" t="str">
        <f t="shared" si="49"/>
        <v/>
      </c>
      <c r="V1028" s="53" t="str">
        <f t="shared" si="50"/>
        <v/>
      </c>
      <c r="W1028" s="51" t="str">
        <f>IFERROR(IF(Данные2!$A1028&lt;&gt;"",Данные2!$A1028,""),"")</f>
        <v/>
      </c>
      <c r="X1028" s="53" t="str">
        <f>IF(COUNTIF(W$1:W1028,W1028)=1,IF(COUNT(X$1:X1027)&gt;0,MAX(X$1:X1027)+1,1),"")</f>
        <v/>
      </c>
      <c r="Z1028" s="51" t="str">
        <f>IF($U1028="","",IFERROR(SUMIF(Данные2!$A:$A,Техлист!$U1028,Данные2!D:D),""))</f>
        <v/>
      </c>
      <c r="AA1028" s="51" t="str">
        <f>IF($U1028="","",IFERROR(SUMIF(Данные2!$A:$A,Техлист!$U1028,Данные2!E:E),""))</f>
        <v/>
      </c>
      <c r="AB1028" s="45" t="str">
        <f>IF($U1028="","",IFERROR(ROUND(SUMIF(Данные2!$A:$A,Техлист!$U1028,Данные2!F:F)*100,0)&amp;"%",""))</f>
        <v/>
      </c>
    </row>
    <row r="1029" spans="1:28" x14ac:dyDescent="0.25">
      <c r="A1029" s="45" t="str">
        <f>IF(Данные2!$A1029&lt;&gt;"",Данные2!$A1029,"")</f>
        <v/>
      </c>
      <c r="G1029" s="45" t="str">
        <f t="shared" si="48"/>
        <v/>
      </c>
      <c r="H1029" s="45" t="str">
        <f>IF(COUNTIF(G$1:G1029,G1029)=1,IF(COUNT(H$1:H1028)&gt;0,MAX(H$1:H1028)+1,1),"")</f>
        <v/>
      </c>
      <c r="J1029" s="45" t="str">
        <f>IFERROR(IF(AND(Данные3!A1029&lt;&gt;"",Данные3!A1029=D$2),Данные3!B1029,""),"")</f>
        <v/>
      </c>
      <c r="K1029" s="45" t="str">
        <f>IF(COUNTIF(J$1:J1029,J1029)=1,IF(COUNT(K$1:K1028)&gt;0,MAX(K$1:K1028)+1,1),"")</f>
        <v/>
      </c>
      <c r="M1029" s="51" t="str">
        <f>IF(G1029="","",IFERROR(SUMIFS(Данные3!$E:$E,Данные3!$A:$A,D$2,Данные3!$B:$B,G1029),""))</f>
        <v/>
      </c>
      <c r="N1029" s="51" t="str">
        <f>IF(G1029="","",IFERROR(SUMIFS(Данные3!$F:$F,Данные3!$A:$A,D$2,Данные3!$B:$B,G1029),""))</f>
        <v/>
      </c>
      <c r="O1029" s="51" t="str">
        <f>IF(G1029="","",IFERROR(ROUND(SUMIFS(Данные3!$G:$G,Данные3!$A:$A,D$2,Данные3!$B:$B,G1029)*100,0)&amp;"%",""))</f>
        <v/>
      </c>
      <c r="U1029" s="51" t="str">
        <f t="shared" si="49"/>
        <v/>
      </c>
      <c r="V1029" s="53" t="str">
        <f t="shared" si="50"/>
        <v/>
      </c>
      <c r="W1029" s="51" t="str">
        <f>IFERROR(IF(Данные2!$A1029&lt;&gt;"",Данные2!$A1029,""),"")</f>
        <v/>
      </c>
      <c r="X1029" s="53" t="str">
        <f>IF(COUNTIF(W$1:W1029,W1029)=1,IF(COUNT(X$1:X1028)&gt;0,MAX(X$1:X1028)+1,1),"")</f>
        <v/>
      </c>
      <c r="Z1029" s="51" t="str">
        <f>IF($U1029="","",IFERROR(SUMIF(Данные2!$A:$A,Техлист!$U1029,Данные2!D:D),""))</f>
        <v/>
      </c>
      <c r="AA1029" s="51" t="str">
        <f>IF($U1029="","",IFERROR(SUMIF(Данные2!$A:$A,Техлист!$U1029,Данные2!E:E),""))</f>
        <v/>
      </c>
      <c r="AB1029" s="45" t="str">
        <f>IF($U1029="","",IFERROR(ROUND(SUMIF(Данные2!$A:$A,Техлист!$U1029,Данные2!F:F)*100,0)&amp;"%",""))</f>
        <v/>
      </c>
    </row>
    <row r="1030" spans="1:28" x14ac:dyDescent="0.25">
      <c r="A1030" s="45" t="str">
        <f>IF(Данные2!$A1030&lt;&gt;"",Данные2!$A1030,"")</f>
        <v/>
      </c>
      <c r="G1030" s="45" t="str">
        <f t="shared" si="48"/>
        <v/>
      </c>
      <c r="H1030" s="45" t="str">
        <f>IF(COUNTIF(G$1:G1030,G1030)=1,IF(COUNT(H$1:H1029)&gt;0,MAX(H$1:H1029)+1,1),"")</f>
        <v/>
      </c>
      <c r="J1030" s="45" t="str">
        <f>IFERROR(IF(AND(Данные3!A1030&lt;&gt;"",Данные3!A1030=D$2),Данные3!B1030,""),"")</f>
        <v/>
      </c>
      <c r="K1030" s="45" t="str">
        <f>IF(COUNTIF(J$1:J1030,J1030)=1,IF(COUNT(K$1:K1029)&gt;0,MAX(K$1:K1029)+1,1),"")</f>
        <v/>
      </c>
      <c r="M1030" s="51" t="str">
        <f>IF(G1030="","",IFERROR(SUMIFS(Данные3!$E:$E,Данные3!$A:$A,D$2,Данные3!$B:$B,G1030),""))</f>
        <v/>
      </c>
      <c r="N1030" s="51" t="str">
        <f>IF(G1030="","",IFERROR(SUMIFS(Данные3!$F:$F,Данные3!$A:$A,D$2,Данные3!$B:$B,G1030),""))</f>
        <v/>
      </c>
      <c r="O1030" s="51" t="str">
        <f>IF(G1030="","",IFERROR(ROUND(SUMIFS(Данные3!$G:$G,Данные3!$A:$A,D$2,Данные3!$B:$B,G1030)*100,0)&amp;"%",""))</f>
        <v/>
      </c>
      <c r="U1030" s="51" t="str">
        <f t="shared" si="49"/>
        <v/>
      </c>
      <c r="V1030" s="53" t="str">
        <f t="shared" si="50"/>
        <v/>
      </c>
      <c r="W1030" s="51" t="str">
        <f>IFERROR(IF(Данные2!$A1030&lt;&gt;"",Данные2!$A1030,""),"")</f>
        <v/>
      </c>
      <c r="X1030" s="53" t="str">
        <f>IF(COUNTIF(W$1:W1030,W1030)=1,IF(COUNT(X$1:X1029)&gt;0,MAX(X$1:X1029)+1,1),"")</f>
        <v/>
      </c>
      <c r="Z1030" s="51" t="str">
        <f>IF($U1030="","",IFERROR(SUMIF(Данные2!$A:$A,Техлист!$U1030,Данные2!D:D),""))</f>
        <v/>
      </c>
      <c r="AA1030" s="51" t="str">
        <f>IF($U1030="","",IFERROR(SUMIF(Данные2!$A:$A,Техлист!$U1030,Данные2!E:E),""))</f>
        <v/>
      </c>
      <c r="AB1030" s="45" t="str">
        <f>IF($U1030="","",IFERROR(ROUND(SUMIF(Данные2!$A:$A,Техлист!$U1030,Данные2!F:F)*100,0)&amp;"%",""))</f>
        <v/>
      </c>
    </row>
    <row r="1031" spans="1:28" x14ac:dyDescent="0.25">
      <c r="A1031" s="45" t="str">
        <f>IF(Данные2!$A1031&lt;&gt;"",Данные2!$A1031,"")</f>
        <v/>
      </c>
      <c r="G1031" s="45" t="str">
        <f t="shared" si="48"/>
        <v/>
      </c>
      <c r="H1031" s="45" t="str">
        <f>IF(COUNTIF(G$1:G1031,G1031)=1,IF(COUNT(H$1:H1030)&gt;0,MAX(H$1:H1030)+1,1),"")</f>
        <v/>
      </c>
      <c r="J1031" s="45" t="str">
        <f>IFERROR(IF(AND(Данные3!A1031&lt;&gt;"",Данные3!A1031=D$2),Данные3!B1031,""),"")</f>
        <v/>
      </c>
      <c r="K1031" s="45" t="str">
        <f>IF(COUNTIF(J$1:J1031,J1031)=1,IF(COUNT(K$1:K1030)&gt;0,MAX(K$1:K1030)+1,1),"")</f>
        <v/>
      </c>
      <c r="M1031" s="51" t="str">
        <f>IF(G1031="","",IFERROR(SUMIFS(Данные3!$E:$E,Данные3!$A:$A,D$2,Данные3!$B:$B,G1031),""))</f>
        <v/>
      </c>
      <c r="N1031" s="51" t="str">
        <f>IF(G1031="","",IFERROR(SUMIFS(Данные3!$F:$F,Данные3!$A:$A,D$2,Данные3!$B:$B,G1031),""))</f>
        <v/>
      </c>
      <c r="O1031" s="51" t="str">
        <f>IF(G1031="","",IFERROR(ROUND(SUMIFS(Данные3!$G:$G,Данные3!$A:$A,D$2,Данные3!$B:$B,G1031)*100,0)&amp;"%",""))</f>
        <v/>
      </c>
      <c r="U1031" s="51" t="str">
        <f t="shared" si="49"/>
        <v/>
      </c>
      <c r="V1031" s="53" t="str">
        <f t="shared" si="50"/>
        <v/>
      </c>
      <c r="W1031" s="51" t="str">
        <f>IFERROR(IF(Данные2!$A1031&lt;&gt;"",Данные2!$A1031,""),"")</f>
        <v/>
      </c>
      <c r="X1031" s="53" t="str">
        <f>IF(COUNTIF(W$1:W1031,W1031)=1,IF(COUNT(X$1:X1030)&gt;0,MAX(X$1:X1030)+1,1),"")</f>
        <v/>
      </c>
      <c r="Z1031" s="51" t="str">
        <f>IF($U1031="","",IFERROR(SUMIF(Данные2!$A:$A,Техлист!$U1031,Данные2!D:D),""))</f>
        <v/>
      </c>
      <c r="AA1031" s="51" t="str">
        <f>IF($U1031="","",IFERROR(SUMIF(Данные2!$A:$A,Техлист!$U1031,Данные2!E:E),""))</f>
        <v/>
      </c>
      <c r="AB1031" s="45" t="str">
        <f>IF($U1031="","",IFERROR(ROUND(SUMIF(Данные2!$A:$A,Техлист!$U1031,Данные2!F:F)*100,0)&amp;"%",""))</f>
        <v/>
      </c>
    </row>
    <row r="1032" spans="1:28" x14ac:dyDescent="0.25">
      <c r="A1032" s="45" t="str">
        <f>IF(Данные2!$A1032&lt;&gt;"",Данные2!$A1032,"")</f>
        <v/>
      </c>
      <c r="G1032" s="45" t="str">
        <f t="shared" si="48"/>
        <v/>
      </c>
      <c r="H1032" s="45" t="str">
        <f>IF(COUNTIF(G$1:G1032,G1032)=1,IF(COUNT(H$1:H1031)&gt;0,MAX(H$1:H1031)+1,1),"")</f>
        <v/>
      </c>
      <c r="J1032" s="45" t="str">
        <f>IFERROR(IF(AND(Данные3!A1032&lt;&gt;"",Данные3!A1032=D$2),Данные3!B1032,""),"")</f>
        <v/>
      </c>
      <c r="K1032" s="45" t="str">
        <f>IF(COUNTIF(J$1:J1032,J1032)=1,IF(COUNT(K$1:K1031)&gt;0,MAX(K$1:K1031)+1,1),"")</f>
        <v/>
      </c>
      <c r="M1032" s="51" t="str">
        <f>IF(G1032="","",IFERROR(SUMIFS(Данные3!$E:$E,Данные3!$A:$A,D$2,Данные3!$B:$B,G1032),""))</f>
        <v/>
      </c>
      <c r="N1032" s="51" t="str">
        <f>IF(G1032="","",IFERROR(SUMIFS(Данные3!$F:$F,Данные3!$A:$A,D$2,Данные3!$B:$B,G1032),""))</f>
        <v/>
      </c>
      <c r="O1032" s="51" t="str">
        <f>IF(G1032="","",IFERROR(ROUND(SUMIFS(Данные3!$G:$G,Данные3!$A:$A,D$2,Данные3!$B:$B,G1032)*100,0)&amp;"%",""))</f>
        <v/>
      </c>
      <c r="U1032" s="51" t="str">
        <f t="shared" si="49"/>
        <v/>
      </c>
      <c r="V1032" s="53" t="str">
        <f t="shared" si="50"/>
        <v/>
      </c>
      <c r="W1032" s="51" t="str">
        <f>IFERROR(IF(Данные2!$A1032&lt;&gt;"",Данные2!$A1032,""),"")</f>
        <v/>
      </c>
      <c r="X1032" s="53" t="str">
        <f>IF(COUNTIF(W$1:W1032,W1032)=1,IF(COUNT(X$1:X1031)&gt;0,MAX(X$1:X1031)+1,1),"")</f>
        <v/>
      </c>
      <c r="Z1032" s="51" t="str">
        <f>IF($U1032="","",IFERROR(SUMIF(Данные2!$A:$A,Техлист!$U1032,Данные2!D:D),""))</f>
        <v/>
      </c>
      <c r="AA1032" s="51" t="str">
        <f>IF($U1032="","",IFERROR(SUMIF(Данные2!$A:$A,Техлист!$U1032,Данные2!E:E),""))</f>
        <v/>
      </c>
      <c r="AB1032" s="45" t="str">
        <f>IF($U1032="","",IFERROR(ROUND(SUMIF(Данные2!$A:$A,Техлист!$U1032,Данные2!F:F)*100,0)&amp;"%",""))</f>
        <v/>
      </c>
    </row>
    <row r="1033" spans="1:28" x14ac:dyDescent="0.25">
      <c r="A1033" s="45" t="str">
        <f>IF(Данные2!$A1033&lt;&gt;"",Данные2!$A1033,"")</f>
        <v/>
      </c>
      <c r="G1033" s="45" t="str">
        <f t="shared" si="48"/>
        <v/>
      </c>
      <c r="H1033" s="45" t="str">
        <f>IF(COUNTIF(G$1:G1033,G1033)=1,IF(COUNT(H$1:H1032)&gt;0,MAX(H$1:H1032)+1,1),"")</f>
        <v/>
      </c>
      <c r="J1033" s="45" t="str">
        <f>IFERROR(IF(AND(Данные3!A1033&lt;&gt;"",Данные3!A1033=D$2),Данные3!B1033,""),"")</f>
        <v/>
      </c>
      <c r="K1033" s="45" t="str">
        <f>IF(COUNTIF(J$1:J1033,J1033)=1,IF(COUNT(K$1:K1032)&gt;0,MAX(K$1:K1032)+1,1),"")</f>
        <v/>
      </c>
      <c r="M1033" s="51" t="str">
        <f>IF(G1033="","",IFERROR(SUMIFS(Данные3!$E:$E,Данные3!$A:$A,D$2,Данные3!$B:$B,G1033),""))</f>
        <v/>
      </c>
      <c r="N1033" s="51" t="str">
        <f>IF(G1033="","",IFERROR(SUMIFS(Данные3!$F:$F,Данные3!$A:$A,D$2,Данные3!$B:$B,G1033),""))</f>
        <v/>
      </c>
      <c r="O1033" s="51" t="str">
        <f>IF(G1033="","",IFERROR(ROUND(SUMIFS(Данные3!$G:$G,Данные3!$A:$A,D$2,Данные3!$B:$B,G1033)*100,0)&amp;"%",""))</f>
        <v/>
      </c>
      <c r="U1033" s="51" t="str">
        <f t="shared" si="49"/>
        <v/>
      </c>
      <c r="V1033" s="53" t="str">
        <f t="shared" si="50"/>
        <v/>
      </c>
      <c r="W1033" s="51" t="str">
        <f>IFERROR(IF(Данные2!$A1033&lt;&gt;"",Данные2!$A1033,""),"")</f>
        <v/>
      </c>
      <c r="X1033" s="53" t="str">
        <f>IF(COUNTIF(W$1:W1033,W1033)=1,IF(COUNT(X$1:X1032)&gt;0,MAX(X$1:X1032)+1,1),"")</f>
        <v/>
      </c>
      <c r="Z1033" s="51" t="str">
        <f>IF($U1033="","",IFERROR(SUMIF(Данные2!$A:$A,Техлист!$U1033,Данные2!D:D),""))</f>
        <v/>
      </c>
      <c r="AA1033" s="51" t="str">
        <f>IF($U1033="","",IFERROR(SUMIF(Данные2!$A:$A,Техлист!$U1033,Данные2!E:E),""))</f>
        <v/>
      </c>
      <c r="AB1033" s="45" t="str">
        <f>IF($U1033="","",IFERROR(ROUND(SUMIF(Данные2!$A:$A,Техлист!$U1033,Данные2!F:F)*100,0)&amp;"%",""))</f>
        <v/>
      </c>
    </row>
    <row r="1034" spans="1:28" x14ac:dyDescent="0.25">
      <c r="A1034" s="45" t="str">
        <f>IF(Данные2!$A1034&lt;&gt;"",Данные2!$A1034,"")</f>
        <v/>
      </c>
      <c r="G1034" s="45" t="str">
        <f t="shared" si="48"/>
        <v/>
      </c>
      <c r="H1034" s="45" t="str">
        <f>IF(COUNTIF(G$1:G1034,G1034)=1,IF(COUNT(H$1:H1033)&gt;0,MAX(H$1:H1033)+1,1),"")</f>
        <v/>
      </c>
      <c r="J1034" s="45" t="str">
        <f>IFERROR(IF(AND(Данные3!A1034&lt;&gt;"",Данные3!A1034=D$2),Данные3!B1034,""),"")</f>
        <v/>
      </c>
      <c r="K1034" s="45" t="str">
        <f>IF(COUNTIF(J$1:J1034,J1034)=1,IF(COUNT(K$1:K1033)&gt;0,MAX(K$1:K1033)+1,1),"")</f>
        <v/>
      </c>
      <c r="M1034" s="51" t="str">
        <f>IF(G1034="","",IFERROR(SUMIFS(Данные3!$E:$E,Данные3!$A:$A,D$2,Данные3!$B:$B,G1034),""))</f>
        <v/>
      </c>
      <c r="N1034" s="51" t="str">
        <f>IF(G1034="","",IFERROR(SUMIFS(Данные3!$F:$F,Данные3!$A:$A,D$2,Данные3!$B:$B,G1034),""))</f>
        <v/>
      </c>
      <c r="O1034" s="51" t="str">
        <f>IF(G1034="","",IFERROR(ROUND(SUMIFS(Данные3!$G:$G,Данные3!$A:$A,D$2,Данные3!$B:$B,G1034)*100,0)&amp;"%",""))</f>
        <v/>
      </c>
      <c r="U1034" s="51" t="str">
        <f t="shared" si="49"/>
        <v/>
      </c>
      <c r="V1034" s="53" t="str">
        <f t="shared" si="50"/>
        <v/>
      </c>
      <c r="W1034" s="51" t="str">
        <f>IFERROR(IF(Данные2!$A1034&lt;&gt;"",Данные2!$A1034,""),"")</f>
        <v/>
      </c>
      <c r="X1034" s="53" t="str">
        <f>IF(COUNTIF(W$1:W1034,W1034)=1,IF(COUNT(X$1:X1033)&gt;0,MAX(X$1:X1033)+1,1),"")</f>
        <v/>
      </c>
      <c r="Z1034" s="51" t="str">
        <f>IF($U1034="","",IFERROR(SUMIF(Данные2!$A:$A,Техлист!$U1034,Данные2!D:D),""))</f>
        <v/>
      </c>
      <c r="AA1034" s="51" t="str">
        <f>IF($U1034="","",IFERROR(SUMIF(Данные2!$A:$A,Техлист!$U1034,Данные2!E:E),""))</f>
        <v/>
      </c>
      <c r="AB1034" s="45" t="str">
        <f>IF($U1034="","",IFERROR(ROUND(SUMIF(Данные2!$A:$A,Техлист!$U1034,Данные2!F:F)*100,0)&amp;"%",""))</f>
        <v/>
      </c>
    </row>
    <row r="1035" spans="1:28" x14ac:dyDescent="0.25">
      <c r="A1035" s="45" t="str">
        <f>IF(Данные2!$A1035&lt;&gt;"",Данные2!$A1035,"")</f>
        <v/>
      </c>
      <c r="G1035" s="45" t="str">
        <f t="shared" si="48"/>
        <v/>
      </c>
      <c r="H1035" s="45" t="str">
        <f>IF(COUNTIF(G$1:G1035,G1035)=1,IF(COUNT(H$1:H1034)&gt;0,MAX(H$1:H1034)+1,1),"")</f>
        <v/>
      </c>
      <c r="J1035" s="45" t="str">
        <f>IFERROR(IF(AND(Данные3!A1035&lt;&gt;"",Данные3!A1035=D$2),Данные3!B1035,""),"")</f>
        <v/>
      </c>
      <c r="K1035" s="45" t="str">
        <f>IF(COUNTIF(J$1:J1035,J1035)=1,IF(COUNT(K$1:K1034)&gt;0,MAX(K$1:K1034)+1,1),"")</f>
        <v/>
      </c>
      <c r="M1035" s="51" t="str">
        <f>IF(G1035="","",IFERROR(SUMIFS(Данные3!$E:$E,Данные3!$A:$A,D$2,Данные3!$B:$B,G1035),""))</f>
        <v/>
      </c>
      <c r="N1035" s="51" t="str">
        <f>IF(G1035="","",IFERROR(SUMIFS(Данные3!$F:$F,Данные3!$A:$A,D$2,Данные3!$B:$B,G1035),""))</f>
        <v/>
      </c>
      <c r="O1035" s="51" t="str">
        <f>IF(G1035="","",IFERROR(ROUND(SUMIFS(Данные3!$G:$G,Данные3!$A:$A,D$2,Данные3!$B:$B,G1035)*100,0)&amp;"%",""))</f>
        <v/>
      </c>
      <c r="U1035" s="51" t="str">
        <f t="shared" si="49"/>
        <v/>
      </c>
      <c r="V1035" s="53" t="str">
        <f t="shared" si="50"/>
        <v/>
      </c>
      <c r="W1035" s="51" t="str">
        <f>IFERROR(IF(Данные2!$A1035&lt;&gt;"",Данные2!$A1035,""),"")</f>
        <v/>
      </c>
      <c r="X1035" s="53" t="str">
        <f>IF(COUNTIF(W$1:W1035,W1035)=1,IF(COUNT(X$1:X1034)&gt;0,MAX(X$1:X1034)+1,1),"")</f>
        <v/>
      </c>
      <c r="Z1035" s="51" t="str">
        <f>IF($U1035="","",IFERROR(SUMIF(Данные2!$A:$A,Техлист!$U1035,Данные2!D:D),""))</f>
        <v/>
      </c>
      <c r="AA1035" s="51" t="str">
        <f>IF($U1035="","",IFERROR(SUMIF(Данные2!$A:$A,Техлист!$U1035,Данные2!E:E),""))</f>
        <v/>
      </c>
      <c r="AB1035" s="45" t="str">
        <f>IF($U1035="","",IFERROR(ROUND(SUMIF(Данные2!$A:$A,Техлист!$U1035,Данные2!F:F)*100,0)&amp;"%",""))</f>
        <v/>
      </c>
    </row>
    <row r="1036" spans="1:28" x14ac:dyDescent="0.25">
      <c r="A1036" s="45" t="str">
        <f>IF(Данные2!$A1036&lt;&gt;"",Данные2!$A1036,"")</f>
        <v/>
      </c>
      <c r="G1036" s="45" t="str">
        <f t="shared" si="48"/>
        <v/>
      </c>
      <c r="H1036" s="45" t="str">
        <f>IF(COUNTIF(G$1:G1036,G1036)=1,IF(COUNT(H$1:H1035)&gt;0,MAX(H$1:H1035)+1,1),"")</f>
        <v/>
      </c>
      <c r="J1036" s="45" t="str">
        <f>IFERROR(IF(AND(Данные3!A1036&lt;&gt;"",Данные3!A1036=D$2),Данные3!B1036,""),"")</f>
        <v/>
      </c>
      <c r="K1036" s="45" t="str">
        <f>IF(COUNTIF(J$1:J1036,J1036)=1,IF(COUNT(K$1:K1035)&gt;0,MAX(K$1:K1035)+1,1),"")</f>
        <v/>
      </c>
      <c r="M1036" s="51" t="str">
        <f>IF(G1036="","",IFERROR(SUMIFS(Данные3!$E:$E,Данные3!$A:$A,D$2,Данные3!$B:$B,G1036),""))</f>
        <v/>
      </c>
      <c r="N1036" s="51" t="str">
        <f>IF(G1036="","",IFERROR(SUMIFS(Данные3!$F:$F,Данные3!$A:$A,D$2,Данные3!$B:$B,G1036),""))</f>
        <v/>
      </c>
      <c r="O1036" s="51" t="str">
        <f>IF(G1036="","",IFERROR(ROUND(SUMIFS(Данные3!$G:$G,Данные3!$A:$A,D$2,Данные3!$B:$B,G1036)*100,0)&amp;"%",""))</f>
        <v/>
      </c>
      <c r="U1036" s="51" t="str">
        <f t="shared" si="49"/>
        <v/>
      </c>
      <c r="V1036" s="53" t="str">
        <f t="shared" si="50"/>
        <v/>
      </c>
      <c r="W1036" s="51" t="str">
        <f>IFERROR(IF(Данные2!$A1036&lt;&gt;"",Данные2!$A1036,""),"")</f>
        <v/>
      </c>
      <c r="X1036" s="53" t="str">
        <f>IF(COUNTIF(W$1:W1036,W1036)=1,IF(COUNT(X$1:X1035)&gt;0,MAX(X$1:X1035)+1,1),"")</f>
        <v/>
      </c>
      <c r="Z1036" s="51" t="str">
        <f>IF($U1036="","",IFERROR(SUMIF(Данные2!$A:$A,Техлист!$U1036,Данные2!D:D),""))</f>
        <v/>
      </c>
      <c r="AA1036" s="51" t="str">
        <f>IF($U1036="","",IFERROR(SUMIF(Данные2!$A:$A,Техлист!$U1036,Данные2!E:E),""))</f>
        <v/>
      </c>
      <c r="AB1036" s="45" t="str">
        <f>IF($U1036="","",IFERROR(ROUND(SUMIF(Данные2!$A:$A,Техлист!$U1036,Данные2!F:F)*100,0)&amp;"%",""))</f>
        <v/>
      </c>
    </row>
    <row r="1037" spans="1:28" x14ac:dyDescent="0.25">
      <c r="A1037" s="45" t="str">
        <f>IF(Данные2!$A1037&lt;&gt;"",Данные2!$A1037,"")</f>
        <v/>
      </c>
      <c r="G1037" s="45" t="str">
        <f t="shared" si="48"/>
        <v/>
      </c>
      <c r="H1037" s="45" t="str">
        <f>IF(COUNTIF(G$1:G1037,G1037)=1,IF(COUNT(H$1:H1036)&gt;0,MAX(H$1:H1036)+1,1),"")</f>
        <v/>
      </c>
      <c r="J1037" s="45" t="str">
        <f>IFERROR(IF(AND(Данные3!A1037&lt;&gt;"",Данные3!A1037=D$2),Данные3!B1037,""),"")</f>
        <v/>
      </c>
      <c r="K1037" s="45" t="str">
        <f>IF(COUNTIF(J$1:J1037,J1037)=1,IF(COUNT(K$1:K1036)&gt;0,MAX(K$1:K1036)+1,1),"")</f>
        <v/>
      </c>
      <c r="M1037" s="51" t="str">
        <f>IF(G1037="","",IFERROR(SUMIFS(Данные3!$E:$E,Данные3!$A:$A,D$2,Данные3!$B:$B,G1037),""))</f>
        <v/>
      </c>
      <c r="N1037" s="51" t="str">
        <f>IF(G1037="","",IFERROR(SUMIFS(Данные3!$F:$F,Данные3!$A:$A,D$2,Данные3!$B:$B,G1037),""))</f>
        <v/>
      </c>
      <c r="O1037" s="51" t="str">
        <f>IF(G1037="","",IFERROR(ROUND(SUMIFS(Данные3!$G:$G,Данные3!$A:$A,D$2,Данные3!$B:$B,G1037)*100,0)&amp;"%",""))</f>
        <v/>
      </c>
      <c r="U1037" s="51" t="str">
        <f t="shared" si="49"/>
        <v/>
      </c>
      <c r="V1037" s="53" t="str">
        <f t="shared" si="50"/>
        <v/>
      </c>
      <c r="W1037" s="51" t="str">
        <f>IFERROR(IF(Данные2!$A1037&lt;&gt;"",Данные2!$A1037,""),"")</f>
        <v/>
      </c>
      <c r="X1037" s="53" t="str">
        <f>IF(COUNTIF(W$1:W1037,W1037)=1,IF(COUNT(X$1:X1036)&gt;0,MAX(X$1:X1036)+1,1),"")</f>
        <v/>
      </c>
      <c r="Z1037" s="51" t="str">
        <f>IF($U1037="","",IFERROR(SUMIF(Данные2!$A:$A,Техлист!$U1037,Данные2!D:D),""))</f>
        <v/>
      </c>
      <c r="AA1037" s="51" t="str">
        <f>IF($U1037="","",IFERROR(SUMIF(Данные2!$A:$A,Техлист!$U1037,Данные2!E:E),""))</f>
        <v/>
      </c>
      <c r="AB1037" s="45" t="str">
        <f>IF($U1037="","",IFERROR(ROUND(SUMIF(Данные2!$A:$A,Техлист!$U1037,Данные2!F:F)*100,0)&amp;"%",""))</f>
        <v/>
      </c>
    </row>
    <row r="1038" spans="1:28" x14ac:dyDescent="0.25">
      <c r="A1038" s="45" t="str">
        <f>IF(Данные2!$A1038&lt;&gt;"",Данные2!$A1038,"")</f>
        <v/>
      </c>
      <c r="G1038" s="45" t="str">
        <f t="shared" si="48"/>
        <v/>
      </c>
      <c r="H1038" s="45" t="str">
        <f>IF(COUNTIF(G$1:G1038,G1038)=1,IF(COUNT(H$1:H1037)&gt;0,MAX(H$1:H1037)+1,1),"")</f>
        <v/>
      </c>
      <c r="J1038" s="45" t="str">
        <f>IFERROR(IF(AND(Данные3!A1038&lt;&gt;"",Данные3!A1038=D$2),Данные3!B1038,""),"")</f>
        <v/>
      </c>
      <c r="K1038" s="45" t="str">
        <f>IF(COUNTIF(J$1:J1038,J1038)=1,IF(COUNT(K$1:K1037)&gt;0,MAX(K$1:K1037)+1,1),"")</f>
        <v/>
      </c>
      <c r="M1038" s="51" t="str">
        <f>IF(G1038="","",IFERROR(SUMIFS(Данные3!$E:$E,Данные3!$A:$A,D$2,Данные3!$B:$B,G1038),""))</f>
        <v/>
      </c>
      <c r="N1038" s="51" t="str">
        <f>IF(G1038="","",IFERROR(SUMIFS(Данные3!$F:$F,Данные3!$A:$A,D$2,Данные3!$B:$B,G1038),""))</f>
        <v/>
      </c>
      <c r="O1038" s="51" t="str">
        <f>IF(G1038="","",IFERROR(ROUND(SUMIFS(Данные3!$G:$G,Данные3!$A:$A,D$2,Данные3!$B:$B,G1038)*100,0)&amp;"%",""))</f>
        <v/>
      </c>
      <c r="U1038" s="51" t="str">
        <f t="shared" si="49"/>
        <v/>
      </c>
      <c r="V1038" s="53" t="str">
        <f t="shared" si="50"/>
        <v/>
      </c>
      <c r="W1038" s="51" t="str">
        <f>IFERROR(IF(Данные2!$A1038&lt;&gt;"",Данные2!$A1038,""),"")</f>
        <v/>
      </c>
      <c r="X1038" s="53" t="str">
        <f>IF(COUNTIF(W$1:W1038,W1038)=1,IF(COUNT(X$1:X1037)&gt;0,MAX(X$1:X1037)+1,1),"")</f>
        <v/>
      </c>
      <c r="Z1038" s="51" t="str">
        <f>IF($U1038="","",IFERROR(SUMIF(Данные2!$A:$A,Техлист!$U1038,Данные2!D:D),""))</f>
        <v/>
      </c>
      <c r="AA1038" s="51" t="str">
        <f>IF($U1038="","",IFERROR(SUMIF(Данные2!$A:$A,Техлист!$U1038,Данные2!E:E),""))</f>
        <v/>
      </c>
      <c r="AB1038" s="45" t="str">
        <f>IF($U1038="","",IFERROR(ROUND(SUMIF(Данные2!$A:$A,Техлист!$U1038,Данные2!F:F)*100,0)&amp;"%",""))</f>
        <v/>
      </c>
    </row>
    <row r="1039" spans="1:28" x14ac:dyDescent="0.25">
      <c r="A1039" s="45" t="str">
        <f>IF(Данные2!$A1039&lt;&gt;"",Данные2!$A1039,"")</f>
        <v/>
      </c>
      <c r="G1039" s="45" t="str">
        <f t="shared" si="48"/>
        <v/>
      </c>
      <c r="H1039" s="45" t="str">
        <f>IF(COUNTIF(G$1:G1039,G1039)=1,IF(COUNT(H$1:H1038)&gt;0,MAX(H$1:H1038)+1,1),"")</f>
        <v/>
      </c>
      <c r="J1039" s="45" t="str">
        <f>IFERROR(IF(AND(Данные3!A1039&lt;&gt;"",Данные3!A1039=D$2),Данные3!B1039,""),"")</f>
        <v/>
      </c>
      <c r="K1039" s="45" t="str">
        <f>IF(COUNTIF(J$1:J1039,J1039)=1,IF(COUNT(K$1:K1038)&gt;0,MAX(K$1:K1038)+1,1),"")</f>
        <v/>
      </c>
      <c r="M1039" s="51" t="str">
        <f>IF(G1039="","",IFERROR(SUMIFS(Данные3!$E:$E,Данные3!$A:$A,D$2,Данные3!$B:$B,G1039),""))</f>
        <v/>
      </c>
      <c r="N1039" s="51" t="str">
        <f>IF(G1039="","",IFERROR(SUMIFS(Данные3!$F:$F,Данные3!$A:$A,D$2,Данные3!$B:$B,G1039),""))</f>
        <v/>
      </c>
      <c r="O1039" s="51" t="str">
        <f>IF(G1039="","",IFERROR(ROUND(SUMIFS(Данные3!$G:$G,Данные3!$A:$A,D$2,Данные3!$B:$B,G1039)*100,0)&amp;"%",""))</f>
        <v/>
      </c>
      <c r="U1039" s="51" t="str">
        <f t="shared" si="49"/>
        <v/>
      </c>
      <c r="V1039" s="53" t="str">
        <f t="shared" si="50"/>
        <v/>
      </c>
      <c r="W1039" s="51" t="str">
        <f>IFERROR(IF(Данные2!$A1039&lt;&gt;"",Данные2!$A1039,""),"")</f>
        <v/>
      </c>
      <c r="X1039" s="53" t="str">
        <f>IF(COUNTIF(W$1:W1039,W1039)=1,IF(COUNT(X$1:X1038)&gt;0,MAX(X$1:X1038)+1,1),"")</f>
        <v/>
      </c>
      <c r="Z1039" s="51" t="str">
        <f>IF($U1039="","",IFERROR(SUMIF(Данные2!$A:$A,Техлист!$U1039,Данные2!D:D),""))</f>
        <v/>
      </c>
      <c r="AA1039" s="51" t="str">
        <f>IF($U1039="","",IFERROR(SUMIF(Данные2!$A:$A,Техлист!$U1039,Данные2!E:E),""))</f>
        <v/>
      </c>
      <c r="AB1039" s="45" t="str">
        <f>IF($U1039="","",IFERROR(ROUND(SUMIF(Данные2!$A:$A,Техлист!$U1039,Данные2!F:F)*100,0)&amp;"%",""))</f>
        <v/>
      </c>
    </row>
    <row r="1040" spans="1:28" x14ac:dyDescent="0.25">
      <c r="A1040" s="45" t="str">
        <f>IF(Данные2!$A1040&lt;&gt;"",Данные2!$A1040,"")</f>
        <v/>
      </c>
      <c r="G1040" s="45" t="str">
        <f t="shared" si="48"/>
        <v/>
      </c>
      <c r="H1040" s="45" t="str">
        <f>IF(COUNTIF(G$1:G1040,G1040)=1,IF(COUNT(H$1:H1039)&gt;0,MAX(H$1:H1039)+1,1),"")</f>
        <v/>
      </c>
      <c r="J1040" s="45" t="str">
        <f>IFERROR(IF(AND(Данные3!A1040&lt;&gt;"",Данные3!A1040=D$2),Данные3!B1040,""),"")</f>
        <v/>
      </c>
      <c r="K1040" s="45" t="str">
        <f>IF(COUNTIF(J$1:J1040,J1040)=1,IF(COUNT(K$1:K1039)&gt;0,MAX(K$1:K1039)+1,1),"")</f>
        <v/>
      </c>
      <c r="M1040" s="51" t="str">
        <f>IF(G1040="","",IFERROR(SUMIFS(Данные3!$E:$E,Данные3!$A:$A,D$2,Данные3!$B:$B,G1040),""))</f>
        <v/>
      </c>
      <c r="N1040" s="51" t="str">
        <f>IF(G1040="","",IFERROR(SUMIFS(Данные3!$F:$F,Данные3!$A:$A,D$2,Данные3!$B:$B,G1040),""))</f>
        <v/>
      </c>
      <c r="O1040" s="51" t="str">
        <f>IF(G1040="","",IFERROR(ROUND(SUMIFS(Данные3!$G:$G,Данные3!$A:$A,D$2,Данные3!$B:$B,G1040)*100,0)&amp;"%",""))</f>
        <v/>
      </c>
      <c r="U1040" s="51" t="str">
        <f t="shared" si="49"/>
        <v/>
      </c>
      <c r="V1040" s="53" t="str">
        <f t="shared" si="50"/>
        <v/>
      </c>
      <c r="W1040" s="51" t="str">
        <f>IFERROR(IF(Данные2!$A1040&lt;&gt;"",Данные2!$A1040,""),"")</f>
        <v/>
      </c>
      <c r="X1040" s="53" t="str">
        <f>IF(COUNTIF(W$1:W1040,W1040)=1,IF(COUNT(X$1:X1039)&gt;0,MAX(X$1:X1039)+1,1),"")</f>
        <v/>
      </c>
      <c r="Z1040" s="51" t="str">
        <f>IF($U1040="","",IFERROR(SUMIF(Данные2!$A:$A,Техлист!$U1040,Данные2!D:D),""))</f>
        <v/>
      </c>
      <c r="AA1040" s="51" t="str">
        <f>IF($U1040="","",IFERROR(SUMIF(Данные2!$A:$A,Техлист!$U1040,Данные2!E:E),""))</f>
        <v/>
      </c>
      <c r="AB1040" s="45" t="str">
        <f>IF($U1040="","",IFERROR(ROUND(SUMIF(Данные2!$A:$A,Техлист!$U1040,Данные2!F:F)*100,0)&amp;"%",""))</f>
        <v/>
      </c>
    </row>
    <row r="1041" spans="1:28" x14ac:dyDescent="0.25">
      <c r="A1041" s="45" t="str">
        <f>IF(Данные2!$A1041&lt;&gt;"",Данные2!$A1041,"")</f>
        <v/>
      </c>
      <c r="G1041" s="45" t="str">
        <f t="shared" si="48"/>
        <v/>
      </c>
      <c r="H1041" s="45" t="str">
        <f>IF(COUNTIF(G$1:G1041,G1041)=1,IF(COUNT(H$1:H1040)&gt;0,MAX(H$1:H1040)+1,1),"")</f>
        <v/>
      </c>
      <c r="J1041" s="45" t="str">
        <f>IFERROR(IF(AND(Данные3!A1041&lt;&gt;"",Данные3!A1041=D$2),Данные3!B1041,""),"")</f>
        <v/>
      </c>
      <c r="K1041" s="45" t="str">
        <f>IF(COUNTIF(J$1:J1041,J1041)=1,IF(COUNT(K$1:K1040)&gt;0,MAX(K$1:K1040)+1,1),"")</f>
        <v/>
      </c>
      <c r="M1041" s="51" t="str">
        <f>IF(G1041="","",IFERROR(SUMIFS(Данные3!$E:$E,Данные3!$A:$A,D$2,Данные3!$B:$B,G1041),""))</f>
        <v/>
      </c>
      <c r="N1041" s="51" t="str">
        <f>IF(G1041="","",IFERROR(SUMIFS(Данные3!$F:$F,Данные3!$A:$A,D$2,Данные3!$B:$B,G1041),""))</f>
        <v/>
      </c>
      <c r="O1041" s="51" t="str">
        <f>IF(G1041="","",IFERROR(ROUND(SUMIFS(Данные3!$G:$G,Данные3!$A:$A,D$2,Данные3!$B:$B,G1041)*100,0)&amp;"%",""))</f>
        <v/>
      </c>
      <c r="U1041" s="51" t="str">
        <f t="shared" si="49"/>
        <v/>
      </c>
      <c r="V1041" s="53" t="str">
        <f t="shared" si="50"/>
        <v/>
      </c>
      <c r="W1041" s="51" t="str">
        <f>IFERROR(IF(Данные2!$A1041&lt;&gt;"",Данные2!$A1041,""),"")</f>
        <v/>
      </c>
      <c r="X1041" s="53" t="str">
        <f>IF(COUNTIF(W$1:W1041,W1041)=1,IF(COUNT(X$1:X1040)&gt;0,MAX(X$1:X1040)+1,1),"")</f>
        <v/>
      </c>
      <c r="Z1041" s="51" t="str">
        <f>IF($U1041="","",IFERROR(SUMIF(Данные2!$A:$A,Техлист!$U1041,Данные2!D:D),""))</f>
        <v/>
      </c>
      <c r="AA1041" s="51" t="str">
        <f>IF($U1041="","",IFERROR(SUMIF(Данные2!$A:$A,Техлист!$U1041,Данные2!E:E),""))</f>
        <v/>
      </c>
      <c r="AB1041" s="45" t="str">
        <f>IF($U1041="","",IFERROR(ROUND(SUMIF(Данные2!$A:$A,Техлист!$U1041,Данные2!F:F)*100,0)&amp;"%",""))</f>
        <v/>
      </c>
    </row>
    <row r="1042" spans="1:28" x14ac:dyDescent="0.25">
      <c r="A1042" s="45" t="str">
        <f>IF(Данные2!$A1042&lt;&gt;"",Данные2!$A1042,"")</f>
        <v/>
      </c>
      <c r="G1042" s="45" t="str">
        <f t="shared" si="48"/>
        <v/>
      </c>
      <c r="H1042" s="45" t="str">
        <f>IF(COUNTIF(G$1:G1042,G1042)=1,IF(COUNT(H$1:H1041)&gt;0,MAX(H$1:H1041)+1,1),"")</f>
        <v/>
      </c>
      <c r="J1042" s="45" t="str">
        <f>IFERROR(IF(AND(Данные3!A1042&lt;&gt;"",Данные3!A1042=D$2),Данные3!B1042,""),"")</f>
        <v/>
      </c>
      <c r="K1042" s="45" t="str">
        <f>IF(COUNTIF(J$1:J1042,J1042)=1,IF(COUNT(K$1:K1041)&gt;0,MAX(K$1:K1041)+1,1),"")</f>
        <v/>
      </c>
      <c r="M1042" s="51" t="str">
        <f>IF(G1042="","",IFERROR(SUMIFS(Данные3!$E:$E,Данные3!$A:$A,D$2,Данные3!$B:$B,G1042),""))</f>
        <v/>
      </c>
      <c r="N1042" s="51" t="str">
        <f>IF(G1042="","",IFERROR(SUMIFS(Данные3!$F:$F,Данные3!$A:$A,D$2,Данные3!$B:$B,G1042),""))</f>
        <v/>
      </c>
      <c r="O1042" s="51" t="str">
        <f>IF(G1042="","",IFERROR(ROUND(SUMIFS(Данные3!$G:$G,Данные3!$A:$A,D$2,Данные3!$B:$B,G1042)*100,0)&amp;"%",""))</f>
        <v/>
      </c>
      <c r="U1042" s="51" t="str">
        <f t="shared" si="49"/>
        <v/>
      </c>
      <c r="V1042" s="53" t="str">
        <f t="shared" si="50"/>
        <v/>
      </c>
      <c r="W1042" s="51" t="str">
        <f>IFERROR(IF(Данные2!$A1042&lt;&gt;"",Данные2!$A1042,""),"")</f>
        <v/>
      </c>
      <c r="X1042" s="53" t="str">
        <f>IF(COUNTIF(W$1:W1042,W1042)=1,IF(COUNT(X$1:X1041)&gt;0,MAX(X$1:X1041)+1,1),"")</f>
        <v/>
      </c>
      <c r="Z1042" s="51" t="str">
        <f>IF($U1042="","",IFERROR(SUMIF(Данные2!$A:$A,Техлист!$U1042,Данные2!D:D),""))</f>
        <v/>
      </c>
      <c r="AA1042" s="51" t="str">
        <f>IF($U1042="","",IFERROR(SUMIF(Данные2!$A:$A,Техлист!$U1042,Данные2!E:E),""))</f>
        <v/>
      </c>
      <c r="AB1042" s="45" t="str">
        <f>IF($U1042="","",IFERROR(ROUND(SUMIF(Данные2!$A:$A,Техлист!$U1042,Данные2!F:F)*100,0)&amp;"%",""))</f>
        <v/>
      </c>
    </row>
    <row r="1043" spans="1:28" x14ac:dyDescent="0.25">
      <c r="A1043" s="45" t="str">
        <f>IF(Данные2!$A1043&lt;&gt;"",Данные2!$A1043,"")</f>
        <v/>
      </c>
      <c r="G1043" s="45" t="str">
        <f t="shared" si="48"/>
        <v/>
      </c>
      <c r="H1043" s="45" t="str">
        <f>IF(COUNTIF(G$1:G1043,G1043)=1,IF(COUNT(H$1:H1042)&gt;0,MAX(H$1:H1042)+1,1),"")</f>
        <v/>
      </c>
      <c r="J1043" s="45" t="str">
        <f>IFERROR(IF(AND(Данные3!A1043&lt;&gt;"",Данные3!A1043=D$2),Данные3!B1043,""),"")</f>
        <v/>
      </c>
      <c r="K1043" s="45" t="str">
        <f>IF(COUNTIF(J$1:J1043,J1043)=1,IF(COUNT(K$1:K1042)&gt;0,MAX(K$1:K1042)+1,1),"")</f>
        <v/>
      </c>
      <c r="M1043" s="51" t="str">
        <f>IF(G1043="","",IFERROR(SUMIFS(Данные3!$E:$E,Данные3!$A:$A,D$2,Данные3!$B:$B,G1043),""))</f>
        <v/>
      </c>
      <c r="N1043" s="51" t="str">
        <f>IF(G1043="","",IFERROR(SUMIFS(Данные3!$F:$F,Данные3!$A:$A,D$2,Данные3!$B:$B,G1043),""))</f>
        <v/>
      </c>
      <c r="O1043" s="51" t="str">
        <f>IF(G1043="","",IFERROR(ROUND(SUMIFS(Данные3!$G:$G,Данные3!$A:$A,D$2,Данные3!$B:$B,G1043)*100,0)&amp;"%",""))</f>
        <v/>
      </c>
      <c r="U1043" s="51" t="str">
        <f t="shared" si="49"/>
        <v/>
      </c>
      <c r="V1043" s="53" t="str">
        <f t="shared" si="50"/>
        <v/>
      </c>
      <c r="W1043" s="51" t="str">
        <f>IFERROR(IF(Данные2!$A1043&lt;&gt;"",Данные2!$A1043,""),"")</f>
        <v/>
      </c>
      <c r="X1043" s="53" t="str">
        <f>IF(COUNTIF(W$1:W1043,W1043)=1,IF(COUNT(X$1:X1042)&gt;0,MAX(X$1:X1042)+1,1),"")</f>
        <v/>
      </c>
      <c r="Z1043" s="51" t="str">
        <f>IF($U1043="","",IFERROR(SUMIF(Данные2!$A:$A,Техлист!$U1043,Данные2!D:D),""))</f>
        <v/>
      </c>
      <c r="AA1043" s="51" t="str">
        <f>IF($U1043="","",IFERROR(SUMIF(Данные2!$A:$A,Техлист!$U1043,Данные2!E:E),""))</f>
        <v/>
      </c>
      <c r="AB1043" s="45" t="str">
        <f>IF($U1043="","",IFERROR(ROUND(SUMIF(Данные2!$A:$A,Техлист!$U1043,Данные2!F:F)*100,0)&amp;"%",""))</f>
        <v/>
      </c>
    </row>
    <row r="1044" spans="1:28" x14ac:dyDescent="0.25">
      <c r="A1044" s="45" t="str">
        <f>IF(Данные2!$A1044&lt;&gt;"",Данные2!$A1044,"")</f>
        <v/>
      </c>
      <c r="G1044" s="45" t="str">
        <f t="shared" si="48"/>
        <v/>
      </c>
      <c r="H1044" s="45" t="str">
        <f>IF(COUNTIF(G$1:G1044,G1044)=1,IF(COUNT(H$1:H1043)&gt;0,MAX(H$1:H1043)+1,1),"")</f>
        <v/>
      </c>
      <c r="J1044" s="45" t="str">
        <f>IFERROR(IF(AND(Данные3!A1044&lt;&gt;"",Данные3!A1044=D$2),Данные3!B1044,""),"")</f>
        <v/>
      </c>
      <c r="K1044" s="45" t="str">
        <f>IF(COUNTIF(J$1:J1044,J1044)=1,IF(COUNT(K$1:K1043)&gt;0,MAX(K$1:K1043)+1,1),"")</f>
        <v/>
      </c>
      <c r="M1044" s="51" t="str">
        <f>IF(G1044="","",IFERROR(SUMIFS(Данные3!$E:$E,Данные3!$A:$A,D$2,Данные3!$B:$B,G1044),""))</f>
        <v/>
      </c>
      <c r="N1044" s="51" t="str">
        <f>IF(G1044="","",IFERROR(SUMIFS(Данные3!$F:$F,Данные3!$A:$A,D$2,Данные3!$B:$B,G1044),""))</f>
        <v/>
      </c>
      <c r="O1044" s="51" t="str">
        <f>IF(G1044="","",IFERROR(ROUND(SUMIFS(Данные3!$G:$G,Данные3!$A:$A,D$2,Данные3!$B:$B,G1044)*100,0)&amp;"%",""))</f>
        <v/>
      </c>
      <c r="U1044" s="51" t="str">
        <f t="shared" si="49"/>
        <v/>
      </c>
      <c r="V1044" s="53" t="str">
        <f t="shared" si="50"/>
        <v/>
      </c>
      <c r="W1044" s="51" t="str">
        <f>IFERROR(IF(Данные2!$A1044&lt;&gt;"",Данные2!$A1044,""),"")</f>
        <v/>
      </c>
      <c r="X1044" s="53" t="str">
        <f>IF(COUNTIF(W$1:W1044,W1044)=1,IF(COUNT(X$1:X1043)&gt;0,MAX(X$1:X1043)+1,1),"")</f>
        <v/>
      </c>
      <c r="Z1044" s="51" t="str">
        <f>IF($U1044="","",IFERROR(SUMIF(Данные2!$A:$A,Техлист!$U1044,Данные2!D:D),""))</f>
        <v/>
      </c>
      <c r="AA1044" s="51" t="str">
        <f>IF($U1044="","",IFERROR(SUMIF(Данные2!$A:$A,Техлист!$U1044,Данные2!E:E),""))</f>
        <v/>
      </c>
      <c r="AB1044" s="45" t="str">
        <f>IF($U1044="","",IFERROR(ROUND(SUMIF(Данные2!$A:$A,Техлист!$U1044,Данные2!F:F)*100,0)&amp;"%",""))</f>
        <v/>
      </c>
    </row>
    <row r="1045" spans="1:28" x14ac:dyDescent="0.25">
      <c r="A1045" s="45" t="str">
        <f>IF(Данные2!$A1045&lt;&gt;"",Данные2!$A1045,"")</f>
        <v/>
      </c>
      <c r="G1045" s="45" t="str">
        <f t="shared" si="48"/>
        <v/>
      </c>
      <c r="H1045" s="45" t="str">
        <f>IF(COUNTIF(G$1:G1045,G1045)=1,IF(COUNT(H$1:H1044)&gt;0,MAX(H$1:H1044)+1,1),"")</f>
        <v/>
      </c>
      <c r="J1045" s="45" t="str">
        <f>IFERROR(IF(AND(Данные3!A1045&lt;&gt;"",Данные3!A1045=D$2),Данные3!B1045,""),"")</f>
        <v/>
      </c>
      <c r="K1045" s="45" t="str">
        <f>IF(COUNTIF(J$1:J1045,J1045)=1,IF(COUNT(K$1:K1044)&gt;0,MAX(K$1:K1044)+1,1),"")</f>
        <v/>
      </c>
      <c r="M1045" s="51" t="str">
        <f>IF(G1045="","",IFERROR(SUMIFS(Данные3!$E:$E,Данные3!$A:$A,D$2,Данные3!$B:$B,G1045),""))</f>
        <v/>
      </c>
      <c r="N1045" s="51" t="str">
        <f>IF(G1045="","",IFERROR(SUMIFS(Данные3!$F:$F,Данные3!$A:$A,D$2,Данные3!$B:$B,G1045),""))</f>
        <v/>
      </c>
      <c r="O1045" s="51" t="str">
        <f>IF(G1045="","",IFERROR(ROUND(SUMIFS(Данные3!$G:$G,Данные3!$A:$A,D$2,Данные3!$B:$B,G1045)*100,0)&amp;"%",""))</f>
        <v/>
      </c>
      <c r="U1045" s="51" t="str">
        <f t="shared" si="49"/>
        <v/>
      </c>
      <c r="V1045" s="53" t="str">
        <f t="shared" si="50"/>
        <v/>
      </c>
      <c r="W1045" s="51" t="str">
        <f>IFERROR(IF(Данные2!$A1045&lt;&gt;"",Данные2!$A1045,""),"")</f>
        <v/>
      </c>
      <c r="X1045" s="53" t="str">
        <f>IF(COUNTIF(W$1:W1045,W1045)=1,IF(COUNT(X$1:X1044)&gt;0,MAX(X$1:X1044)+1,1),"")</f>
        <v/>
      </c>
      <c r="Z1045" s="51" t="str">
        <f>IF($U1045="","",IFERROR(SUMIF(Данные2!$A:$A,Техлист!$U1045,Данные2!D:D),""))</f>
        <v/>
      </c>
      <c r="AA1045" s="51" t="str">
        <f>IF($U1045="","",IFERROR(SUMIF(Данные2!$A:$A,Техлист!$U1045,Данные2!E:E),""))</f>
        <v/>
      </c>
      <c r="AB1045" s="45" t="str">
        <f>IF($U1045="","",IFERROR(ROUND(SUMIF(Данные2!$A:$A,Техлист!$U1045,Данные2!F:F)*100,0)&amp;"%",""))</f>
        <v/>
      </c>
    </row>
    <row r="1046" spans="1:28" x14ac:dyDescent="0.25">
      <c r="A1046" s="45" t="str">
        <f>IF(Данные2!$A1046&lt;&gt;"",Данные2!$A1046,"")</f>
        <v/>
      </c>
      <c r="G1046" s="45" t="str">
        <f t="shared" si="48"/>
        <v/>
      </c>
      <c r="H1046" s="45" t="str">
        <f>IF(COUNTIF(G$1:G1046,G1046)=1,IF(COUNT(H$1:H1045)&gt;0,MAX(H$1:H1045)+1,1),"")</f>
        <v/>
      </c>
      <c r="J1046" s="45" t="str">
        <f>IFERROR(IF(AND(Данные3!A1046&lt;&gt;"",Данные3!A1046=D$2),Данные3!B1046,""),"")</f>
        <v/>
      </c>
      <c r="K1046" s="45" t="str">
        <f>IF(COUNTIF(J$1:J1046,J1046)=1,IF(COUNT(K$1:K1045)&gt;0,MAX(K$1:K1045)+1,1),"")</f>
        <v/>
      </c>
      <c r="M1046" s="51" t="str">
        <f>IF(G1046="","",IFERROR(SUMIFS(Данные3!$E:$E,Данные3!$A:$A,D$2,Данные3!$B:$B,G1046),""))</f>
        <v/>
      </c>
      <c r="N1046" s="51" t="str">
        <f>IF(G1046="","",IFERROR(SUMIFS(Данные3!$F:$F,Данные3!$A:$A,D$2,Данные3!$B:$B,G1046),""))</f>
        <v/>
      </c>
      <c r="O1046" s="51" t="str">
        <f>IF(G1046="","",IFERROR(ROUND(SUMIFS(Данные3!$G:$G,Данные3!$A:$A,D$2,Данные3!$B:$B,G1046)*100,0)&amp;"%",""))</f>
        <v/>
      </c>
      <c r="U1046" s="51" t="str">
        <f t="shared" si="49"/>
        <v/>
      </c>
      <c r="V1046" s="53" t="str">
        <f t="shared" si="50"/>
        <v/>
      </c>
      <c r="W1046" s="51" t="str">
        <f>IFERROR(IF(Данные2!$A1046&lt;&gt;"",Данные2!$A1046,""),"")</f>
        <v/>
      </c>
      <c r="X1046" s="53" t="str">
        <f>IF(COUNTIF(W$1:W1046,W1046)=1,IF(COUNT(X$1:X1045)&gt;0,MAX(X$1:X1045)+1,1),"")</f>
        <v/>
      </c>
      <c r="Z1046" s="51" t="str">
        <f>IF($U1046="","",IFERROR(SUMIF(Данные2!$A:$A,Техлист!$U1046,Данные2!D:D),""))</f>
        <v/>
      </c>
      <c r="AA1046" s="51" t="str">
        <f>IF($U1046="","",IFERROR(SUMIF(Данные2!$A:$A,Техлист!$U1046,Данные2!E:E),""))</f>
        <v/>
      </c>
      <c r="AB1046" s="45" t="str">
        <f>IF($U1046="","",IFERROR(ROUND(SUMIF(Данные2!$A:$A,Техлист!$U1046,Данные2!F:F)*100,0)&amp;"%",""))</f>
        <v/>
      </c>
    </row>
    <row r="1047" spans="1:28" x14ac:dyDescent="0.25">
      <c r="A1047" s="45" t="str">
        <f>IF(Данные2!$A1047&lt;&gt;"",Данные2!$A1047,"")</f>
        <v/>
      </c>
      <c r="G1047" s="45" t="str">
        <f t="shared" si="48"/>
        <v/>
      </c>
      <c r="H1047" s="45" t="str">
        <f>IF(COUNTIF(G$1:G1047,G1047)=1,IF(COUNT(H$1:H1046)&gt;0,MAX(H$1:H1046)+1,1),"")</f>
        <v/>
      </c>
      <c r="J1047" s="45" t="str">
        <f>IFERROR(IF(AND(Данные3!A1047&lt;&gt;"",Данные3!A1047=D$2),Данные3!B1047,""),"")</f>
        <v/>
      </c>
      <c r="K1047" s="45" t="str">
        <f>IF(COUNTIF(J$1:J1047,J1047)=1,IF(COUNT(K$1:K1046)&gt;0,MAX(K$1:K1046)+1,1),"")</f>
        <v/>
      </c>
      <c r="M1047" s="51" t="str">
        <f>IF(G1047="","",IFERROR(SUMIFS(Данные3!$E:$E,Данные3!$A:$A,D$2,Данные3!$B:$B,G1047),""))</f>
        <v/>
      </c>
      <c r="N1047" s="51" t="str">
        <f>IF(G1047="","",IFERROR(SUMIFS(Данные3!$F:$F,Данные3!$A:$A,D$2,Данные3!$B:$B,G1047),""))</f>
        <v/>
      </c>
      <c r="O1047" s="51" t="str">
        <f>IF(G1047="","",IFERROR(ROUND(SUMIFS(Данные3!$G:$G,Данные3!$A:$A,D$2,Данные3!$B:$B,G1047)*100,0)&amp;"%",""))</f>
        <v/>
      </c>
      <c r="U1047" s="51" t="str">
        <f t="shared" si="49"/>
        <v/>
      </c>
      <c r="V1047" s="53" t="str">
        <f t="shared" si="50"/>
        <v/>
      </c>
      <c r="W1047" s="51" t="str">
        <f>IFERROR(IF(Данные2!$A1047&lt;&gt;"",Данные2!$A1047,""),"")</f>
        <v/>
      </c>
      <c r="X1047" s="53" t="str">
        <f>IF(COUNTIF(W$1:W1047,W1047)=1,IF(COUNT(X$1:X1046)&gt;0,MAX(X$1:X1046)+1,1),"")</f>
        <v/>
      </c>
      <c r="Z1047" s="51" t="str">
        <f>IF($U1047="","",IFERROR(SUMIF(Данные2!$A:$A,Техлист!$U1047,Данные2!D:D),""))</f>
        <v/>
      </c>
      <c r="AA1047" s="51" t="str">
        <f>IF($U1047="","",IFERROR(SUMIF(Данные2!$A:$A,Техлист!$U1047,Данные2!E:E),""))</f>
        <v/>
      </c>
      <c r="AB1047" s="45" t="str">
        <f>IF($U1047="","",IFERROR(ROUND(SUMIF(Данные2!$A:$A,Техлист!$U1047,Данные2!F:F)*100,0)&amp;"%",""))</f>
        <v/>
      </c>
    </row>
    <row r="1048" spans="1:28" x14ac:dyDescent="0.25">
      <c r="A1048" s="45" t="str">
        <f>IF(Данные2!$A1048&lt;&gt;"",Данные2!$A1048,"")</f>
        <v/>
      </c>
      <c r="G1048" s="45" t="str">
        <f t="shared" si="48"/>
        <v/>
      </c>
      <c r="H1048" s="45" t="str">
        <f>IF(COUNTIF(G$1:G1048,G1048)=1,IF(COUNT(H$1:H1047)&gt;0,MAX(H$1:H1047)+1,1),"")</f>
        <v/>
      </c>
      <c r="J1048" s="45" t="str">
        <f>IFERROR(IF(AND(Данные3!A1048&lt;&gt;"",Данные3!A1048=D$2),Данные3!B1048,""),"")</f>
        <v/>
      </c>
      <c r="K1048" s="45" t="str">
        <f>IF(COUNTIF(J$1:J1048,J1048)=1,IF(COUNT(K$1:K1047)&gt;0,MAX(K$1:K1047)+1,1),"")</f>
        <v/>
      </c>
      <c r="M1048" s="51" t="str">
        <f>IF(G1048="","",IFERROR(SUMIFS(Данные3!$E:$E,Данные3!$A:$A,D$2,Данные3!$B:$B,G1048),""))</f>
        <v/>
      </c>
      <c r="N1048" s="51" t="str">
        <f>IF(G1048="","",IFERROR(SUMIFS(Данные3!$F:$F,Данные3!$A:$A,D$2,Данные3!$B:$B,G1048),""))</f>
        <v/>
      </c>
      <c r="O1048" s="51" t="str">
        <f>IF(G1048="","",IFERROR(ROUND(SUMIFS(Данные3!$G:$G,Данные3!$A:$A,D$2,Данные3!$B:$B,G1048)*100,0)&amp;"%",""))</f>
        <v/>
      </c>
      <c r="U1048" s="51" t="str">
        <f t="shared" si="49"/>
        <v/>
      </c>
      <c r="V1048" s="53" t="str">
        <f t="shared" si="50"/>
        <v/>
      </c>
      <c r="W1048" s="51" t="str">
        <f>IFERROR(IF(Данные2!$A1048&lt;&gt;"",Данные2!$A1048,""),"")</f>
        <v/>
      </c>
      <c r="X1048" s="53" t="str">
        <f>IF(COUNTIF(W$1:W1048,W1048)=1,IF(COUNT(X$1:X1047)&gt;0,MAX(X$1:X1047)+1,1),"")</f>
        <v/>
      </c>
      <c r="Z1048" s="51" t="str">
        <f>IF($U1048="","",IFERROR(SUMIF(Данные2!$A:$A,Техлист!$U1048,Данные2!D:D),""))</f>
        <v/>
      </c>
      <c r="AA1048" s="51" t="str">
        <f>IF($U1048="","",IFERROR(SUMIF(Данные2!$A:$A,Техлист!$U1048,Данные2!E:E),""))</f>
        <v/>
      </c>
      <c r="AB1048" s="45" t="str">
        <f>IF($U1048="","",IFERROR(ROUND(SUMIF(Данные2!$A:$A,Техлист!$U1048,Данные2!F:F)*100,0)&amp;"%",""))</f>
        <v/>
      </c>
    </row>
    <row r="1049" spans="1:28" x14ac:dyDescent="0.25">
      <c r="A1049" s="45" t="str">
        <f>IF(Данные2!$A1049&lt;&gt;"",Данные2!$A1049,"")</f>
        <v/>
      </c>
      <c r="G1049" s="45" t="str">
        <f t="shared" si="48"/>
        <v/>
      </c>
      <c r="H1049" s="45" t="str">
        <f>IF(COUNTIF(G$1:G1049,G1049)=1,IF(COUNT(H$1:H1048)&gt;0,MAX(H$1:H1048)+1,1),"")</f>
        <v/>
      </c>
      <c r="J1049" s="45" t="str">
        <f>IFERROR(IF(AND(Данные3!A1049&lt;&gt;"",Данные3!A1049=D$2),Данные3!B1049,""),"")</f>
        <v/>
      </c>
      <c r="K1049" s="45" t="str">
        <f>IF(COUNTIF(J$1:J1049,J1049)=1,IF(COUNT(K$1:K1048)&gt;0,MAX(K$1:K1048)+1,1),"")</f>
        <v/>
      </c>
      <c r="M1049" s="51" t="str">
        <f>IF(G1049="","",IFERROR(SUMIFS(Данные3!$E:$E,Данные3!$A:$A,D$2,Данные3!$B:$B,G1049),""))</f>
        <v/>
      </c>
      <c r="N1049" s="51" t="str">
        <f>IF(G1049="","",IFERROR(SUMIFS(Данные3!$F:$F,Данные3!$A:$A,D$2,Данные3!$B:$B,G1049),""))</f>
        <v/>
      </c>
      <c r="O1049" s="51" t="str">
        <f>IF(G1049="","",IFERROR(ROUND(SUMIFS(Данные3!$G:$G,Данные3!$A:$A,D$2,Данные3!$B:$B,G1049)*100,0)&amp;"%",""))</f>
        <v/>
      </c>
      <c r="U1049" s="51" t="str">
        <f t="shared" si="49"/>
        <v/>
      </c>
      <c r="V1049" s="53" t="str">
        <f t="shared" si="50"/>
        <v/>
      </c>
      <c r="W1049" s="51" t="str">
        <f>IFERROR(IF(Данные2!$A1049&lt;&gt;"",Данные2!$A1049,""),"")</f>
        <v/>
      </c>
      <c r="X1049" s="53" t="str">
        <f>IF(COUNTIF(W$1:W1049,W1049)=1,IF(COUNT(X$1:X1048)&gt;0,MAX(X$1:X1048)+1,1),"")</f>
        <v/>
      </c>
      <c r="Z1049" s="51" t="str">
        <f>IF($U1049="","",IFERROR(SUMIF(Данные2!$A:$A,Техлист!$U1049,Данные2!D:D),""))</f>
        <v/>
      </c>
      <c r="AA1049" s="51" t="str">
        <f>IF($U1049="","",IFERROR(SUMIF(Данные2!$A:$A,Техлист!$U1049,Данные2!E:E),""))</f>
        <v/>
      </c>
      <c r="AB1049" s="45" t="str">
        <f>IF($U1049="","",IFERROR(ROUND(SUMIF(Данные2!$A:$A,Техлист!$U1049,Данные2!F:F)*100,0)&amp;"%",""))</f>
        <v/>
      </c>
    </row>
    <row r="1050" spans="1:28" x14ac:dyDescent="0.25">
      <c r="A1050" s="45" t="str">
        <f>IF(Данные2!$A1050&lt;&gt;"",Данные2!$A1050,"")</f>
        <v/>
      </c>
      <c r="G1050" s="45" t="str">
        <f t="shared" si="48"/>
        <v/>
      </c>
      <c r="H1050" s="45" t="str">
        <f>IF(COUNTIF(G$1:G1050,G1050)=1,IF(COUNT(H$1:H1049)&gt;0,MAX(H$1:H1049)+1,1),"")</f>
        <v/>
      </c>
      <c r="J1050" s="45" t="str">
        <f>IFERROR(IF(AND(Данные3!A1050&lt;&gt;"",Данные3!A1050=D$2),Данные3!B1050,""),"")</f>
        <v/>
      </c>
      <c r="K1050" s="45" t="str">
        <f>IF(COUNTIF(J$1:J1050,J1050)=1,IF(COUNT(K$1:K1049)&gt;0,MAX(K$1:K1049)+1,1),"")</f>
        <v/>
      </c>
      <c r="M1050" s="51" t="str">
        <f>IF(G1050="","",IFERROR(SUMIFS(Данные3!$E:$E,Данные3!$A:$A,D$2,Данные3!$B:$B,G1050),""))</f>
        <v/>
      </c>
      <c r="N1050" s="51" t="str">
        <f>IF(G1050="","",IFERROR(SUMIFS(Данные3!$F:$F,Данные3!$A:$A,D$2,Данные3!$B:$B,G1050),""))</f>
        <v/>
      </c>
      <c r="O1050" s="51" t="str">
        <f>IF(G1050="","",IFERROR(ROUND(SUMIFS(Данные3!$G:$G,Данные3!$A:$A,D$2,Данные3!$B:$B,G1050)*100,0)&amp;"%",""))</f>
        <v/>
      </c>
      <c r="U1050" s="51" t="str">
        <f t="shared" si="49"/>
        <v/>
      </c>
      <c r="V1050" s="53" t="str">
        <f t="shared" si="50"/>
        <v/>
      </c>
      <c r="W1050" s="51" t="str">
        <f>IFERROR(IF(Данные2!$A1050&lt;&gt;"",Данные2!$A1050,""),"")</f>
        <v/>
      </c>
      <c r="X1050" s="53" t="str">
        <f>IF(COUNTIF(W$1:W1050,W1050)=1,IF(COUNT(X$1:X1049)&gt;0,MAX(X$1:X1049)+1,1),"")</f>
        <v/>
      </c>
      <c r="Z1050" s="51" t="str">
        <f>IF($U1050="","",IFERROR(SUMIF(Данные2!$A:$A,Техлист!$U1050,Данные2!D:D),""))</f>
        <v/>
      </c>
      <c r="AA1050" s="51" t="str">
        <f>IF($U1050="","",IFERROR(SUMIF(Данные2!$A:$A,Техлист!$U1050,Данные2!E:E),""))</f>
        <v/>
      </c>
      <c r="AB1050" s="45" t="str">
        <f>IF($U1050="","",IFERROR(ROUND(SUMIF(Данные2!$A:$A,Техлист!$U1050,Данные2!F:F)*100,0)&amp;"%",""))</f>
        <v/>
      </c>
    </row>
    <row r="1051" spans="1:28" x14ac:dyDescent="0.25">
      <c r="A1051" s="45" t="str">
        <f>IF(Данные2!$A1051&lt;&gt;"",Данные2!$A1051,"")</f>
        <v/>
      </c>
      <c r="G1051" s="45" t="str">
        <f t="shared" si="48"/>
        <v/>
      </c>
      <c r="H1051" s="45" t="str">
        <f>IF(COUNTIF(G$1:G1051,G1051)=1,IF(COUNT(H$1:H1050)&gt;0,MAX(H$1:H1050)+1,1),"")</f>
        <v/>
      </c>
      <c r="J1051" s="45" t="str">
        <f>IFERROR(IF(AND(Данные3!A1051&lt;&gt;"",Данные3!A1051=D$2),Данные3!B1051,""),"")</f>
        <v/>
      </c>
      <c r="K1051" s="45" t="str">
        <f>IF(COUNTIF(J$1:J1051,J1051)=1,IF(COUNT(K$1:K1050)&gt;0,MAX(K$1:K1050)+1,1),"")</f>
        <v/>
      </c>
      <c r="M1051" s="51" t="str">
        <f>IF(G1051="","",IFERROR(SUMIFS(Данные3!$E:$E,Данные3!$A:$A,D$2,Данные3!$B:$B,G1051),""))</f>
        <v/>
      </c>
      <c r="N1051" s="51" t="str">
        <f>IF(G1051="","",IFERROR(SUMIFS(Данные3!$F:$F,Данные3!$A:$A,D$2,Данные3!$B:$B,G1051),""))</f>
        <v/>
      </c>
      <c r="O1051" s="51" t="str">
        <f>IF(G1051="","",IFERROR(ROUND(SUMIFS(Данные3!$G:$G,Данные3!$A:$A,D$2,Данные3!$B:$B,G1051)*100,0)&amp;"%",""))</f>
        <v/>
      </c>
      <c r="U1051" s="51" t="str">
        <f t="shared" si="49"/>
        <v/>
      </c>
      <c r="V1051" s="53" t="str">
        <f t="shared" si="50"/>
        <v/>
      </c>
      <c r="W1051" s="51" t="str">
        <f>IFERROR(IF(Данные2!$A1051&lt;&gt;"",Данные2!$A1051,""),"")</f>
        <v/>
      </c>
      <c r="X1051" s="53" t="str">
        <f>IF(COUNTIF(W$1:W1051,W1051)=1,IF(COUNT(X$1:X1050)&gt;0,MAX(X$1:X1050)+1,1),"")</f>
        <v/>
      </c>
      <c r="Z1051" s="51" t="str">
        <f>IF($U1051="","",IFERROR(SUMIF(Данные2!$A:$A,Техлист!$U1051,Данные2!D:D),""))</f>
        <v/>
      </c>
      <c r="AA1051" s="51" t="str">
        <f>IF($U1051="","",IFERROR(SUMIF(Данные2!$A:$A,Техлист!$U1051,Данные2!E:E),""))</f>
        <v/>
      </c>
      <c r="AB1051" s="45" t="str">
        <f>IF($U1051="","",IFERROR(ROUND(SUMIF(Данные2!$A:$A,Техлист!$U1051,Данные2!F:F)*100,0)&amp;"%",""))</f>
        <v/>
      </c>
    </row>
    <row r="1052" spans="1:28" x14ac:dyDescent="0.25">
      <c r="A1052" s="45" t="str">
        <f>IF(Данные2!$A1052&lt;&gt;"",Данные2!$A1052,"")</f>
        <v/>
      </c>
      <c r="G1052" s="45" t="str">
        <f t="shared" si="48"/>
        <v/>
      </c>
      <c r="H1052" s="45" t="str">
        <f>IF(COUNTIF(G$1:G1052,G1052)=1,IF(COUNT(H$1:H1051)&gt;0,MAX(H$1:H1051)+1,1),"")</f>
        <v/>
      </c>
      <c r="J1052" s="45" t="str">
        <f>IFERROR(IF(AND(Данные3!A1052&lt;&gt;"",Данные3!A1052=D$2),Данные3!B1052,""),"")</f>
        <v/>
      </c>
      <c r="K1052" s="45" t="str">
        <f>IF(COUNTIF(J$1:J1052,J1052)=1,IF(COUNT(K$1:K1051)&gt;0,MAX(K$1:K1051)+1,1),"")</f>
        <v/>
      </c>
      <c r="M1052" s="51" t="str">
        <f>IF(G1052="","",IFERROR(SUMIFS(Данные3!$E:$E,Данные3!$A:$A,D$2,Данные3!$B:$B,G1052),""))</f>
        <v/>
      </c>
      <c r="N1052" s="51" t="str">
        <f>IF(G1052="","",IFERROR(SUMIFS(Данные3!$F:$F,Данные3!$A:$A,D$2,Данные3!$B:$B,G1052),""))</f>
        <v/>
      </c>
      <c r="O1052" s="51" t="str">
        <f>IF(G1052="","",IFERROR(ROUND(SUMIFS(Данные3!$G:$G,Данные3!$A:$A,D$2,Данные3!$B:$B,G1052)*100,0)&amp;"%",""))</f>
        <v/>
      </c>
      <c r="U1052" s="51" t="str">
        <f t="shared" si="49"/>
        <v/>
      </c>
      <c r="V1052" s="53" t="str">
        <f t="shared" si="50"/>
        <v/>
      </c>
      <c r="W1052" s="51" t="str">
        <f>IFERROR(IF(Данные2!$A1052&lt;&gt;"",Данные2!$A1052,""),"")</f>
        <v/>
      </c>
      <c r="X1052" s="53" t="str">
        <f>IF(COUNTIF(W$1:W1052,W1052)=1,IF(COUNT(X$1:X1051)&gt;0,MAX(X$1:X1051)+1,1),"")</f>
        <v/>
      </c>
      <c r="Z1052" s="51" t="str">
        <f>IF($U1052="","",IFERROR(SUMIF(Данные2!$A:$A,Техлист!$U1052,Данные2!D:D),""))</f>
        <v/>
      </c>
      <c r="AA1052" s="51" t="str">
        <f>IF($U1052="","",IFERROR(SUMIF(Данные2!$A:$A,Техлист!$U1052,Данные2!E:E),""))</f>
        <v/>
      </c>
      <c r="AB1052" s="45" t="str">
        <f>IF($U1052="","",IFERROR(ROUND(SUMIF(Данные2!$A:$A,Техлист!$U1052,Данные2!F:F)*100,0)&amp;"%",""))</f>
        <v/>
      </c>
    </row>
    <row r="1053" spans="1:28" x14ac:dyDescent="0.25">
      <c r="A1053" s="45" t="str">
        <f>IF(Данные2!$A1053&lt;&gt;"",Данные2!$A1053,"")</f>
        <v/>
      </c>
      <c r="G1053" s="45" t="str">
        <f t="shared" si="48"/>
        <v/>
      </c>
      <c r="H1053" s="45" t="str">
        <f>IF(COUNTIF(G$1:G1053,G1053)=1,IF(COUNT(H$1:H1052)&gt;0,MAX(H$1:H1052)+1,1),"")</f>
        <v/>
      </c>
      <c r="J1053" s="45" t="str">
        <f>IFERROR(IF(AND(Данные3!A1053&lt;&gt;"",Данные3!A1053=D$2),Данные3!B1053,""),"")</f>
        <v/>
      </c>
      <c r="K1053" s="45" t="str">
        <f>IF(COUNTIF(J$1:J1053,J1053)=1,IF(COUNT(K$1:K1052)&gt;0,MAX(K$1:K1052)+1,1),"")</f>
        <v/>
      </c>
      <c r="M1053" s="51" t="str">
        <f>IF(G1053="","",IFERROR(SUMIFS(Данные3!$E:$E,Данные3!$A:$A,D$2,Данные3!$B:$B,G1053),""))</f>
        <v/>
      </c>
      <c r="N1053" s="51" t="str">
        <f>IF(G1053="","",IFERROR(SUMIFS(Данные3!$F:$F,Данные3!$A:$A,D$2,Данные3!$B:$B,G1053),""))</f>
        <v/>
      </c>
      <c r="O1053" s="51" t="str">
        <f>IF(G1053="","",IFERROR(ROUND(SUMIFS(Данные3!$G:$G,Данные3!$A:$A,D$2,Данные3!$B:$B,G1053)*100,0)&amp;"%",""))</f>
        <v/>
      </c>
      <c r="U1053" s="51" t="str">
        <f t="shared" si="49"/>
        <v/>
      </c>
      <c r="V1053" s="53" t="str">
        <f t="shared" si="50"/>
        <v/>
      </c>
      <c r="W1053" s="51" t="str">
        <f>IFERROR(IF(Данные2!$A1053&lt;&gt;"",Данные2!$A1053,""),"")</f>
        <v/>
      </c>
      <c r="X1053" s="53" t="str">
        <f>IF(COUNTIF(W$1:W1053,W1053)=1,IF(COUNT(X$1:X1052)&gt;0,MAX(X$1:X1052)+1,1),"")</f>
        <v/>
      </c>
      <c r="Z1053" s="51" t="str">
        <f>IF($U1053="","",IFERROR(SUMIF(Данные2!$A:$A,Техлист!$U1053,Данные2!D:D),""))</f>
        <v/>
      </c>
      <c r="AA1053" s="51" t="str">
        <f>IF($U1053="","",IFERROR(SUMIF(Данные2!$A:$A,Техлист!$U1053,Данные2!E:E),""))</f>
        <v/>
      </c>
      <c r="AB1053" s="45" t="str">
        <f>IF($U1053="","",IFERROR(ROUND(SUMIF(Данные2!$A:$A,Техлист!$U1053,Данные2!F:F)*100,0)&amp;"%",""))</f>
        <v/>
      </c>
    </row>
    <row r="1054" spans="1:28" x14ac:dyDescent="0.25">
      <c r="A1054" s="45" t="str">
        <f>IF(Данные2!$A1054&lt;&gt;"",Данные2!$A1054,"")</f>
        <v/>
      </c>
      <c r="G1054" s="45" t="str">
        <f t="shared" si="48"/>
        <v/>
      </c>
      <c r="H1054" s="45" t="str">
        <f>IF(COUNTIF(G$1:G1054,G1054)=1,IF(COUNT(H$1:H1053)&gt;0,MAX(H$1:H1053)+1,1),"")</f>
        <v/>
      </c>
      <c r="J1054" s="45" t="str">
        <f>IFERROR(IF(AND(Данные3!A1054&lt;&gt;"",Данные3!A1054=D$2),Данные3!B1054,""),"")</f>
        <v/>
      </c>
      <c r="K1054" s="45" t="str">
        <f>IF(COUNTIF(J$1:J1054,J1054)=1,IF(COUNT(K$1:K1053)&gt;0,MAX(K$1:K1053)+1,1),"")</f>
        <v/>
      </c>
      <c r="M1054" s="51" t="str">
        <f>IF(G1054="","",IFERROR(SUMIFS(Данные3!$E:$E,Данные3!$A:$A,D$2,Данные3!$B:$B,G1054),""))</f>
        <v/>
      </c>
      <c r="N1054" s="51" t="str">
        <f>IF(G1054="","",IFERROR(SUMIFS(Данные3!$F:$F,Данные3!$A:$A,D$2,Данные3!$B:$B,G1054),""))</f>
        <v/>
      </c>
      <c r="O1054" s="51" t="str">
        <f>IF(G1054="","",IFERROR(ROUND(SUMIFS(Данные3!$G:$G,Данные3!$A:$A,D$2,Данные3!$B:$B,G1054)*100,0)&amp;"%",""))</f>
        <v/>
      </c>
      <c r="U1054" s="51" t="str">
        <f t="shared" si="49"/>
        <v/>
      </c>
      <c r="V1054" s="53" t="str">
        <f t="shared" si="50"/>
        <v/>
      </c>
      <c r="W1054" s="51" t="str">
        <f>IFERROR(IF(Данные2!$A1054&lt;&gt;"",Данные2!$A1054,""),"")</f>
        <v/>
      </c>
      <c r="X1054" s="53" t="str">
        <f>IF(COUNTIF(W$1:W1054,W1054)=1,IF(COUNT(X$1:X1053)&gt;0,MAX(X$1:X1053)+1,1),"")</f>
        <v/>
      </c>
      <c r="Z1054" s="51" t="str">
        <f>IF($U1054="","",IFERROR(SUMIF(Данные2!$A:$A,Техлист!$U1054,Данные2!D:D),""))</f>
        <v/>
      </c>
      <c r="AA1054" s="51" t="str">
        <f>IF($U1054="","",IFERROR(SUMIF(Данные2!$A:$A,Техлист!$U1054,Данные2!E:E),""))</f>
        <v/>
      </c>
      <c r="AB1054" s="45" t="str">
        <f>IF($U1054="","",IFERROR(ROUND(SUMIF(Данные2!$A:$A,Техлист!$U1054,Данные2!F:F)*100,0)&amp;"%",""))</f>
        <v/>
      </c>
    </row>
    <row r="1055" spans="1:28" x14ac:dyDescent="0.25">
      <c r="A1055" s="45" t="str">
        <f>IF(Данные2!$A1055&lt;&gt;"",Данные2!$A1055,"")</f>
        <v/>
      </c>
      <c r="G1055" s="45" t="str">
        <f t="shared" si="48"/>
        <v/>
      </c>
      <c r="H1055" s="45" t="str">
        <f>IF(COUNTIF(G$1:G1055,G1055)=1,IF(COUNT(H$1:H1054)&gt;0,MAX(H$1:H1054)+1,1),"")</f>
        <v/>
      </c>
      <c r="J1055" s="45" t="str">
        <f>IFERROR(IF(AND(Данные3!A1055&lt;&gt;"",Данные3!A1055=D$2),Данные3!B1055,""),"")</f>
        <v/>
      </c>
      <c r="K1055" s="45" t="str">
        <f>IF(COUNTIF(J$1:J1055,J1055)=1,IF(COUNT(K$1:K1054)&gt;0,MAX(K$1:K1054)+1,1),"")</f>
        <v/>
      </c>
      <c r="M1055" s="51" t="str">
        <f>IF(G1055="","",IFERROR(SUMIFS(Данные3!$E:$E,Данные3!$A:$A,D$2,Данные3!$B:$B,G1055),""))</f>
        <v/>
      </c>
      <c r="N1055" s="51" t="str">
        <f>IF(G1055="","",IFERROR(SUMIFS(Данные3!$F:$F,Данные3!$A:$A,D$2,Данные3!$B:$B,G1055),""))</f>
        <v/>
      </c>
      <c r="O1055" s="51" t="str">
        <f>IF(G1055="","",IFERROR(ROUND(SUMIFS(Данные3!$G:$G,Данные3!$A:$A,D$2,Данные3!$B:$B,G1055)*100,0)&amp;"%",""))</f>
        <v/>
      </c>
      <c r="U1055" s="51" t="str">
        <f t="shared" si="49"/>
        <v/>
      </c>
      <c r="V1055" s="53" t="str">
        <f t="shared" si="50"/>
        <v/>
      </c>
      <c r="W1055" s="51" t="str">
        <f>IFERROR(IF(Данные2!$A1055&lt;&gt;"",Данные2!$A1055,""),"")</f>
        <v/>
      </c>
      <c r="X1055" s="53" t="str">
        <f>IF(COUNTIF(W$1:W1055,W1055)=1,IF(COUNT(X$1:X1054)&gt;0,MAX(X$1:X1054)+1,1),"")</f>
        <v/>
      </c>
      <c r="Z1055" s="51" t="str">
        <f>IF($U1055="","",IFERROR(SUMIF(Данные2!$A:$A,Техлист!$U1055,Данные2!D:D),""))</f>
        <v/>
      </c>
      <c r="AA1055" s="51" t="str">
        <f>IF($U1055="","",IFERROR(SUMIF(Данные2!$A:$A,Техлист!$U1055,Данные2!E:E),""))</f>
        <v/>
      </c>
      <c r="AB1055" s="45" t="str">
        <f>IF($U1055="","",IFERROR(ROUND(SUMIF(Данные2!$A:$A,Техлист!$U1055,Данные2!F:F)*100,0)&amp;"%",""))</f>
        <v/>
      </c>
    </row>
    <row r="1056" spans="1:28" x14ac:dyDescent="0.25">
      <c r="A1056" s="45" t="str">
        <f>IF(Данные2!$A1056&lt;&gt;"",Данные2!$A1056,"")</f>
        <v/>
      </c>
      <c r="G1056" s="45" t="str">
        <f t="shared" si="48"/>
        <v/>
      </c>
      <c r="H1056" s="45" t="str">
        <f>IF(COUNTIF(G$1:G1056,G1056)=1,IF(COUNT(H$1:H1055)&gt;0,MAX(H$1:H1055)+1,1),"")</f>
        <v/>
      </c>
      <c r="J1056" s="45" t="str">
        <f>IFERROR(IF(AND(Данные3!A1056&lt;&gt;"",Данные3!A1056=D$2),Данные3!B1056,""),"")</f>
        <v/>
      </c>
      <c r="K1056" s="45" t="str">
        <f>IF(COUNTIF(J$1:J1056,J1056)=1,IF(COUNT(K$1:K1055)&gt;0,MAX(K$1:K1055)+1,1),"")</f>
        <v/>
      </c>
      <c r="M1056" s="51" t="str">
        <f>IF(G1056="","",IFERROR(SUMIFS(Данные3!$E:$E,Данные3!$A:$A,D$2,Данные3!$B:$B,G1056),""))</f>
        <v/>
      </c>
      <c r="N1056" s="51" t="str">
        <f>IF(G1056="","",IFERROR(SUMIFS(Данные3!$F:$F,Данные3!$A:$A,D$2,Данные3!$B:$B,G1056),""))</f>
        <v/>
      </c>
      <c r="O1056" s="51" t="str">
        <f>IF(G1056="","",IFERROR(ROUND(SUMIFS(Данные3!$G:$G,Данные3!$A:$A,D$2,Данные3!$B:$B,G1056)*100,0)&amp;"%",""))</f>
        <v/>
      </c>
      <c r="U1056" s="51" t="str">
        <f t="shared" si="49"/>
        <v/>
      </c>
      <c r="V1056" s="53" t="str">
        <f t="shared" si="50"/>
        <v/>
      </c>
      <c r="W1056" s="51" t="str">
        <f>IFERROR(IF(Данные2!$A1056&lt;&gt;"",Данные2!$A1056,""),"")</f>
        <v/>
      </c>
      <c r="X1056" s="53" t="str">
        <f>IF(COUNTIF(W$1:W1056,W1056)=1,IF(COUNT(X$1:X1055)&gt;0,MAX(X$1:X1055)+1,1),"")</f>
        <v/>
      </c>
      <c r="Z1056" s="51" t="str">
        <f>IF($U1056="","",IFERROR(SUMIF(Данные2!$A:$A,Техлист!$U1056,Данные2!D:D),""))</f>
        <v/>
      </c>
      <c r="AA1056" s="51" t="str">
        <f>IF($U1056="","",IFERROR(SUMIF(Данные2!$A:$A,Техлист!$U1056,Данные2!E:E),""))</f>
        <v/>
      </c>
      <c r="AB1056" s="45" t="str">
        <f>IF($U1056="","",IFERROR(ROUND(SUMIF(Данные2!$A:$A,Техлист!$U1056,Данные2!F:F)*100,0)&amp;"%",""))</f>
        <v/>
      </c>
    </row>
    <row r="1057" spans="1:28" x14ac:dyDescent="0.25">
      <c r="A1057" s="45" t="str">
        <f>IF(Данные2!$A1057&lt;&gt;"",Данные2!$A1057,"")</f>
        <v/>
      </c>
      <c r="G1057" s="45" t="str">
        <f t="shared" si="48"/>
        <v/>
      </c>
      <c r="H1057" s="45" t="str">
        <f>IF(COUNTIF(G$1:G1057,G1057)=1,IF(COUNT(H$1:H1056)&gt;0,MAX(H$1:H1056)+1,1),"")</f>
        <v/>
      </c>
      <c r="J1057" s="45" t="str">
        <f>IFERROR(IF(AND(Данные3!A1057&lt;&gt;"",Данные3!A1057=D$2),Данные3!B1057,""),"")</f>
        <v/>
      </c>
      <c r="K1057" s="45" t="str">
        <f>IF(COUNTIF(J$1:J1057,J1057)=1,IF(COUNT(K$1:K1056)&gt;0,MAX(K$1:K1056)+1,1),"")</f>
        <v/>
      </c>
      <c r="M1057" s="51" t="str">
        <f>IF(G1057="","",IFERROR(SUMIFS(Данные3!$E:$E,Данные3!$A:$A,D$2,Данные3!$B:$B,G1057),""))</f>
        <v/>
      </c>
      <c r="N1057" s="51" t="str">
        <f>IF(G1057="","",IFERROR(SUMIFS(Данные3!$F:$F,Данные3!$A:$A,D$2,Данные3!$B:$B,G1057),""))</f>
        <v/>
      </c>
      <c r="O1057" s="51" t="str">
        <f>IF(G1057="","",IFERROR(ROUND(SUMIFS(Данные3!$G:$G,Данные3!$A:$A,D$2,Данные3!$B:$B,G1057)*100,0)&amp;"%",""))</f>
        <v/>
      </c>
      <c r="U1057" s="51" t="str">
        <f t="shared" si="49"/>
        <v/>
      </c>
      <c r="V1057" s="53" t="str">
        <f t="shared" si="50"/>
        <v/>
      </c>
      <c r="W1057" s="51" t="str">
        <f>IFERROR(IF(Данные2!$A1057&lt;&gt;"",Данные2!$A1057,""),"")</f>
        <v/>
      </c>
      <c r="X1057" s="53" t="str">
        <f>IF(COUNTIF(W$1:W1057,W1057)=1,IF(COUNT(X$1:X1056)&gt;0,MAX(X$1:X1056)+1,1),"")</f>
        <v/>
      </c>
      <c r="Z1057" s="51" t="str">
        <f>IF($U1057="","",IFERROR(SUMIF(Данные2!$A:$A,Техлист!$U1057,Данные2!D:D),""))</f>
        <v/>
      </c>
      <c r="AA1057" s="51" t="str">
        <f>IF($U1057="","",IFERROR(SUMIF(Данные2!$A:$A,Техлист!$U1057,Данные2!E:E),""))</f>
        <v/>
      </c>
      <c r="AB1057" s="45" t="str">
        <f>IF($U1057="","",IFERROR(ROUND(SUMIF(Данные2!$A:$A,Техлист!$U1057,Данные2!F:F)*100,0)&amp;"%",""))</f>
        <v/>
      </c>
    </row>
    <row r="1058" spans="1:28" x14ac:dyDescent="0.25">
      <c r="A1058" s="45" t="str">
        <f>IF(Данные2!$A1058&lt;&gt;"",Данные2!$A1058,"")</f>
        <v/>
      </c>
      <c r="G1058" s="45" t="str">
        <f t="shared" si="48"/>
        <v/>
      </c>
      <c r="H1058" s="45" t="str">
        <f>IF(COUNTIF(G$1:G1058,G1058)=1,IF(COUNT(H$1:H1057)&gt;0,MAX(H$1:H1057)+1,1),"")</f>
        <v/>
      </c>
      <c r="J1058" s="45" t="str">
        <f>IFERROR(IF(AND(Данные3!A1058&lt;&gt;"",Данные3!A1058=D$2),Данные3!B1058,""),"")</f>
        <v/>
      </c>
      <c r="K1058" s="45" t="str">
        <f>IF(COUNTIF(J$1:J1058,J1058)=1,IF(COUNT(K$1:K1057)&gt;0,MAX(K$1:K1057)+1,1),"")</f>
        <v/>
      </c>
      <c r="M1058" s="51" t="str">
        <f>IF(G1058="","",IFERROR(SUMIFS(Данные3!$E:$E,Данные3!$A:$A,D$2,Данные3!$B:$B,G1058),""))</f>
        <v/>
      </c>
      <c r="N1058" s="51" t="str">
        <f>IF(G1058="","",IFERROR(SUMIFS(Данные3!$F:$F,Данные3!$A:$A,D$2,Данные3!$B:$B,G1058),""))</f>
        <v/>
      </c>
      <c r="O1058" s="51" t="str">
        <f>IF(G1058="","",IFERROR(ROUND(SUMIFS(Данные3!$G:$G,Данные3!$A:$A,D$2,Данные3!$B:$B,G1058)*100,0)&amp;"%",""))</f>
        <v/>
      </c>
      <c r="U1058" s="51" t="str">
        <f t="shared" si="49"/>
        <v/>
      </c>
      <c r="V1058" s="53" t="str">
        <f t="shared" si="50"/>
        <v/>
      </c>
      <c r="W1058" s="51" t="str">
        <f>IFERROR(IF(Данные2!$A1058&lt;&gt;"",Данные2!$A1058,""),"")</f>
        <v/>
      </c>
      <c r="X1058" s="53" t="str">
        <f>IF(COUNTIF(W$1:W1058,W1058)=1,IF(COUNT(X$1:X1057)&gt;0,MAX(X$1:X1057)+1,1),"")</f>
        <v/>
      </c>
      <c r="Z1058" s="51" t="str">
        <f>IF($U1058="","",IFERROR(SUMIF(Данные2!$A:$A,Техлист!$U1058,Данные2!D:D),""))</f>
        <v/>
      </c>
      <c r="AA1058" s="51" t="str">
        <f>IF($U1058="","",IFERROR(SUMIF(Данные2!$A:$A,Техлист!$U1058,Данные2!E:E),""))</f>
        <v/>
      </c>
      <c r="AB1058" s="45" t="str">
        <f>IF($U1058="","",IFERROR(ROUND(SUMIF(Данные2!$A:$A,Техлист!$U1058,Данные2!F:F)*100,0)&amp;"%",""))</f>
        <v/>
      </c>
    </row>
    <row r="1059" spans="1:28" x14ac:dyDescent="0.25">
      <c r="A1059" s="45" t="str">
        <f>IF(Данные2!$A1059&lt;&gt;"",Данные2!$A1059,"")</f>
        <v/>
      </c>
      <c r="G1059" s="45" t="str">
        <f t="shared" si="48"/>
        <v/>
      </c>
      <c r="H1059" s="45" t="str">
        <f>IF(COUNTIF(G$1:G1059,G1059)=1,IF(COUNT(H$1:H1058)&gt;0,MAX(H$1:H1058)+1,1),"")</f>
        <v/>
      </c>
      <c r="J1059" s="45" t="str">
        <f>IFERROR(IF(AND(Данные3!A1059&lt;&gt;"",Данные3!A1059=D$2),Данные3!B1059,""),"")</f>
        <v/>
      </c>
      <c r="K1059" s="45" t="str">
        <f>IF(COUNTIF(J$1:J1059,J1059)=1,IF(COUNT(K$1:K1058)&gt;0,MAX(K$1:K1058)+1,1),"")</f>
        <v/>
      </c>
      <c r="M1059" s="51" t="str">
        <f>IF(G1059="","",IFERROR(SUMIFS(Данные3!$E:$E,Данные3!$A:$A,D$2,Данные3!$B:$B,G1059),""))</f>
        <v/>
      </c>
      <c r="N1059" s="51" t="str">
        <f>IF(G1059="","",IFERROR(SUMIFS(Данные3!$F:$F,Данные3!$A:$A,D$2,Данные3!$B:$B,G1059),""))</f>
        <v/>
      </c>
      <c r="O1059" s="51" t="str">
        <f>IF(G1059="","",IFERROR(ROUND(SUMIFS(Данные3!$G:$G,Данные3!$A:$A,D$2,Данные3!$B:$B,G1059)*100,0)&amp;"%",""))</f>
        <v/>
      </c>
      <c r="U1059" s="51" t="str">
        <f t="shared" si="49"/>
        <v/>
      </c>
      <c r="V1059" s="53" t="str">
        <f t="shared" si="50"/>
        <v/>
      </c>
      <c r="W1059" s="51" t="str">
        <f>IFERROR(IF(Данные2!$A1059&lt;&gt;"",Данные2!$A1059,""),"")</f>
        <v/>
      </c>
      <c r="X1059" s="53" t="str">
        <f>IF(COUNTIF(W$1:W1059,W1059)=1,IF(COUNT(X$1:X1058)&gt;0,MAX(X$1:X1058)+1,1),"")</f>
        <v/>
      </c>
      <c r="Z1059" s="51" t="str">
        <f>IF($U1059="","",IFERROR(SUMIF(Данные2!$A:$A,Техлист!$U1059,Данные2!D:D),""))</f>
        <v/>
      </c>
      <c r="AA1059" s="51" t="str">
        <f>IF($U1059="","",IFERROR(SUMIF(Данные2!$A:$A,Техлист!$U1059,Данные2!E:E),""))</f>
        <v/>
      </c>
      <c r="AB1059" s="45" t="str">
        <f>IF($U1059="","",IFERROR(ROUND(SUMIF(Данные2!$A:$A,Техлист!$U1059,Данные2!F:F)*100,0)&amp;"%",""))</f>
        <v/>
      </c>
    </row>
    <row r="1060" spans="1:28" x14ac:dyDescent="0.25">
      <c r="A1060" s="45" t="str">
        <f>IF(Данные2!$A1060&lt;&gt;"",Данные2!$A1060,"")</f>
        <v/>
      </c>
      <c r="G1060" s="45" t="str">
        <f t="shared" si="48"/>
        <v/>
      </c>
      <c r="H1060" s="45" t="str">
        <f>IF(COUNTIF(G$1:G1060,G1060)=1,IF(COUNT(H$1:H1059)&gt;0,MAX(H$1:H1059)+1,1),"")</f>
        <v/>
      </c>
      <c r="J1060" s="45" t="str">
        <f>IFERROR(IF(AND(Данные3!A1060&lt;&gt;"",Данные3!A1060=D$2),Данные3!B1060,""),"")</f>
        <v/>
      </c>
      <c r="K1060" s="45" t="str">
        <f>IF(COUNTIF(J$1:J1060,J1060)=1,IF(COUNT(K$1:K1059)&gt;0,MAX(K$1:K1059)+1,1),"")</f>
        <v/>
      </c>
      <c r="M1060" s="51" t="str">
        <f>IF(G1060="","",IFERROR(SUMIFS(Данные3!$E:$E,Данные3!$A:$A,D$2,Данные3!$B:$B,G1060),""))</f>
        <v/>
      </c>
      <c r="N1060" s="51" t="str">
        <f>IF(G1060="","",IFERROR(SUMIFS(Данные3!$F:$F,Данные3!$A:$A,D$2,Данные3!$B:$B,G1060),""))</f>
        <v/>
      </c>
      <c r="O1060" s="51" t="str">
        <f>IF(G1060="","",IFERROR(ROUND(SUMIFS(Данные3!$G:$G,Данные3!$A:$A,D$2,Данные3!$B:$B,G1060)*100,0)&amp;"%",""))</f>
        <v/>
      </c>
      <c r="U1060" s="51" t="str">
        <f t="shared" si="49"/>
        <v/>
      </c>
      <c r="V1060" s="53" t="str">
        <f t="shared" si="50"/>
        <v/>
      </c>
      <c r="W1060" s="51" t="str">
        <f>IFERROR(IF(Данные2!$A1060&lt;&gt;"",Данные2!$A1060,""),"")</f>
        <v/>
      </c>
      <c r="X1060" s="53" t="str">
        <f>IF(COUNTIF(W$1:W1060,W1060)=1,IF(COUNT(X$1:X1059)&gt;0,MAX(X$1:X1059)+1,1),"")</f>
        <v/>
      </c>
      <c r="Z1060" s="51" t="str">
        <f>IF($U1060="","",IFERROR(SUMIF(Данные2!$A:$A,Техлист!$U1060,Данные2!D:D),""))</f>
        <v/>
      </c>
      <c r="AA1060" s="51" t="str">
        <f>IF($U1060="","",IFERROR(SUMIF(Данные2!$A:$A,Техлист!$U1060,Данные2!E:E),""))</f>
        <v/>
      </c>
      <c r="AB1060" s="45" t="str">
        <f>IF($U1060="","",IFERROR(ROUND(SUMIF(Данные2!$A:$A,Техлист!$U1060,Данные2!F:F)*100,0)&amp;"%",""))</f>
        <v/>
      </c>
    </row>
    <row r="1061" spans="1:28" x14ac:dyDescent="0.25">
      <c r="A1061" s="45" t="str">
        <f>IF(Данные2!$A1061&lt;&gt;"",Данные2!$A1061,"")</f>
        <v/>
      </c>
      <c r="G1061" s="45" t="str">
        <f t="shared" si="48"/>
        <v/>
      </c>
      <c r="H1061" s="45" t="str">
        <f>IF(COUNTIF(G$1:G1061,G1061)=1,IF(COUNT(H$1:H1060)&gt;0,MAX(H$1:H1060)+1,1),"")</f>
        <v/>
      </c>
      <c r="J1061" s="45" t="str">
        <f>IFERROR(IF(AND(Данные3!A1061&lt;&gt;"",Данные3!A1061=D$2),Данные3!B1061,""),"")</f>
        <v/>
      </c>
      <c r="K1061" s="45" t="str">
        <f>IF(COUNTIF(J$1:J1061,J1061)=1,IF(COUNT(K$1:K1060)&gt;0,MAX(K$1:K1060)+1,1),"")</f>
        <v/>
      </c>
      <c r="M1061" s="51" t="str">
        <f>IF(G1061="","",IFERROR(SUMIFS(Данные3!$E:$E,Данные3!$A:$A,D$2,Данные3!$B:$B,G1061),""))</f>
        <v/>
      </c>
      <c r="N1061" s="51" t="str">
        <f>IF(G1061="","",IFERROR(SUMIFS(Данные3!$F:$F,Данные3!$A:$A,D$2,Данные3!$B:$B,G1061),""))</f>
        <v/>
      </c>
      <c r="O1061" s="51" t="str">
        <f>IF(G1061="","",IFERROR(ROUND(SUMIFS(Данные3!$G:$G,Данные3!$A:$A,D$2,Данные3!$B:$B,G1061)*100,0)&amp;"%",""))</f>
        <v/>
      </c>
      <c r="U1061" s="51" t="str">
        <f t="shared" si="49"/>
        <v/>
      </c>
      <c r="V1061" s="53" t="str">
        <f t="shared" si="50"/>
        <v/>
      </c>
      <c r="W1061" s="51" t="str">
        <f>IFERROR(IF(Данные2!$A1061&lt;&gt;"",Данные2!$A1061,""),"")</f>
        <v/>
      </c>
      <c r="X1061" s="53" t="str">
        <f>IF(COUNTIF(W$1:W1061,W1061)=1,IF(COUNT(X$1:X1060)&gt;0,MAX(X$1:X1060)+1,1),"")</f>
        <v/>
      </c>
      <c r="Z1061" s="51" t="str">
        <f>IF($U1061="","",IFERROR(SUMIF(Данные2!$A:$A,Техлист!$U1061,Данные2!D:D),""))</f>
        <v/>
      </c>
      <c r="AA1061" s="51" t="str">
        <f>IF($U1061="","",IFERROR(SUMIF(Данные2!$A:$A,Техлист!$U1061,Данные2!E:E),""))</f>
        <v/>
      </c>
      <c r="AB1061" s="45" t="str">
        <f>IF($U1061="","",IFERROR(ROUND(SUMIF(Данные2!$A:$A,Техлист!$U1061,Данные2!F:F)*100,0)&amp;"%",""))</f>
        <v/>
      </c>
    </row>
    <row r="1062" spans="1:28" x14ac:dyDescent="0.25">
      <c r="A1062" s="45" t="str">
        <f>IF(Данные2!$A1062&lt;&gt;"",Данные2!$A1062,"")</f>
        <v/>
      </c>
      <c r="G1062" s="45" t="str">
        <f t="shared" si="48"/>
        <v/>
      </c>
      <c r="H1062" s="45" t="str">
        <f>IF(COUNTIF(G$1:G1062,G1062)=1,IF(COUNT(H$1:H1061)&gt;0,MAX(H$1:H1061)+1,1),"")</f>
        <v/>
      </c>
      <c r="J1062" s="45" t="str">
        <f>IFERROR(IF(AND(Данные3!A1062&lt;&gt;"",Данные3!A1062=D$2),Данные3!B1062,""),"")</f>
        <v/>
      </c>
      <c r="K1062" s="45" t="str">
        <f>IF(COUNTIF(J$1:J1062,J1062)=1,IF(COUNT(K$1:K1061)&gt;0,MAX(K$1:K1061)+1,1),"")</f>
        <v/>
      </c>
      <c r="M1062" s="51" t="str">
        <f>IF(G1062="","",IFERROR(SUMIFS(Данные3!$E:$E,Данные3!$A:$A,D$2,Данные3!$B:$B,G1062),""))</f>
        <v/>
      </c>
      <c r="N1062" s="51" t="str">
        <f>IF(G1062="","",IFERROR(SUMIFS(Данные3!$F:$F,Данные3!$A:$A,D$2,Данные3!$B:$B,G1062),""))</f>
        <v/>
      </c>
      <c r="O1062" s="51" t="str">
        <f>IF(G1062="","",IFERROR(ROUND(SUMIFS(Данные3!$G:$G,Данные3!$A:$A,D$2,Данные3!$B:$B,G1062)*100,0)&amp;"%",""))</f>
        <v/>
      </c>
      <c r="U1062" s="51" t="str">
        <f t="shared" si="49"/>
        <v/>
      </c>
      <c r="V1062" s="53" t="str">
        <f t="shared" si="50"/>
        <v/>
      </c>
      <c r="W1062" s="51" t="str">
        <f>IFERROR(IF(Данные2!$A1062&lt;&gt;"",Данные2!$A1062,""),"")</f>
        <v/>
      </c>
      <c r="X1062" s="53" t="str">
        <f>IF(COUNTIF(W$1:W1062,W1062)=1,IF(COUNT(X$1:X1061)&gt;0,MAX(X$1:X1061)+1,1),"")</f>
        <v/>
      </c>
      <c r="Z1062" s="51" t="str">
        <f>IF($U1062="","",IFERROR(SUMIF(Данные2!$A:$A,Техлист!$U1062,Данные2!D:D),""))</f>
        <v/>
      </c>
      <c r="AA1062" s="51" t="str">
        <f>IF($U1062="","",IFERROR(SUMIF(Данные2!$A:$A,Техлист!$U1062,Данные2!E:E),""))</f>
        <v/>
      </c>
      <c r="AB1062" s="45" t="str">
        <f>IF($U1062="","",IFERROR(ROUND(SUMIF(Данные2!$A:$A,Техлист!$U1062,Данные2!F:F)*100,0)&amp;"%",""))</f>
        <v/>
      </c>
    </row>
    <row r="1063" spans="1:28" x14ac:dyDescent="0.25">
      <c r="A1063" s="45" t="str">
        <f>IF(Данные2!$A1063&lt;&gt;"",Данные2!$A1063,"")</f>
        <v/>
      </c>
      <c r="G1063" s="45" t="str">
        <f t="shared" si="48"/>
        <v/>
      </c>
      <c r="H1063" s="45" t="str">
        <f>IF(COUNTIF(G$1:G1063,G1063)=1,IF(COUNT(H$1:H1062)&gt;0,MAX(H$1:H1062)+1,1),"")</f>
        <v/>
      </c>
      <c r="J1063" s="45" t="str">
        <f>IFERROR(IF(AND(Данные3!A1063&lt;&gt;"",Данные3!A1063=D$2),Данные3!B1063,""),"")</f>
        <v/>
      </c>
      <c r="K1063" s="45" t="str">
        <f>IF(COUNTIF(J$1:J1063,J1063)=1,IF(COUNT(K$1:K1062)&gt;0,MAX(K$1:K1062)+1,1),"")</f>
        <v/>
      </c>
      <c r="M1063" s="51" t="str">
        <f>IF(G1063="","",IFERROR(SUMIFS(Данные3!$E:$E,Данные3!$A:$A,D$2,Данные3!$B:$B,G1063),""))</f>
        <v/>
      </c>
      <c r="N1063" s="51" t="str">
        <f>IF(G1063="","",IFERROR(SUMIFS(Данные3!$F:$F,Данные3!$A:$A,D$2,Данные3!$B:$B,G1063),""))</f>
        <v/>
      </c>
      <c r="O1063" s="51" t="str">
        <f>IF(G1063="","",IFERROR(ROUND(SUMIFS(Данные3!$G:$G,Данные3!$A:$A,D$2,Данные3!$B:$B,G1063)*100,0)&amp;"%",""))</f>
        <v/>
      </c>
      <c r="U1063" s="51" t="str">
        <f t="shared" si="49"/>
        <v/>
      </c>
      <c r="V1063" s="53" t="str">
        <f t="shared" si="50"/>
        <v/>
      </c>
      <c r="W1063" s="51" t="str">
        <f>IFERROR(IF(Данные2!$A1063&lt;&gt;"",Данные2!$A1063,""),"")</f>
        <v/>
      </c>
      <c r="X1063" s="53" t="str">
        <f>IF(COUNTIF(W$1:W1063,W1063)=1,IF(COUNT(X$1:X1062)&gt;0,MAX(X$1:X1062)+1,1),"")</f>
        <v/>
      </c>
      <c r="Z1063" s="51" t="str">
        <f>IF($U1063="","",IFERROR(SUMIF(Данные2!$A:$A,Техлист!$U1063,Данные2!D:D),""))</f>
        <v/>
      </c>
      <c r="AA1063" s="51" t="str">
        <f>IF($U1063="","",IFERROR(SUMIF(Данные2!$A:$A,Техлист!$U1063,Данные2!E:E),""))</f>
        <v/>
      </c>
      <c r="AB1063" s="45" t="str">
        <f>IF($U1063="","",IFERROR(ROUND(SUMIF(Данные2!$A:$A,Техлист!$U1063,Данные2!F:F)*100,0)&amp;"%",""))</f>
        <v/>
      </c>
    </row>
    <row r="1064" spans="1:28" x14ac:dyDescent="0.25">
      <c r="A1064" s="45" t="str">
        <f>IF(Данные2!$A1064&lt;&gt;"",Данные2!$A1064,"")</f>
        <v/>
      </c>
      <c r="G1064" s="45" t="str">
        <f t="shared" si="48"/>
        <v/>
      </c>
      <c r="H1064" s="45" t="str">
        <f>IF(COUNTIF(G$1:G1064,G1064)=1,IF(COUNT(H$1:H1063)&gt;0,MAX(H$1:H1063)+1,1),"")</f>
        <v/>
      </c>
      <c r="J1064" s="45" t="str">
        <f>IFERROR(IF(AND(Данные3!A1064&lt;&gt;"",Данные3!A1064=D$2),Данные3!B1064,""),"")</f>
        <v/>
      </c>
      <c r="K1064" s="45" t="str">
        <f>IF(COUNTIF(J$1:J1064,J1064)=1,IF(COUNT(K$1:K1063)&gt;0,MAX(K$1:K1063)+1,1),"")</f>
        <v/>
      </c>
      <c r="M1064" s="51" t="str">
        <f>IF(G1064="","",IFERROR(SUMIFS(Данные3!$E:$E,Данные3!$A:$A,D$2,Данные3!$B:$B,G1064),""))</f>
        <v/>
      </c>
      <c r="N1064" s="51" t="str">
        <f>IF(G1064="","",IFERROR(SUMIFS(Данные3!$F:$F,Данные3!$A:$A,D$2,Данные3!$B:$B,G1064),""))</f>
        <v/>
      </c>
      <c r="O1064" s="51" t="str">
        <f>IF(G1064="","",IFERROR(ROUND(SUMIFS(Данные3!$G:$G,Данные3!$A:$A,D$2,Данные3!$B:$B,G1064)*100,0)&amp;"%",""))</f>
        <v/>
      </c>
      <c r="U1064" s="51" t="str">
        <f t="shared" si="49"/>
        <v/>
      </c>
      <c r="V1064" s="53" t="str">
        <f t="shared" si="50"/>
        <v/>
      </c>
      <c r="W1064" s="51" t="str">
        <f>IFERROR(IF(Данные2!$A1064&lt;&gt;"",Данные2!$A1064,""),"")</f>
        <v/>
      </c>
      <c r="X1064" s="53" t="str">
        <f>IF(COUNTIF(W$1:W1064,W1064)=1,IF(COUNT(X$1:X1063)&gt;0,MAX(X$1:X1063)+1,1),"")</f>
        <v/>
      </c>
      <c r="Z1064" s="51" t="str">
        <f>IF($U1064="","",IFERROR(SUMIF(Данные2!$A:$A,Техлист!$U1064,Данные2!D:D),""))</f>
        <v/>
      </c>
      <c r="AA1064" s="51" t="str">
        <f>IF($U1064="","",IFERROR(SUMIF(Данные2!$A:$A,Техлист!$U1064,Данные2!E:E),""))</f>
        <v/>
      </c>
      <c r="AB1064" s="45" t="str">
        <f>IF($U1064="","",IFERROR(ROUND(SUMIF(Данные2!$A:$A,Техлист!$U1064,Данные2!F:F)*100,0)&amp;"%",""))</f>
        <v/>
      </c>
    </row>
    <row r="1065" spans="1:28" x14ac:dyDescent="0.25">
      <c r="A1065" s="45" t="str">
        <f>IF(Данные2!$A1065&lt;&gt;"",Данные2!$A1065,"")</f>
        <v/>
      </c>
      <c r="G1065" s="45" t="str">
        <f t="shared" si="48"/>
        <v/>
      </c>
      <c r="H1065" s="45" t="str">
        <f>IF(COUNTIF(G$1:G1065,G1065)=1,IF(COUNT(H$1:H1064)&gt;0,MAX(H$1:H1064)+1,1),"")</f>
        <v/>
      </c>
      <c r="J1065" s="45" t="str">
        <f>IFERROR(IF(AND(Данные3!A1065&lt;&gt;"",Данные3!A1065=D$2),Данные3!B1065,""),"")</f>
        <v/>
      </c>
      <c r="K1065" s="45" t="str">
        <f>IF(COUNTIF(J$1:J1065,J1065)=1,IF(COUNT(K$1:K1064)&gt;0,MAX(K$1:K1064)+1,1),"")</f>
        <v/>
      </c>
      <c r="M1065" s="51" t="str">
        <f>IF(G1065="","",IFERROR(SUMIFS(Данные3!$E:$E,Данные3!$A:$A,D$2,Данные3!$B:$B,G1065),""))</f>
        <v/>
      </c>
      <c r="N1065" s="51" t="str">
        <f>IF(G1065="","",IFERROR(SUMIFS(Данные3!$F:$F,Данные3!$A:$A,D$2,Данные3!$B:$B,G1065),""))</f>
        <v/>
      </c>
      <c r="O1065" s="51" t="str">
        <f>IF(G1065="","",IFERROR(ROUND(SUMIFS(Данные3!$G:$G,Данные3!$A:$A,D$2,Данные3!$B:$B,G1065)*100,0)&amp;"%",""))</f>
        <v/>
      </c>
      <c r="U1065" s="51" t="str">
        <f t="shared" si="49"/>
        <v/>
      </c>
      <c r="V1065" s="53" t="str">
        <f t="shared" si="50"/>
        <v/>
      </c>
      <c r="W1065" s="51" t="str">
        <f>IFERROR(IF(Данные2!$A1065&lt;&gt;"",Данные2!$A1065,""),"")</f>
        <v/>
      </c>
      <c r="X1065" s="53" t="str">
        <f>IF(COUNTIF(W$1:W1065,W1065)=1,IF(COUNT(X$1:X1064)&gt;0,MAX(X$1:X1064)+1,1),"")</f>
        <v/>
      </c>
      <c r="Z1065" s="51" t="str">
        <f>IF($U1065="","",IFERROR(SUMIF(Данные2!$A:$A,Техлист!$U1065,Данные2!D:D),""))</f>
        <v/>
      </c>
      <c r="AA1065" s="51" t="str">
        <f>IF($U1065="","",IFERROR(SUMIF(Данные2!$A:$A,Техлист!$U1065,Данные2!E:E),""))</f>
        <v/>
      </c>
      <c r="AB1065" s="45" t="str">
        <f>IF($U1065="","",IFERROR(ROUND(SUMIF(Данные2!$A:$A,Техлист!$U1065,Данные2!F:F)*100,0)&amp;"%",""))</f>
        <v/>
      </c>
    </row>
    <row r="1066" spans="1:28" x14ac:dyDescent="0.25">
      <c r="A1066" s="45" t="str">
        <f>IF(Данные2!$A1066&lt;&gt;"",Данные2!$A1066,"")</f>
        <v/>
      </c>
      <c r="G1066" s="45" t="str">
        <f t="shared" si="48"/>
        <v/>
      </c>
      <c r="H1066" s="45" t="str">
        <f>IF(COUNTIF(G$1:G1066,G1066)=1,IF(COUNT(H$1:H1065)&gt;0,MAX(H$1:H1065)+1,1),"")</f>
        <v/>
      </c>
      <c r="J1066" s="45" t="str">
        <f>IFERROR(IF(AND(Данные3!A1066&lt;&gt;"",Данные3!A1066=D$2),Данные3!B1066,""),"")</f>
        <v/>
      </c>
      <c r="K1066" s="45" t="str">
        <f>IF(COUNTIF(J$1:J1066,J1066)=1,IF(COUNT(K$1:K1065)&gt;0,MAX(K$1:K1065)+1,1),"")</f>
        <v/>
      </c>
      <c r="M1066" s="51" t="str">
        <f>IF(G1066="","",IFERROR(SUMIFS(Данные3!$E:$E,Данные3!$A:$A,D$2,Данные3!$B:$B,G1066),""))</f>
        <v/>
      </c>
      <c r="N1066" s="51" t="str">
        <f>IF(G1066="","",IFERROR(SUMIFS(Данные3!$F:$F,Данные3!$A:$A,D$2,Данные3!$B:$B,G1066),""))</f>
        <v/>
      </c>
      <c r="O1066" s="51" t="str">
        <f>IF(G1066="","",IFERROR(ROUND(SUMIFS(Данные3!$G:$G,Данные3!$A:$A,D$2,Данные3!$B:$B,G1066)*100,0)&amp;"%",""))</f>
        <v/>
      </c>
      <c r="U1066" s="51" t="str">
        <f t="shared" si="49"/>
        <v/>
      </c>
      <c r="V1066" s="53" t="str">
        <f t="shared" si="50"/>
        <v/>
      </c>
      <c r="W1066" s="51" t="str">
        <f>IFERROR(IF(Данные2!$A1066&lt;&gt;"",Данные2!$A1066,""),"")</f>
        <v/>
      </c>
      <c r="X1066" s="53" t="str">
        <f>IF(COUNTIF(W$1:W1066,W1066)=1,IF(COUNT(X$1:X1065)&gt;0,MAX(X$1:X1065)+1,1),"")</f>
        <v/>
      </c>
      <c r="Z1066" s="51" t="str">
        <f>IF($U1066="","",IFERROR(SUMIF(Данные2!$A:$A,Техлист!$U1066,Данные2!D:D),""))</f>
        <v/>
      </c>
      <c r="AA1066" s="51" t="str">
        <f>IF($U1066="","",IFERROR(SUMIF(Данные2!$A:$A,Техлист!$U1066,Данные2!E:E),""))</f>
        <v/>
      </c>
      <c r="AB1066" s="45" t="str">
        <f>IF($U1066="","",IFERROR(ROUND(SUMIF(Данные2!$A:$A,Техлист!$U1066,Данные2!F:F)*100,0)&amp;"%",""))</f>
        <v/>
      </c>
    </row>
    <row r="1067" spans="1:28" x14ac:dyDescent="0.25">
      <c r="A1067" s="45" t="str">
        <f>IF(Данные2!$A1067&lt;&gt;"",Данные2!$A1067,"")</f>
        <v/>
      </c>
      <c r="G1067" s="45" t="str">
        <f t="shared" si="48"/>
        <v/>
      </c>
      <c r="H1067" s="45" t="str">
        <f>IF(COUNTIF(G$1:G1067,G1067)=1,IF(COUNT(H$1:H1066)&gt;0,MAX(H$1:H1066)+1,1),"")</f>
        <v/>
      </c>
      <c r="J1067" s="45" t="str">
        <f>IFERROR(IF(AND(Данные3!A1067&lt;&gt;"",Данные3!A1067=D$2),Данные3!B1067,""),"")</f>
        <v/>
      </c>
      <c r="K1067" s="45" t="str">
        <f>IF(COUNTIF(J$1:J1067,J1067)=1,IF(COUNT(K$1:K1066)&gt;0,MAX(K$1:K1066)+1,1),"")</f>
        <v/>
      </c>
      <c r="M1067" s="51" t="str">
        <f>IF(G1067="","",IFERROR(SUMIFS(Данные3!$E:$E,Данные3!$A:$A,D$2,Данные3!$B:$B,G1067),""))</f>
        <v/>
      </c>
      <c r="N1067" s="51" t="str">
        <f>IF(G1067="","",IFERROR(SUMIFS(Данные3!$F:$F,Данные3!$A:$A,D$2,Данные3!$B:$B,G1067),""))</f>
        <v/>
      </c>
      <c r="O1067" s="51" t="str">
        <f>IF(G1067="","",IFERROR(ROUND(SUMIFS(Данные3!$G:$G,Данные3!$A:$A,D$2,Данные3!$B:$B,G1067)*100,0)&amp;"%",""))</f>
        <v/>
      </c>
      <c r="U1067" s="51" t="str">
        <f t="shared" si="49"/>
        <v/>
      </c>
      <c r="V1067" s="53" t="str">
        <f t="shared" si="50"/>
        <v/>
      </c>
      <c r="W1067" s="51" t="str">
        <f>IFERROR(IF(Данные2!$A1067&lt;&gt;"",Данные2!$A1067,""),"")</f>
        <v/>
      </c>
      <c r="X1067" s="53" t="str">
        <f>IF(COUNTIF(W$1:W1067,W1067)=1,IF(COUNT(X$1:X1066)&gt;0,MAX(X$1:X1066)+1,1),"")</f>
        <v/>
      </c>
      <c r="Z1067" s="51" t="str">
        <f>IF($U1067="","",IFERROR(SUMIF(Данные2!$A:$A,Техлист!$U1067,Данные2!D:D),""))</f>
        <v/>
      </c>
      <c r="AA1067" s="51" t="str">
        <f>IF($U1067="","",IFERROR(SUMIF(Данные2!$A:$A,Техлист!$U1067,Данные2!E:E),""))</f>
        <v/>
      </c>
      <c r="AB1067" s="45" t="str">
        <f>IF($U1067="","",IFERROR(ROUND(SUMIF(Данные2!$A:$A,Техлист!$U1067,Данные2!F:F)*100,0)&amp;"%",""))</f>
        <v/>
      </c>
    </row>
    <row r="1068" spans="1:28" x14ac:dyDescent="0.25">
      <c r="A1068" s="45" t="str">
        <f>IF(Данные2!$A1068&lt;&gt;"",Данные2!$A1068,"")</f>
        <v/>
      </c>
      <c r="G1068" s="45" t="str">
        <f t="shared" si="48"/>
        <v/>
      </c>
      <c r="H1068" s="45" t="str">
        <f>IF(COUNTIF(G$1:G1068,G1068)=1,IF(COUNT(H$1:H1067)&gt;0,MAX(H$1:H1067)+1,1),"")</f>
        <v/>
      </c>
      <c r="J1068" s="45" t="str">
        <f>IFERROR(IF(AND(Данные3!A1068&lt;&gt;"",Данные3!A1068=D$2),Данные3!B1068,""),"")</f>
        <v/>
      </c>
      <c r="K1068" s="45" t="str">
        <f>IF(COUNTIF(J$1:J1068,J1068)=1,IF(COUNT(K$1:K1067)&gt;0,MAX(K$1:K1067)+1,1),"")</f>
        <v/>
      </c>
      <c r="M1068" s="51" t="str">
        <f>IF(G1068="","",IFERROR(SUMIFS(Данные3!$E:$E,Данные3!$A:$A,D$2,Данные3!$B:$B,G1068),""))</f>
        <v/>
      </c>
      <c r="N1068" s="51" t="str">
        <f>IF(G1068="","",IFERROR(SUMIFS(Данные3!$F:$F,Данные3!$A:$A,D$2,Данные3!$B:$B,G1068),""))</f>
        <v/>
      </c>
      <c r="O1068" s="51" t="str">
        <f>IF(G1068="","",IFERROR(ROUND(SUMIFS(Данные3!$G:$G,Данные3!$A:$A,D$2,Данные3!$B:$B,G1068)*100,0)&amp;"%",""))</f>
        <v/>
      </c>
      <c r="U1068" s="51" t="str">
        <f t="shared" si="49"/>
        <v/>
      </c>
      <c r="V1068" s="53" t="str">
        <f t="shared" si="50"/>
        <v/>
      </c>
      <c r="W1068" s="51" t="str">
        <f>IFERROR(IF(Данные2!$A1068&lt;&gt;"",Данные2!$A1068,""),"")</f>
        <v/>
      </c>
      <c r="X1068" s="53" t="str">
        <f>IF(COUNTIF(W$1:W1068,W1068)=1,IF(COUNT(X$1:X1067)&gt;0,MAX(X$1:X1067)+1,1),"")</f>
        <v/>
      </c>
      <c r="Z1068" s="51" t="str">
        <f>IF($U1068="","",IFERROR(SUMIF(Данные2!$A:$A,Техлист!$U1068,Данные2!D:D),""))</f>
        <v/>
      </c>
      <c r="AA1068" s="51" t="str">
        <f>IF($U1068="","",IFERROR(SUMIF(Данные2!$A:$A,Техлист!$U1068,Данные2!E:E),""))</f>
        <v/>
      </c>
      <c r="AB1068" s="45" t="str">
        <f>IF($U1068="","",IFERROR(ROUND(SUMIF(Данные2!$A:$A,Техлист!$U1068,Данные2!F:F)*100,0)&amp;"%",""))</f>
        <v/>
      </c>
    </row>
    <row r="1069" spans="1:28" x14ac:dyDescent="0.25">
      <c r="A1069" s="45" t="str">
        <f>IF(Данные2!$A1069&lt;&gt;"",Данные2!$A1069,"")</f>
        <v/>
      </c>
      <c r="G1069" s="45" t="str">
        <f t="shared" si="48"/>
        <v/>
      </c>
      <c r="H1069" s="45" t="str">
        <f>IF(COUNTIF(G$1:G1069,G1069)=1,IF(COUNT(H$1:H1068)&gt;0,MAX(H$1:H1068)+1,1),"")</f>
        <v/>
      </c>
      <c r="J1069" s="45" t="str">
        <f>IFERROR(IF(AND(Данные3!A1069&lt;&gt;"",Данные3!A1069=D$2),Данные3!B1069,""),"")</f>
        <v/>
      </c>
      <c r="K1069" s="45" t="str">
        <f>IF(COUNTIF(J$1:J1069,J1069)=1,IF(COUNT(K$1:K1068)&gt;0,MAX(K$1:K1068)+1,1),"")</f>
        <v/>
      </c>
      <c r="M1069" s="51" t="str">
        <f>IF(G1069="","",IFERROR(SUMIFS(Данные3!$E:$E,Данные3!$A:$A,D$2,Данные3!$B:$B,G1069),""))</f>
        <v/>
      </c>
      <c r="N1069" s="51" t="str">
        <f>IF(G1069="","",IFERROR(SUMIFS(Данные3!$F:$F,Данные3!$A:$A,D$2,Данные3!$B:$B,G1069),""))</f>
        <v/>
      </c>
      <c r="O1069" s="51" t="str">
        <f>IF(G1069="","",IFERROR(ROUND(SUMIFS(Данные3!$G:$G,Данные3!$A:$A,D$2,Данные3!$B:$B,G1069)*100,0)&amp;"%",""))</f>
        <v/>
      </c>
      <c r="U1069" s="51" t="str">
        <f t="shared" si="49"/>
        <v/>
      </c>
      <c r="V1069" s="53" t="str">
        <f t="shared" si="50"/>
        <v/>
      </c>
      <c r="W1069" s="51" t="str">
        <f>IFERROR(IF(Данные2!$A1069&lt;&gt;"",Данные2!$A1069,""),"")</f>
        <v/>
      </c>
      <c r="X1069" s="53" t="str">
        <f>IF(COUNTIF(W$1:W1069,W1069)=1,IF(COUNT(X$1:X1068)&gt;0,MAX(X$1:X1068)+1,1),"")</f>
        <v/>
      </c>
      <c r="Z1069" s="51" t="str">
        <f>IF($U1069="","",IFERROR(SUMIF(Данные2!$A:$A,Техлист!$U1069,Данные2!D:D),""))</f>
        <v/>
      </c>
      <c r="AA1069" s="51" t="str">
        <f>IF($U1069="","",IFERROR(SUMIF(Данные2!$A:$A,Техлист!$U1069,Данные2!E:E),""))</f>
        <v/>
      </c>
      <c r="AB1069" s="45" t="str">
        <f>IF($U1069="","",IFERROR(ROUND(SUMIF(Данные2!$A:$A,Техлист!$U1069,Данные2!F:F)*100,0)&amp;"%",""))</f>
        <v/>
      </c>
    </row>
    <row r="1070" spans="1:28" x14ac:dyDescent="0.25">
      <c r="A1070" s="45" t="str">
        <f>IF(Данные2!$A1070&lt;&gt;"",Данные2!$A1070,"")</f>
        <v/>
      </c>
      <c r="G1070" s="45" t="str">
        <f t="shared" si="48"/>
        <v/>
      </c>
      <c r="H1070" s="45" t="str">
        <f>IF(COUNTIF(G$1:G1070,G1070)=1,IF(COUNT(H$1:H1069)&gt;0,MAX(H$1:H1069)+1,1),"")</f>
        <v/>
      </c>
      <c r="J1070" s="45" t="str">
        <f>IFERROR(IF(AND(Данные3!A1070&lt;&gt;"",Данные3!A1070=D$2),Данные3!B1070,""),"")</f>
        <v/>
      </c>
      <c r="K1070" s="45" t="str">
        <f>IF(COUNTIF(J$1:J1070,J1070)=1,IF(COUNT(K$1:K1069)&gt;0,MAX(K$1:K1069)+1,1),"")</f>
        <v/>
      </c>
      <c r="M1070" s="51" t="str">
        <f>IF(G1070="","",IFERROR(SUMIFS(Данные3!$E:$E,Данные3!$A:$A,D$2,Данные3!$B:$B,G1070),""))</f>
        <v/>
      </c>
      <c r="N1070" s="51" t="str">
        <f>IF(G1070="","",IFERROR(SUMIFS(Данные3!$F:$F,Данные3!$A:$A,D$2,Данные3!$B:$B,G1070),""))</f>
        <v/>
      </c>
      <c r="O1070" s="51" t="str">
        <f>IF(G1070="","",IFERROR(ROUND(SUMIFS(Данные3!$G:$G,Данные3!$A:$A,D$2,Данные3!$B:$B,G1070)*100,0)&amp;"%",""))</f>
        <v/>
      </c>
      <c r="U1070" s="51" t="str">
        <f t="shared" si="49"/>
        <v/>
      </c>
      <c r="V1070" s="53" t="str">
        <f t="shared" si="50"/>
        <v/>
      </c>
      <c r="W1070" s="51" t="str">
        <f>IFERROR(IF(Данные2!$A1070&lt;&gt;"",Данные2!$A1070,""),"")</f>
        <v/>
      </c>
      <c r="X1070" s="53" t="str">
        <f>IF(COUNTIF(W$1:W1070,W1070)=1,IF(COUNT(X$1:X1069)&gt;0,MAX(X$1:X1069)+1,1),"")</f>
        <v/>
      </c>
      <c r="Z1070" s="51" t="str">
        <f>IF($U1070="","",IFERROR(SUMIF(Данные2!$A:$A,Техлист!$U1070,Данные2!D:D),""))</f>
        <v/>
      </c>
      <c r="AA1070" s="51" t="str">
        <f>IF($U1070="","",IFERROR(SUMIF(Данные2!$A:$A,Техлист!$U1070,Данные2!E:E),""))</f>
        <v/>
      </c>
      <c r="AB1070" s="45" t="str">
        <f>IF($U1070="","",IFERROR(ROUND(SUMIF(Данные2!$A:$A,Техлист!$U1070,Данные2!F:F)*100,0)&amp;"%",""))</f>
        <v/>
      </c>
    </row>
    <row r="1071" spans="1:28" x14ac:dyDescent="0.25">
      <c r="A1071" s="45" t="str">
        <f>IF(Данные2!$A1071&lt;&gt;"",Данные2!$A1071,"")</f>
        <v/>
      </c>
      <c r="G1071" s="45" t="str">
        <f t="shared" si="48"/>
        <v/>
      </c>
      <c r="H1071" s="45" t="str">
        <f>IF(COUNTIF(G$1:G1071,G1071)=1,IF(COUNT(H$1:H1070)&gt;0,MAX(H$1:H1070)+1,1),"")</f>
        <v/>
      </c>
      <c r="J1071" s="45" t="str">
        <f>IFERROR(IF(AND(Данные3!A1071&lt;&gt;"",Данные3!A1071=D$2),Данные3!B1071,""),"")</f>
        <v/>
      </c>
      <c r="K1071" s="45" t="str">
        <f>IF(COUNTIF(J$1:J1071,J1071)=1,IF(COUNT(K$1:K1070)&gt;0,MAX(K$1:K1070)+1,1),"")</f>
        <v/>
      </c>
      <c r="M1071" s="51" t="str">
        <f>IF(G1071="","",IFERROR(SUMIFS(Данные3!$E:$E,Данные3!$A:$A,D$2,Данные3!$B:$B,G1071),""))</f>
        <v/>
      </c>
      <c r="N1071" s="51" t="str">
        <f>IF(G1071="","",IFERROR(SUMIFS(Данные3!$F:$F,Данные3!$A:$A,D$2,Данные3!$B:$B,G1071),""))</f>
        <v/>
      </c>
      <c r="O1071" s="51" t="str">
        <f>IF(G1071="","",IFERROR(ROUND(SUMIFS(Данные3!$G:$G,Данные3!$A:$A,D$2,Данные3!$B:$B,G1071)*100,0)&amp;"%",""))</f>
        <v/>
      </c>
      <c r="U1071" s="51" t="str">
        <f t="shared" si="49"/>
        <v/>
      </c>
      <c r="V1071" s="53" t="str">
        <f t="shared" si="50"/>
        <v/>
      </c>
      <c r="W1071" s="51" t="str">
        <f>IFERROR(IF(Данные2!$A1071&lt;&gt;"",Данные2!$A1071,""),"")</f>
        <v/>
      </c>
      <c r="X1071" s="53" t="str">
        <f>IF(COUNTIF(W$1:W1071,W1071)=1,IF(COUNT(X$1:X1070)&gt;0,MAX(X$1:X1070)+1,1),"")</f>
        <v/>
      </c>
      <c r="Z1071" s="51" t="str">
        <f>IF($U1071="","",IFERROR(SUMIF(Данные2!$A:$A,Техлист!$U1071,Данные2!D:D),""))</f>
        <v/>
      </c>
      <c r="AA1071" s="51" t="str">
        <f>IF($U1071="","",IFERROR(SUMIF(Данные2!$A:$A,Техлист!$U1071,Данные2!E:E),""))</f>
        <v/>
      </c>
      <c r="AB1071" s="45" t="str">
        <f>IF($U1071="","",IFERROR(ROUND(SUMIF(Данные2!$A:$A,Техлист!$U1071,Данные2!F:F)*100,0)&amp;"%",""))</f>
        <v/>
      </c>
    </row>
    <row r="1072" spans="1:28" x14ac:dyDescent="0.25">
      <c r="A1072" s="45" t="str">
        <f>IF(Данные2!$A1072&lt;&gt;"",Данные2!$A1072,"")</f>
        <v/>
      </c>
      <c r="G1072" s="45" t="str">
        <f t="shared" si="48"/>
        <v/>
      </c>
      <c r="H1072" s="45" t="str">
        <f>IF(COUNTIF(G$1:G1072,G1072)=1,IF(COUNT(H$1:H1071)&gt;0,MAX(H$1:H1071)+1,1),"")</f>
        <v/>
      </c>
      <c r="J1072" s="45" t="str">
        <f>IFERROR(IF(AND(Данные3!A1072&lt;&gt;"",Данные3!A1072=D$2),Данные3!B1072,""),"")</f>
        <v/>
      </c>
      <c r="K1072" s="45" t="str">
        <f>IF(COUNTIF(J$1:J1072,J1072)=1,IF(COUNT(K$1:K1071)&gt;0,MAX(K$1:K1071)+1,1),"")</f>
        <v/>
      </c>
      <c r="M1072" s="51" t="str">
        <f>IF(G1072="","",IFERROR(SUMIFS(Данные3!$E:$E,Данные3!$A:$A,D$2,Данные3!$B:$B,G1072),""))</f>
        <v/>
      </c>
      <c r="N1072" s="51" t="str">
        <f>IF(G1072="","",IFERROR(SUMIFS(Данные3!$F:$F,Данные3!$A:$A,D$2,Данные3!$B:$B,G1072),""))</f>
        <v/>
      </c>
      <c r="O1072" s="51" t="str">
        <f>IF(G1072="","",IFERROR(ROUND(SUMIFS(Данные3!$G:$G,Данные3!$A:$A,D$2,Данные3!$B:$B,G1072)*100,0)&amp;"%",""))</f>
        <v/>
      </c>
      <c r="U1072" s="51" t="str">
        <f t="shared" si="49"/>
        <v/>
      </c>
      <c r="V1072" s="53" t="str">
        <f t="shared" si="50"/>
        <v/>
      </c>
      <c r="W1072" s="51" t="str">
        <f>IFERROR(IF(Данные2!$A1072&lt;&gt;"",Данные2!$A1072,""),"")</f>
        <v/>
      </c>
      <c r="X1072" s="53" t="str">
        <f>IF(COUNTIF(W$1:W1072,W1072)=1,IF(COUNT(X$1:X1071)&gt;0,MAX(X$1:X1071)+1,1),"")</f>
        <v/>
      </c>
      <c r="Z1072" s="51" t="str">
        <f>IF($U1072="","",IFERROR(SUMIF(Данные2!$A:$A,Техлист!$U1072,Данные2!D:D),""))</f>
        <v/>
      </c>
      <c r="AA1072" s="51" t="str">
        <f>IF($U1072="","",IFERROR(SUMIF(Данные2!$A:$A,Техлист!$U1072,Данные2!E:E),""))</f>
        <v/>
      </c>
      <c r="AB1072" s="45" t="str">
        <f>IF($U1072="","",IFERROR(ROUND(SUMIF(Данные2!$A:$A,Техлист!$U1072,Данные2!F:F)*100,0)&amp;"%",""))</f>
        <v/>
      </c>
    </row>
    <row r="1073" spans="1:28" x14ac:dyDescent="0.25">
      <c r="A1073" s="45" t="str">
        <f>IF(Данные2!$A1073&lt;&gt;"",Данные2!$A1073,"")</f>
        <v/>
      </c>
      <c r="G1073" s="45" t="str">
        <f t="shared" si="48"/>
        <v/>
      </c>
      <c r="H1073" s="45" t="str">
        <f>IF(COUNTIF(G$1:G1073,G1073)=1,IF(COUNT(H$1:H1072)&gt;0,MAX(H$1:H1072)+1,1),"")</f>
        <v/>
      </c>
      <c r="J1073" s="45" t="str">
        <f>IFERROR(IF(AND(Данные3!A1073&lt;&gt;"",Данные3!A1073=D$2),Данные3!B1073,""),"")</f>
        <v/>
      </c>
      <c r="K1073" s="45" t="str">
        <f>IF(COUNTIF(J$1:J1073,J1073)=1,IF(COUNT(K$1:K1072)&gt;0,MAX(K$1:K1072)+1,1),"")</f>
        <v/>
      </c>
      <c r="M1073" s="51" t="str">
        <f>IF(G1073="","",IFERROR(SUMIFS(Данные3!$E:$E,Данные3!$A:$A,D$2,Данные3!$B:$B,G1073),""))</f>
        <v/>
      </c>
      <c r="N1073" s="51" t="str">
        <f>IF(G1073="","",IFERROR(SUMIFS(Данные3!$F:$F,Данные3!$A:$A,D$2,Данные3!$B:$B,G1073),""))</f>
        <v/>
      </c>
      <c r="O1073" s="51" t="str">
        <f>IF(G1073="","",IFERROR(ROUND(SUMIFS(Данные3!$G:$G,Данные3!$A:$A,D$2,Данные3!$B:$B,G1073)*100,0)&amp;"%",""))</f>
        <v/>
      </c>
      <c r="U1073" s="51" t="str">
        <f t="shared" si="49"/>
        <v/>
      </c>
      <c r="V1073" s="53" t="str">
        <f t="shared" si="50"/>
        <v/>
      </c>
      <c r="W1073" s="51" t="str">
        <f>IFERROR(IF(Данные2!$A1073&lt;&gt;"",Данные2!$A1073,""),"")</f>
        <v/>
      </c>
      <c r="X1073" s="53" t="str">
        <f>IF(COUNTIF(W$1:W1073,W1073)=1,IF(COUNT(X$1:X1072)&gt;0,MAX(X$1:X1072)+1,1),"")</f>
        <v/>
      </c>
      <c r="Z1073" s="51" t="str">
        <f>IF($U1073="","",IFERROR(SUMIF(Данные2!$A:$A,Техлист!$U1073,Данные2!D:D),""))</f>
        <v/>
      </c>
      <c r="AA1073" s="51" t="str">
        <f>IF($U1073="","",IFERROR(SUMIF(Данные2!$A:$A,Техлист!$U1073,Данные2!E:E),""))</f>
        <v/>
      </c>
      <c r="AB1073" s="45" t="str">
        <f>IF($U1073="","",IFERROR(ROUND(SUMIF(Данные2!$A:$A,Техлист!$U1073,Данные2!F:F)*100,0)&amp;"%",""))</f>
        <v/>
      </c>
    </row>
    <row r="1074" spans="1:28" x14ac:dyDescent="0.25">
      <c r="A1074" s="45" t="str">
        <f>IF(Данные2!$A1074&lt;&gt;"",Данные2!$A1074,"")</f>
        <v/>
      </c>
      <c r="G1074" s="45" t="str">
        <f t="shared" si="48"/>
        <v/>
      </c>
      <c r="H1074" s="45" t="str">
        <f>IF(COUNTIF(G$1:G1074,G1074)=1,IF(COUNT(H$1:H1073)&gt;0,MAX(H$1:H1073)+1,1),"")</f>
        <v/>
      </c>
      <c r="J1074" s="45" t="str">
        <f>IFERROR(IF(AND(Данные3!A1074&lt;&gt;"",Данные3!A1074=D$2),Данные3!B1074,""),"")</f>
        <v/>
      </c>
      <c r="K1074" s="45" t="str">
        <f>IF(COUNTIF(J$1:J1074,J1074)=1,IF(COUNT(K$1:K1073)&gt;0,MAX(K$1:K1073)+1,1),"")</f>
        <v/>
      </c>
      <c r="M1074" s="51" t="str">
        <f>IF(G1074="","",IFERROR(SUMIFS(Данные3!$E:$E,Данные3!$A:$A,D$2,Данные3!$B:$B,G1074),""))</f>
        <v/>
      </c>
      <c r="N1074" s="51" t="str">
        <f>IF(G1074="","",IFERROR(SUMIFS(Данные3!$F:$F,Данные3!$A:$A,D$2,Данные3!$B:$B,G1074),""))</f>
        <v/>
      </c>
      <c r="O1074" s="51" t="str">
        <f>IF(G1074="","",IFERROR(ROUND(SUMIFS(Данные3!$G:$G,Данные3!$A:$A,D$2,Данные3!$B:$B,G1074)*100,0)&amp;"%",""))</f>
        <v/>
      </c>
      <c r="U1074" s="51" t="str">
        <f t="shared" si="49"/>
        <v/>
      </c>
      <c r="V1074" s="53" t="str">
        <f t="shared" si="50"/>
        <v/>
      </c>
      <c r="W1074" s="51" t="str">
        <f>IFERROR(IF(Данные2!$A1074&lt;&gt;"",Данные2!$A1074,""),"")</f>
        <v/>
      </c>
      <c r="X1074" s="53" t="str">
        <f>IF(COUNTIF(W$1:W1074,W1074)=1,IF(COUNT(X$1:X1073)&gt;0,MAX(X$1:X1073)+1,1),"")</f>
        <v/>
      </c>
      <c r="Z1074" s="51" t="str">
        <f>IF($U1074="","",IFERROR(SUMIF(Данные2!$A:$A,Техлист!$U1074,Данные2!D:D),""))</f>
        <v/>
      </c>
      <c r="AA1074" s="51" t="str">
        <f>IF($U1074="","",IFERROR(SUMIF(Данные2!$A:$A,Техлист!$U1074,Данные2!E:E),""))</f>
        <v/>
      </c>
      <c r="AB1074" s="45" t="str">
        <f>IF($U1074="","",IFERROR(ROUND(SUMIF(Данные2!$A:$A,Техлист!$U1074,Данные2!F:F)*100,0)&amp;"%",""))</f>
        <v/>
      </c>
    </row>
    <row r="1075" spans="1:28" x14ac:dyDescent="0.25">
      <c r="A1075" s="45" t="str">
        <f>IF(Данные2!$A1075&lt;&gt;"",Данные2!$A1075,"")</f>
        <v/>
      </c>
      <c r="G1075" s="45" t="str">
        <f t="shared" si="48"/>
        <v/>
      </c>
      <c r="H1075" s="45" t="str">
        <f>IF(COUNTIF(G$1:G1075,G1075)=1,IF(COUNT(H$1:H1074)&gt;0,MAX(H$1:H1074)+1,1),"")</f>
        <v/>
      </c>
      <c r="J1075" s="45" t="str">
        <f>IFERROR(IF(AND(Данные3!A1075&lt;&gt;"",Данные3!A1075=D$2),Данные3!B1075,""),"")</f>
        <v/>
      </c>
      <c r="K1075" s="45" t="str">
        <f>IF(COUNTIF(J$1:J1075,J1075)=1,IF(COUNT(K$1:K1074)&gt;0,MAX(K$1:K1074)+1,1),"")</f>
        <v/>
      </c>
      <c r="M1075" s="51" t="str">
        <f>IF(G1075="","",IFERROR(SUMIFS(Данные3!$E:$E,Данные3!$A:$A,D$2,Данные3!$B:$B,G1075),""))</f>
        <v/>
      </c>
      <c r="N1075" s="51" t="str">
        <f>IF(G1075="","",IFERROR(SUMIFS(Данные3!$F:$F,Данные3!$A:$A,D$2,Данные3!$B:$B,G1075),""))</f>
        <v/>
      </c>
      <c r="O1075" s="51" t="str">
        <f>IF(G1075="","",IFERROR(ROUND(SUMIFS(Данные3!$G:$G,Данные3!$A:$A,D$2,Данные3!$B:$B,G1075)*100,0)&amp;"%",""))</f>
        <v/>
      </c>
      <c r="U1075" s="51" t="str">
        <f t="shared" si="49"/>
        <v/>
      </c>
      <c r="V1075" s="53" t="str">
        <f t="shared" si="50"/>
        <v/>
      </c>
      <c r="W1075" s="51" t="str">
        <f>IFERROR(IF(Данные2!$A1075&lt;&gt;"",Данные2!$A1075,""),"")</f>
        <v/>
      </c>
      <c r="X1075" s="53" t="str">
        <f>IF(COUNTIF(W$1:W1075,W1075)=1,IF(COUNT(X$1:X1074)&gt;0,MAX(X$1:X1074)+1,1),"")</f>
        <v/>
      </c>
      <c r="Z1075" s="51" t="str">
        <f>IF($U1075="","",IFERROR(SUMIF(Данные2!$A:$A,Техлист!$U1075,Данные2!D:D),""))</f>
        <v/>
      </c>
      <c r="AA1075" s="51" t="str">
        <f>IF($U1075="","",IFERROR(SUMIF(Данные2!$A:$A,Техлист!$U1075,Данные2!E:E),""))</f>
        <v/>
      </c>
      <c r="AB1075" s="45" t="str">
        <f>IF($U1075="","",IFERROR(ROUND(SUMIF(Данные2!$A:$A,Техлист!$U1075,Данные2!F:F)*100,0)&amp;"%",""))</f>
        <v/>
      </c>
    </row>
    <row r="1076" spans="1:28" x14ac:dyDescent="0.25">
      <c r="A1076" s="45" t="str">
        <f>IF(Данные2!$A1076&lt;&gt;"",Данные2!$A1076,"")</f>
        <v/>
      </c>
      <c r="G1076" s="45" t="str">
        <f t="shared" si="48"/>
        <v/>
      </c>
      <c r="H1076" s="45" t="str">
        <f>IF(COUNTIF(G$1:G1076,G1076)=1,IF(COUNT(H$1:H1075)&gt;0,MAX(H$1:H1075)+1,1),"")</f>
        <v/>
      </c>
      <c r="J1076" s="45" t="str">
        <f>IFERROR(IF(AND(Данные3!A1076&lt;&gt;"",Данные3!A1076=D$2),Данные3!B1076,""),"")</f>
        <v/>
      </c>
      <c r="K1076" s="45" t="str">
        <f>IF(COUNTIF(J$1:J1076,J1076)=1,IF(COUNT(K$1:K1075)&gt;0,MAX(K$1:K1075)+1,1),"")</f>
        <v/>
      </c>
      <c r="M1076" s="51" t="str">
        <f>IF(G1076="","",IFERROR(SUMIFS(Данные3!$E:$E,Данные3!$A:$A,D$2,Данные3!$B:$B,G1076),""))</f>
        <v/>
      </c>
      <c r="N1076" s="51" t="str">
        <f>IF(G1076="","",IFERROR(SUMIFS(Данные3!$F:$F,Данные3!$A:$A,D$2,Данные3!$B:$B,G1076),""))</f>
        <v/>
      </c>
      <c r="O1076" s="51" t="str">
        <f>IF(G1076="","",IFERROR(ROUND(SUMIFS(Данные3!$G:$G,Данные3!$A:$A,D$2,Данные3!$B:$B,G1076)*100,0)&amp;"%",""))</f>
        <v/>
      </c>
      <c r="U1076" s="51" t="str">
        <f t="shared" si="49"/>
        <v/>
      </c>
      <c r="V1076" s="53" t="str">
        <f t="shared" si="50"/>
        <v/>
      </c>
      <c r="W1076" s="51" t="str">
        <f>IFERROR(IF(Данные2!$A1076&lt;&gt;"",Данные2!$A1076,""),"")</f>
        <v/>
      </c>
      <c r="X1076" s="53" t="str">
        <f>IF(COUNTIF(W$1:W1076,W1076)=1,IF(COUNT(X$1:X1075)&gt;0,MAX(X$1:X1075)+1,1),"")</f>
        <v/>
      </c>
      <c r="Z1076" s="51" t="str">
        <f>IF($U1076="","",IFERROR(SUMIF(Данные2!$A:$A,Техлист!$U1076,Данные2!D:D),""))</f>
        <v/>
      </c>
      <c r="AA1076" s="51" t="str">
        <f>IF($U1076="","",IFERROR(SUMIF(Данные2!$A:$A,Техлист!$U1076,Данные2!E:E),""))</f>
        <v/>
      </c>
      <c r="AB1076" s="45" t="str">
        <f>IF($U1076="","",IFERROR(ROUND(SUMIF(Данные2!$A:$A,Техлист!$U1076,Данные2!F:F)*100,0)&amp;"%",""))</f>
        <v/>
      </c>
    </row>
    <row r="1077" spans="1:28" x14ac:dyDescent="0.25">
      <c r="A1077" s="45" t="str">
        <f>IF(Данные2!$A1077&lt;&gt;"",Данные2!$A1077,"")</f>
        <v/>
      </c>
      <c r="G1077" s="45" t="str">
        <f t="shared" si="48"/>
        <v/>
      </c>
      <c r="H1077" s="45" t="str">
        <f>IF(COUNTIF(G$1:G1077,G1077)=1,IF(COUNT(H$1:H1076)&gt;0,MAX(H$1:H1076)+1,1),"")</f>
        <v/>
      </c>
      <c r="J1077" s="45" t="str">
        <f>IFERROR(IF(AND(Данные3!A1077&lt;&gt;"",Данные3!A1077=D$2),Данные3!B1077,""),"")</f>
        <v/>
      </c>
      <c r="K1077" s="45" t="str">
        <f>IF(COUNTIF(J$1:J1077,J1077)=1,IF(COUNT(K$1:K1076)&gt;0,MAX(K$1:K1076)+1,1),"")</f>
        <v/>
      </c>
      <c r="M1077" s="51" t="str">
        <f>IF(G1077="","",IFERROR(SUMIFS(Данные3!$E:$E,Данные3!$A:$A,D$2,Данные3!$B:$B,G1077),""))</f>
        <v/>
      </c>
      <c r="N1077" s="51" t="str">
        <f>IF(G1077="","",IFERROR(SUMIFS(Данные3!$F:$F,Данные3!$A:$A,D$2,Данные3!$B:$B,G1077),""))</f>
        <v/>
      </c>
      <c r="O1077" s="51" t="str">
        <f>IF(G1077="","",IFERROR(ROUND(SUMIFS(Данные3!$G:$G,Данные3!$A:$A,D$2,Данные3!$B:$B,G1077)*100,0)&amp;"%",""))</f>
        <v/>
      </c>
      <c r="U1077" s="51" t="str">
        <f t="shared" si="49"/>
        <v/>
      </c>
      <c r="V1077" s="53" t="str">
        <f t="shared" si="50"/>
        <v/>
      </c>
      <c r="W1077" s="51" t="str">
        <f>IFERROR(IF(Данные2!$A1077&lt;&gt;"",Данные2!$A1077,""),"")</f>
        <v/>
      </c>
      <c r="X1077" s="53" t="str">
        <f>IF(COUNTIF(W$1:W1077,W1077)=1,IF(COUNT(X$1:X1076)&gt;0,MAX(X$1:X1076)+1,1),"")</f>
        <v/>
      </c>
      <c r="Z1077" s="51" t="str">
        <f>IF($U1077="","",IFERROR(SUMIF(Данные2!$A:$A,Техлист!$U1077,Данные2!D:D),""))</f>
        <v/>
      </c>
      <c r="AA1077" s="51" t="str">
        <f>IF($U1077="","",IFERROR(SUMIF(Данные2!$A:$A,Техлист!$U1077,Данные2!E:E),""))</f>
        <v/>
      </c>
      <c r="AB1077" s="45" t="str">
        <f>IF($U1077="","",IFERROR(ROUND(SUMIF(Данные2!$A:$A,Техлист!$U1077,Данные2!F:F)*100,0)&amp;"%",""))</f>
        <v/>
      </c>
    </row>
    <row r="1078" spans="1:28" x14ac:dyDescent="0.25">
      <c r="A1078" s="45" t="str">
        <f>IF(Данные2!$A1078&lt;&gt;"",Данные2!$A1078,"")</f>
        <v/>
      </c>
      <c r="G1078" s="45" t="str">
        <f t="shared" si="48"/>
        <v/>
      </c>
      <c r="H1078" s="45" t="str">
        <f>IF(COUNTIF(G$1:G1078,G1078)=1,IF(COUNT(H$1:H1077)&gt;0,MAX(H$1:H1077)+1,1),"")</f>
        <v/>
      </c>
      <c r="J1078" s="45" t="str">
        <f>IFERROR(IF(AND(Данные3!A1078&lt;&gt;"",Данные3!A1078=D$2),Данные3!B1078,""),"")</f>
        <v/>
      </c>
      <c r="K1078" s="45" t="str">
        <f>IF(COUNTIF(J$1:J1078,J1078)=1,IF(COUNT(K$1:K1077)&gt;0,MAX(K$1:K1077)+1,1),"")</f>
        <v/>
      </c>
      <c r="M1078" s="51" t="str">
        <f>IF(G1078="","",IFERROR(SUMIFS(Данные3!$E:$E,Данные3!$A:$A,D$2,Данные3!$B:$B,G1078),""))</f>
        <v/>
      </c>
      <c r="N1078" s="51" t="str">
        <f>IF(G1078="","",IFERROR(SUMIFS(Данные3!$F:$F,Данные3!$A:$A,D$2,Данные3!$B:$B,G1078),""))</f>
        <v/>
      </c>
      <c r="O1078" s="51" t="str">
        <f>IF(G1078="","",IFERROR(ROUND(SUMIFS(Данные3!$G:$G,Данные3!$A:$A,D$2,Данные3!$B:$B,G1078)*100,0)&amp;"%",""))</f>
        <v/>
      </c>
      <c r="U1078" s="51" t="str">
        <f t="shared" si="49"/>
        <v/>
      </c>
      <c r="V1078" s="53" t="str">
        <f t="shared" si="50"/>
        <v/>
      </c>
      <c r="W1078" s="51" t="str">
        <f>IFERROR(IF(Данные2!$A1078&lt;&gt;"",Данные2!$A1078,""),"")</f>
        <v/>
      </c>
      <c r="X1078" s="53" t="str">
        <f>IF(COUNTIF(W$1:W1078,W1078)=1,IF(COUNT(X$1:X1077)&gt;0,MAX(X$1:X1077)+1,1),"")</f>
        <v/>
      </c>
      <c r="Z1078" s="51" t="str">
        <f>IF($U1078="","",IFERROR(SUMIF(Данные2!$A:$A,Техлист!$U1078,Данные2!D:D),""))</f>
        <v/>
      </c>
      <c r="AA1078" s="51" t="str">
        <f>IF($U1078="","",IFERROR(SUMIF(Данные2!$A:$A,Техлист!$U1078,Данные2!E:E),""))</f>
        <v/>
      </c>
      <c r="AB1078" s="45" t="str">
        <f>IF($U1078="","",IFERROR(ROUND(SUMIF(Данные2!$A:$A,Техлист!$U1078,Данные2!F:F)*100,0)&amp;"%",""))</f>
        <v/>
      </c>
    </row>
    <row r="1079" spans="1:28" x14ac:dyDescent="0.25">
      <c r="A1079" s="45" t="str">
        <f>IF(Данные2!$A1079&lt;&gt;"",Данные2!$A1079,"")</f>
        <v/>
      </c>
      <c r="G1079" s="45" t="str">
        <f t="shared" si="48"/>
        <v/>
      </c>
      <c r="H1079" s="45" t="str">
        <f>IF(COUNTIF(G$1:G1079,G1079)=1,IF(COUNT(H$1:H1078)&gt;0,MAX(H$1:H1078)+1,1),"")</f>
        <v/>
      </c>
      <c r="J1079" s="45" t="str">
        <f>IFERROR(IF(AND(Данные3!A1079&lt;&gt;"",Данные3!A1079=D$2),Данные3!B1079,""),"")</f>
        <v/>
      </c>
      <c r="K1079" s="45" t="str">
        <f>IF(COUNTIF(J$1:J1079,J1079)=1,IF(COUNT(K$1:K1078)&gt;0,MAX(K$1:K1078)+1,1),"")</f>
        <v/>
      </c>
      <c r="M1079" s="51" t="str">
        <f>IF(G1079="","",IFERROR(SUMIFS(Данные3!$E:$E,Данные3!$A:$A,D$2,Данные3!$B:$B,G1079),""))</f>
        <v/>
      </c>
      <c r="N1079" s="51" t="str">
        <f>IF(G1079="","",IFERROR(SUMIFS(Данные3!$F:$F,Данные3!$A:$A,D$2,Данные3!$B:$B,G1079),""))</f>
        <v/>
      </c>
      <c r="O1079" s="51" t="str">
        <f>IF(G1079="","",IFERROR(ROUND(SUMIFS(Данные3!$G:$G,Данные3!$A:$A,D$2,Данные3!$B:$B,G1079)*100,0)&amp;"%",""))</f>
        <v/>
      </c>
      <c r="U1079" s="51" t="str">
        <f t="shared" si="49"/>
        <v/>
      </c>
      <c r="V1079" s="53" t="str">
        <f t="shared" si="50"/>
        <v/>
      </c>
      <c r="W1079" s="51" t="str">
        <f>IFERROR(IF(Данные2!$A1079&lt;&gt;"",Данные2!$A1079,""),"")</f>
        <v/>
      </c>
      <c r="X1079" s="53" t="str">
        <f>IF(COUNTIF(W$1:W1079,W1079)=1,IF(COUNT(X$1:X1078)&gt;0,MAX(X$1:X1078)+1,1),"")</f>
        <v/>
      </c>
      <c r="Z1079" s="51" t="str">
        <f>IF($U1079="","",IFERROR(SUMIF(Данные2!$A:$A,Техлист!$U1079,Данные2!D:D),""))</f>
        <v/>
      </c>
      <c r="AA1079" s="51" t="str">
        <f>IF($U1079="","",IFERROR(SUMIF(Данные2!$A:$A,Техлист!$U1079,Данные2!E:E),""))</f>
        <v/>
      </c>
      <c r="AB1079" s="45" t="str">
        <f>IF($U1079="","",IFERROR(ROUND(SUMIF(Данные2!$A:$A,Техлист!$U1079,Данные2!F:F)*100,0)&amp;"%",""))</f>
        <v/>
      </c>
    </row>
    <row r="1080" spans="1:28" x14ac:dyDescent="0.25">
      <c r="A1080" s="45" t="str">
        <f>IF(Данные2!$A1080&lt;&gt;"",Данные2!$A1080,"")</f>
        <v/>
      </c>
      <c r="G1080" s="45" t="str">
        <f t="shared" si="48"/>
        <v/>
      </c>
      <c r="H1080" s="45" t="str">
        <f>IF(COUNTIF(G$1:G1080,G1080)=1,IF(COUNT(H$1:H1079)&gt;0,MAX(H$1:H1079)+1,1),"")</f>
        <v/>
      </c>
      <c r="J1080" s="45" t="str">
        <f>IFERROR(IF(AND(Данные3!A1080&lt;&gt;"",Данные3!A1080=D$2),Данные3!B1080,""),"")</f>
        <v/>
      </c>
      <c r="K1080" s="45" t="str">
        <f>IF(COUNTIF(J$1:J1080,J1080)=1,IF(COUNT(K$1:K1079)&gt;0,MAX(K$1:K1079)+1,1),"")</f>
        <v/>
      </c>
      <c r="M1080" s="51" t="str">
        <f>IF(G1080="","",IFERROR(SUMIFS(Данные3!$E:$E,Данные3!$A:$A,D$2,Данные3!$B:$B,G1080),""))</f>
        <v/>
      </c>
      <c r="N1080" s="51" t="str">
        <f>IF(G1080="","",IFERROR(SUMIFS(Данные3!$F:$F,Данные3!$A:$A,D$2,Данные3!$B:$B,G1080),""))</f>
        <v/>
      </c>
      <c r="O1080" s="51" t="str">
        <f>IF(G1080="","",IFERROR(ROUND(SUMIFS(Данные3!$G:$G,Данные3!$A:$A,D$2,Данные3!$B:$B,G1080)*100,0)&amp;"%",""))</f>
        <v/>
      </c>
      <c r="U1080" s="51" t="str">
        <f t="shared" si="49"/>
        <v/>
      </c>
      <c r="V1080" s="53" t="str">
        <f t="shared" si="50"/>
        <v/>
      </c>
      <c r="W1080" s="51" t="str">
        <f>IFERROR(IF(Данные2!$A1080&lt;&gt;"",Данные2!$A1080,""),"")</f>
        <v/>
      </c>
      <c r="X1080" s="53" t="str">
        <f>IF(COUNTIF(W$1:W1080,W1080)=1,IF(COUNT(X$1:X1079)&gt;0,MAX(X$1:X1079)+1,1),"")</f>
        <v/>
      </c>
      <c r="Z1080" s="51" t="str">
        <f>IF($U1080="","",IFERROR(SUMIF(Данные2!$A:$A,Техлист!$U1080,Данные2!D:D),""))</f>
        <v/>
      </c>
      <c r="AA1080" s="51" t="str">
        <f>IF($U1080="","",IFERROR(SUMIF(Данные2!$A:$A,Техлист!$U1080,Данные2!E:E),""))</f>
        <v/>
      </c>
      <c r="AB1080" s="45" t="str">
        <f>IF($U1080="","",IFERROR(ROUND(SUMIF(Данные2!$A:$A,Техлист!$U1080,Данные2!F:F)*100,0)&amp;"%",""))</f>
        <v/>
      </c>
    </row>
    <row r="1081" spans="1:28" x14ac:dyDescent="0.25">
      <c r="A1081" s="45" t="str">
        <f>IF(Данные2!$A1081&lt;&gt;"",Данные2!$A1081,"")</f>
        <v/>
      </c>
      <c r="G1081" s="45" t="str">
        <f t="shared" si="48"/>
        <v/>
      </c>
      <c r="H1081" s="45" t="str">
        <f>IF(COUNTIF(G$1:G1081,G1081)=1,IF(COUNT(H$1:H1080)&gt;0,MAX(H$1:H1080)+1,1),"")</f>
        <v/>
      </c>
      <c r="J1081" s="45" t="str">
        <f>IFERROR(IF(AND(Данные3!A1081&lt;&gt;"",Данные3!A1081=D$2),Данные3!B1081,""),"")</f>
        <v/>
      </c>
      <c r="K1081" s="45" t="str">
        <f>IF(COUNTIF(J$1:J1081,J1081)=1,IF(COUNT(K$1:K1080)&gt;0,MAX(K$1:K1080)+1,1),"")</f>
        <v/>
      </c>
      <c r="M1081" s="51" t="str">
        <f>IF(G1081="","",IFERROR(SUMIFS(Данные3!$E:$E,Данные3!$A:$A,D$2,Данные3!$B:$B,G1081),""))</f>
        <v/>
      </c>
      <c r="N1081" s="51" t="str">
        <f>IF(G1081="","",IFERROR(SUMIFS(Данные3!$F:$F,Данные3!$A:$A,D$2,Данные3!$B:$B,G1081),""))</f>
        <v/>
      </c>
      <c r="O1081" s="51" t="str">
        <f>IF(G1081="","",IFERROR(ROUND(SUMIFS(Данные3!$G:$G,Данные3!$A:$A,D$2,Данные3!$B:$B,G1081)*100,0)&amp;"%",""))</f>
        <v/>
      </c>
      <c r="U1081" s="51" t="str">
        <f t="shared" si="49"/>
        <v/>
      </c>
      <c r="V1081" s="53" t="str">
        <f t="shared" si="50"/>
        <v/>
      </c>
      <c r="W1081" s="51" t="str">
        <f>IFERROR(IF(Данные2!$A1081&lt;&gt;"",Данные2!$A1081,""),"")</f>
        <v/>
      </c>
      <c r="X1081" s="53" t="str">
        <f>IF(COUNTIF(W$1:W1081,W1081)=1,IF(COUNT(X$1:X1080)&gt;0,MAX(X$1:X1080)+1,1),"")</f>
        <v/>
      </c>
      <c r="Z1081" s="51" t="str">
        <f>IF($U1081="","",IFERROR(SUMIF(Данные2!$A:$A,Техлист!$U1081,Данные2!D:D),""))</f>
        <v/>
      </c>
      <c r="AA1081" s="51" t="str">
        <f>IF($U1081="","",IFERROR(SUMIF(Данные2!$A:$A,Техлист!$U1081,Данные2!E:E),""))</f>
        <v/>
      </c>
      <c r="AB1081" s="45" t="str">
        <f>IF($U1081="","",IFERROR(ROUND(SUMIF(Данные2!$A:$A,Техлист!$U1081,Данные2!F:F)*100,0)&amp;"%",""))</f>
        <v/>
      </c>
    </row>
    <row r="1082" spans="1:28" x14ac:dyDescent="0.25">
      <c r="A1082" s="45" t="str">
        <f>IF(Данные2!$A1082&lt;&gt;"",Данные2!$A1082,"")</f>
        <v/>
      </c>
      <c r="G1082" s="45" t="str">
        <f t="shared" si="48"/>
        <v/>
      </c>
      <c r="H1082" s="45" t="str">
        <f>IF(COUNTIF(G$1:G1082,G1082)=1,IF(COUNT(H$1:H1081)&gt;0,MAX(H$1:H1081)+1,1),"")</f>
        <v/>
      </c>
      <c r="J1082" s="45" t="str">
        <f>IFERROR(IF(AND(Данные3!A1082&lt;&gt;"",Данные3!A1082=D$2),Данные3!B1082,""),"")</f>
        <v/>
      </c>
      <c r="K1082" s="45" t="str">
        <f>IF(COUNTIF(J$1:J1082,J1082)=1,IF(COUNT(K$1:K1081)&gt;0,MAX(K$1:K1081)+1,1),"")</f>
        <v/>
      </c>
      <c r="M1082" s="51" t="str">
        <f>IF(G1082="","",IFERROR(SUMIFS(Данные3!$E:$E,Данные3!$A:$A,D$2,Данные3!$B:$B,G1082),""))</f>
        <v/>
      </c>
      <c r="N1082" s="51" t="str">
        <f>IF(G1082="","",IFERROR(SUMIFS(Данные3!$F:$F,Данные3!$A:$A,D$2,Данные3!$B:$B,G1082),""))</f>
        <v/>
      </c>
      <c r="O1082" s="51" t="str">
        <f>IF(G1082="","",IFERROR(ROUND(SUMIFS(Данные3!$G:$G,Данные3!$A:$A,D$2,Данные3!$B:$B,G1082)*100,0)&amp;"%",""))</f>
        <v/>
      </c>
      <c r="U1082" s="51" t="str">
        <f t="shared" si="49"/>
        <v/>
      </c>
      <c r="V1082" s="53" t="str">
        <f t="shared" si="50"/>
        <v/>
      </c>
      <c r="W1082" s="51" t="str">
        <f>IFERROR(IF(Данные2!$A1082&lt;&gt;"",Данные2!$A1082,""),"")</f>
        <v/>
      </c>
      <c r="X1082" s="53" t="str">
        <f>IF(COUNTIF(W$1:W1082,W1082)=1,IF(COUNT(X$1:X1081)&gt;0,MAX(X$1:X1081)+1,1),"")</f>
        <v/>
      </c>
      <c r="Z1082" s="51" t="str">
        <f>IF($U1082="","",IFERROR(SUMIF(Данные2!$A:$A,Техлист!$U1082,Данные2!D:D),""))</f>
        <v/>
      </c>
      <c r="AA1082" s="51" t="str">
        <f>IF($U1082="","",IFERROR(SUMIF(Данные2!$A:$A,Техлист!$U1082,Данные2!E:E),""))</f>
        <v/>
      </c>
      <c r="AB1082" s="45" t="str">
        <f>IF($U1082="","",IFERROR(ROUND(SUMIF(Данные2!$A:$A,Техлист!$U1082,Данные2!F:F)*100,0)&amp;"%",""))</f>
        <v/>
      </c>
    </row>
    <row r="1083" spans="1:28" x14ac:dyDescent="0.25">
      <c r="A1083" s="45" t="str">
        <f>IF(Данные2!$A1083&lt;&gt;"",Данные2!$A1083,"")</f>
        <v/>
      </c>
      <c r="G1083" s="45" t="str">
        <f t="shared" si="48"/>
        <v/>
      </c>
      <c r="H1083" s="45" t="str">
        <f>IF(COUNTIF(G$1:G1083,G1083)=1,IF(COUNT(H$1:H1082)&gt;0,MAX(H$1:H1082)+1,1),"")</f>
        <v/>
      </c>
      <c r="J1083" s="45" t="str">
        <f>IFERROR(IF(AND(Данные3!A1083&lt;&gt;"",Данные3!A1083=D$2),Данные3!B1083,""),"")</f>
        <v/>
      </c>
      <c r="K1083" s="45" t="str">
        <f>IF(COUNTIF(J$1:J1083,J1083)=1,IF(COUNT(K$1:K1082)&gt;0,MAX(K$1:K1082)+1,1),"")</f>
        <v/>
      </c>
      <c r="M1083" s="51" t="str">
        <f>IF(G1083="","",IFERROR(SUMIFS(Данные3!$E:$E,Данные3!$A:$A,D$2,Данные3!$B:$B,G1083),""))</f>
        <v/>
      </c>
      <c r="N1083" s="51" t="str">
        <f>IF(G1083="","",IFERROR(SUMIFS(Данные3!$F:$F,Данные3!$A:$A,D$2,Данные3!$B:$B,G1083),""))</f>
        <v/>
      </c>
      <c r="O1083" s="51" t="str">
        <f>IF(G1083="","",IFERROR(ROUND(SUMIFS(Данные3!$G:$G,Данные3!$A:$A,D$2,Данные3!$B:$B,G1083)*100,0)&amp;"%",""))</f>
        <v/>
      </c>
      <c r="U1083" s="51" t="str">
        <f t="shared" si="49"/>
        <v/>
      </c>
      <c r="V1083" s="53" t="str">
        <f t="shared" si="50"/>
        <v/>
      </c>
      <c r="W1083" s="51" t="str">
        <f>IFERROR(IF(Данные2!$A1083&lt;&gt;"",Данные2!$A1083,""),"")</f>
        <v/>
      </c>
      <c r="X1083" s="53" t="str">
        <f>IF(COUNTIF(W$1:W1083,W1083)=1,IF(COUNT(X$1:X1082)&gt;0,MAX(X$1:X1082)+1,1),"")</f>
        <v/>
      </c>
      <c r="Z1083" s="51" t="str">
        <f>IF($U1083="","",IFERROR(SUMIF(Данные2!$A:$A,Техлист!$U1083,Данные2!D:D),""))</f>
        <v/>
      </c>
      <c r="AA1083" s="51" t="str">
        <f>IF($U1083="","",IFERROR(SUMIF(Данные2!$A:$A,Техлист!$U1083,Данные2!E:E),""))</f>
        <v/>
      </c>
      <c r="AB1083" s="45" t="str">
        <f>IF($U1083="","",IFERROR(ROUND(SUMIF(Данные2!$A:$A,Техлист!$U1083,Данные2!F:F)*100,0)&amp;"%",""))</f>
        <v/>
      </c>
    </row>
    <row r="1084" spans="1:28" x14ac:dyDescent="0.25">
      <c r="A1084" s="45" t="str">
        <f>IF(Данные2!$A1084&lt;&gt;"",Данные2!$A1084,"")</f>
        <v/>
      </c>
      <c r="G1084" s="45" t="str">
        <f t="shared" si="48"/>
        <v/>
      </c>
      <c r="H1084" s="45" t="str">
        <f>IF(COUNTIF(G$1:G1084,G1084)=1,IF(COUNT(H$1:H1083)&gt;0,MAX(H$1:H1083)+1,1),"")</f>
        <v/>
      </c>
      <c r="J1084" s="45" t="str">
        <f>IFERROR(IF(AND(Данные3!A1084&lt;&gt;"",Данные3!A1084=D$2),Данные3!B1084,""),"")</f>
        <v/>
      </c>
      <c r="K1084" s="45" t="str">
        <f>IF(COUNTIF(J$1:J1084,J1084)=1,IF(COUNT(K$1:K1083)&gt;0,MAX(K$1:K1083)+1,1),"")</f>
        <v/>
      </c>
      <c r="M1084" s="51" t="str">
        <f>IF(G1084="","",IFERROR(SUMIFS(Данные3!$E:$E,Данные3!$A:$A,D$2,Данные3!$B:$B,G1084),""))</f>
        <v/>
      </c>
      <c r="N1084" s="51" t="str">
        <f>IF(G1084="","",IFERROR(SUMIFS(Данные3!$F:$F,Данные3!$A:$A,D$2,Данные3!$B:$B,G1084),""))</f>
        <v/>
      </c>
      <c r="O1084" s="51" t="str">
        <f>IF(G1084="","",IFERROR(ROUND(SUMIFS(Данные3!$G:$G,Данные3!$A:$A,D$2,Данные3!$B:$B,G1084)*100,0)&amp;"%",""))</f>
        <v/>
      </c>
      <c r="U1084" s="51" t="str">
        <f t="shared" si="49"/>
        <v/>
      </c>
      <c r="V1084" s="53" t="str">
        <f t="shared" si="50"/>
        <v/>
      </c>
      <c r="W1084" s="51" t="str">
        <f>IFERROR(IF(Данные2!$A1084&lt;&gt;"",Данные2!$A1084,""),"")</f>
        <v/>
      </c>
      <c r="X1084" s="53" t="str">
        <f>IF(COUNTIF(W$1:W1084,W1084)=1,IF(COUNT(X$1:X1083)&gt;0,MAX(X$1:X1083)+1,1),"")</f>
        <v/>
      </c>
      <c r="Z1084" s="51" t="str">
        <f>IF($U1084="","",IFERROR(SUMIF(Данные2!$A:$A,Техлист!$U1084,Данные2!D:D),""))</f>
        <v/>
      </c>
      <c r="AA1084" s="51" t="str">
        <f>IF($U1084="","",IFERROR(SUMIF(Данные2!$A:$A,Техлист!$U1084,Данные2!E:E),""))</f>
        <v/>
      </c>
      <c r="AB1084" s="45" t="str">
        <f>IF($U1084="","",IFERROR(ROUND(SUMIF(Данные2!$A:$A,Техлист!$U1084,Данные2!F:F)*100,0)&amp;"%",""))</f>
        <v/>
      </c>
    </row>
    <row r="1085" spans="1:28" x14ac:dyDescent="0.25">
      <c r="A1085" s="45" t="str">
        <f>IF(Данные2!$A1085&lt;&gt;"",Данные2!$A1085,"")</f>
        <v/>
      </c>
      <c r="G1085" s="45" t="str">
        <f t="shared" si="48"/>
        <v/>
      </c>
      <c r="H1085" s="45" t="str">
        <f>IF(COUNTIF(G$1:G1085,G1085)=1,IF(COUNT(H$1:H1084)&gt;0,MAX(H$1:H1084)+1,1),"")</f>
        <v/>
      </c>
      <c r="J1085" s="45" t="str">
        <f>IFERROR(IF(AND(Данные3!A1085&lt;&gt;"",Данные3!A1085=D$2),Данные3!B1085,""),"")</f>
        <v/>
      </c>
      <c r="K1085" s="45" t="str">
        <f>IF(COUNTIF(J$1:J1085,J1085)=1,IF(COUNT(K$1:K1084)&gt;0,MAX(K$1:K1084)+1,1),"")</f>
        <v/>
      </c>
      <c r="M1085" s="51" t="str">
        <f>IF(G1085="","",IFERROR(SUMIFS(Данные3!$E:$E,Данные3!$A:$A,D$2,Данные3!$B:$B,G1085),""))</f>
        <v/>
      </c>
      <c r="N1085" s="51" t="str">
        <f>IF(G1085="","",IFERROR(SUMIFS(Данные3!$F:$F,Данные3!$A:$A,D$2,Данные3!$B:$B,G1085),""))</f>
        <v/>
      </c>
      <c r="O1085" s="51" t="str">
        <f>IF(G1085="","",IFERROR(ROUND(SUMIFS(Данные3!$G:$G,Данные3!$A:$A,D$2,Данные3!$B:$B,G1085)*100,0)&amp;"%",""))</f>
        <v/>
      </c>
      <c r="U1085" s="51" t="str">
        <f t="shared" si="49"/>
        <v/>
      </c>
      <c r="V1085" s="53" t="str">
        <f t="shared" si="50"/>
        <v/>
      </c>
      <c r="W1085" s="51" t="str">
        <f>IFERROR(IF(Данные2!$A1085&lt;&gt;"",Данные2!$A1085,""),"")</f>
        <v/>
      </c>
      <c r="X1085" s="53" t="str">
        <f>IF(COUNTIF(W$1:W1085,W1085)=1,IF(COUNT(X$1:X1084)&gt;0,MAX(X$1:X1084)+1,1),"")</f>
        <v/>
      </c>
      <c r="Z1085" s="51" t="str">
        <f>IF($U1085="","",IFERROR(SUMIF(Данные2!$A:$A,Техлист!$U1085,Данные2!D:D),""))</f>
        <v/>
      </c>
      <c r="AA1085" s="51" t="str">
        <f>IF($U1085="","",IFERROR(SUMIF(Данные2!$A:$A,Техлист!$U1085,Данные2!E:E),""))</f>
        <v/>
      </c>
      <c r="AB1085" s="45" t="str">
        <f>IF($U1085="","",IFERROR(ROUND(SUMIF(Данные2!$A:$A,Техлист!$U1085,Данные2!F:F)*100,0)&amp;"%",""))</f>
        <v/>
      </c>
    </row>
    <row r="1086" spans="1:28" x14ac:dyDescent="0.25">
      <c r="A1086" s="45" t="str">
        <f>IF(Данные2!$A1086&lt;&gt;"",Данные2!$A1086,"")</f>
        <v/>
      </c>
      <c r="G1086" s="45" t="str">
        <f t="shared" si="48"/>
        <v/>
      </c>
      <c r="H1086" s="45" t="str">
        <f>IF(COUNTIF(G$1:G1086,G1086)=1,IF(COUNT(H$1:H1085)&gt;0,MAX(H$1:H1085)+1,1),"")</f>
        <v/>
      </c>
      <c r="J1086" s="45" t="str">
        <f>IFERROR(IF(AND(Данные3!A1086&lt;&gt;"",Данные3!A1086=D$2),Данные3!B1086,""),"")</f>
        <v/>
      </c>
      <c r="K1086" s="45" t="str">
        <f>IF(COUNTIF(J$1:J1086,J1086)=1,IF(COUNT(K$1:K1085)&gt;0,MAX(K$1:K1085)+1,1),"")</f>
        <v/>
      </c>
      <c r="M1086" s="51" t="str">
        <f>IF(G1086="","",IFERROR(SUMIFS(Данные3!$E:$E,Данные3!$A:$A,D$2,Данные3!$B:$B,G1086),""))</f>
        <v/>
      </c>
      <c r="N1086" s="51" t="str">
        <f>IF(G1086="","",IFERROR(SUMIFS(Данные3!$F:$F,Данные3!$A:$A,D$2,Данные3!$B:$B,G1086),""))</f>
        <v/>
      </c>
      <c r="O1086" s="51" t="str">
        <f>IF(G1086="","",IFERROR(ROUND(SUMIFS(Данные3!$G:$G,Данные3!$A:$A,D$2,Данные3!$B:$B,G1086)*100,0)&amp;"%",""))</f>
        <v/>
      </c>
      <c r="U1086" s="51" t="str">
        <f t="shared" si="49"/>
        <v/>
      </c>
      <c r="V1086" s="53" t="str">
        <f t="shared" si="50"/>
        <v/>
      </c>
      <c r="W1086" s="51" t="str">
        <f>IFERROR(IF(Данные2!$A1086&lt;&gt;"",Данные2!$A1086,""),"")</f>
        <v/>
      </c>
      <c r="X1086" s="53" t="str">
        <f>IF(COUNTIF(W$1:W1086,W1086)=1,IF(COUNT(X$1:X1085)&gt;0,MAX(X$1:X1085)+1,1),"")</f>
        <v/>
      </c>
      <c r="Z1086" s="51" t="str">
        <f>IF($U1086="","",IFERROR(SUMIF(Данные2!$A:$A,Техлист!$U1086,Данные2!D:D),""))</f>
        <v/>
      </c>
      <c r="AA1086" s="51" t="str">
        <f>IF($U1086="","",IFERROR(SUMIF(Данные2!$A:$A,Техлист!$U1086,Данные2!E:E),""))</f>
        <v/>
      </c>
      <c r="AB1086" s="45" t="str">
        <f>IF($U1086="","",IFERROR(ROUND(SUMIF(Данные2!$A:$A,Техлист!$U1086,Данные2!F:F)*100,0)&amp;"%",""))</f>
        <v/>
      </c>
    </row>
    <row r="1087" spans="1:28" x14ac:dyDescent="0.25">
      <c r="A1087" s="45" t="str">
        <f>IF(Данные2!$A1087&lt;&gt;"",Данные2!$A1087,"")</f>
        <v/>
      </c>
      <c r="G1087" s="45" t="str">
        <f t="shared" si="48"/>
        <v/>
      </c>
      <c r="H1087" s="45" t="str">
        <f>IF(COUNTIF(G$1:G1087,G1087)=1,IF(COUNT(H$1:H1086)&gt;0,MAX(H$1:H1086)+1,1),"")</f>
        <v/>
      </c>
      <c r="J1087" s="45" t="str">
        <f>IFERROR(IF(AND(Данные3!A1087&lt;&gt;"",Данные3!A1087=D$2),Данные3!B1087,""),"")</f>
        <v/>
      </c>
      <c r="K1087" s="45" t="str">
        <f>IF(COUNTIF(J$1:J1087,J1087)=1,IF(COUNT(K$1:K1086)&gt;0,MAX(K$1:K1086)+1,1),"")</f>
        <v/>
      </c>
      <c r="M1087" s="51" t="str">
        <f>IF(G1087="","",IFERROR(SUMIFS(Данные3!$E:$E,Данные3!$A:$A,D$2,Данные3!$B:$B,G1087),""))</f>
        <v/>
      </c>
      <c r="N1087" s="51" t="str">
        <f>IF(G1087="","",IFERROR(SUMIFS(Данные3!$F:$F,Данные3!$A:$A,D$2,Данные3!$B:$B,G1087),""))</f>
        <v/>
      </c>
      <c r="O1087" s="51" t="str">
        <f>IF(G1087="","",IFERROR(ROUND(SUMIFS(Данные3!$G:$G,Данные3!$A:$A,D$2,Данные3!$B:$B,G1087)*100,0)&amp;"%",""))</f>
        <v/>
      </c>
      <c r="U1087" s="51" t="str">
        <f t="shared" si="49"/>
        <v/>
      </c>
      <c r="V1087" s="53" t="str">
        <f t="shared" si="50"/>
        <v/>
      </c>
      <c r="W1087" s="51" t="str">
        <f>IFERROR(IF(Данные2!$A1087&lt;&gt;"",Данные2!$A1087,""),"")</f>
        <v/>
      </c>
      <c r="X1087" s="53" t="str">
        <f>IF(COUNTIF(W$1:W1087,W1087)=1,IF(COUNT(X$1:X1086)&gt;0,MAX(X$1:X1086)+1,1),"")</f>
        <v/>
      </c>
      <c r="Z1087" s="51" t="str">
        <f>IF($U1087="","",IFERROR(SUMIF(Данные2!$A:$A,Техлист!$U1087,Данные2!D:D),""))</f>
        <v/>
      </c>
      <c r="AA1087" s="51" t="str">
        <f>IF($U1087="","",IFERROR(SUMIF(Данные2!$A:$A,Техлист!$U1087,Данные2!E:E),""))</f>
        <v/>
      </c>
      <c r="AB1087" s="45" t="str">
        <f>IF($U1087="","",IFERROR(ROUND(SUMIF(Данные2!$A:$A,Техлист!$U1087,Данные2!F:F)*100,0)&amp;"%",""))</f>
        <v/>
      </c>
    </row>
    <row r="1088" spans="1:28" x14ac:dyDescent="0.25">
      <c r="A1088" s="45" t="str">
        <f>IF(Данные2!$A1088&lt;&gt;"",Данные2!$A1088,"")</f>
        <v/>
      </c>
      <c r="G1088" s="45" t="str">
        <f t="shared" si="48"/>
        <v/>
      </c>
      <c r="H1088" s="45" t="str">
        <f>IF(COUNTIF(G$1:G1088,G1088)=1,IF(COUNT(H$1:H1087)&gt;0,MAX(H$1:H1087)+1,1),"")</f>
        <v/>
      </c>
      <c r="J1088" s="45" t="str">
        <f>IFERROR(IF(AND(Данные3!A1088&lt;&gt;"",Данные3!A1088=D$2),Данные3!B1088,""),"")</f>
        <v/>
      </c>
      <c r="K1088" s="45" t="str">
        <f>IF(COUNTIF(J$1:J1088,J1088)=1,IF(COUNT(K$1:K1087)&gt;0,MAX(K$1:K1087)+1,1),"")</f>
        <v/>
      </c>
      <c r="M1088" s="51" t="str">
        <f>IF(G1088="","",IFERROR(SUMIFS(Данные3!$E:$E,Данные3!$A:$A,D$2,Данные3!$B:$B,G1088),""))</f>
        <v/>
      </c>
      <c r="N1088" s="51" t="str">
        <f>IF(G1088="","",IFERROR(SUMIFS(Данные3!$F:$F,Данные3!$A:$A,D$2,Данные3!$B:$B,G1088),""))</f>
        <v/>
      </c>
      <c r="O1088" s="51" t="str">
        <f>IF(G1088="","",IFERROR(ROUND(SUMIFS(Данные3!$G:$G,Данные3!$A:$A,D$2,Данные3!$B:$B,G1088)*100,0)&amp;"%",""))</f>
        <v/>
      </c>
      <c r="U1088" s="51" t="str">
        <f t="shared" si="49"/>
        <v/>
      </c>
      <c r="V1088" s="53" t="str">
        <f t="shared" si="50"/>
        <v/>
      </c>
      <c r="W1088" s="51" t="str">
        <f>IFERROR(IF(Данные2!$A1088&lt;&gt;"",Данные2!$A1088,""),"")</f>
        <v/>
      </c>
      <c r="X1088" s="53" t="str">
        <f>IF(COUNTIF(W$1:W1088,W1088)=1,IF(COUNT(X$1:X1087)&gt;0,MAX(X$1:X1087)+1,1),"")</f>
        <v/>
      </c>
      <c r="Z1088" s="51" t="str">
        <f>IF($U1088="","",IFERROR(SUMIF(Данные2!$A:$A,Техлист!$U1088,Данные2!D:D),""))</f>
        <v/>
      </c>
      <c r="AA1088" s="51" t="str">
        <f>IF($U1088="","",IFERROR(SUMIF(Данные2!$A:$A,Техлист!$U1088,Данные2!E:E),""))</f>
        <v/>
      </c>
      <c r="AB1088" s="45" t="str">
        <f>IF($U1088="","",IFERROR(ROUND(SUMIF(Данные2!$A:$A,Техлист!$U1088,Данные2!F:F)*100,0)&amp;"%",""))</f>
        <v/>
      </c>
    </row>
    <row r="1089" spans="1:28" x14ac:dyDescent="0.25">
      <c r="A1089" s="45" t="str">
        <f>IF(Данные2!$A1089&lt;&gt;"",Данные2!$A1089,"")</f>
        <v/>
      </c>
      <c r="G1089" s="45" t="str">
        <f t="shared" si="48"/>
        <v/>
      </c>
      <c r="H1089" s="45" t="str">
        <f>IF(COUNTIF(G$1:G1089,G1089)=1,IF(COUNT(H$1:H1088)&gt;0,MAX(H$1:H1088)+1,1),"")</f>
        <v/>
      </c>
      <c r="J1089" s="45" t="str">
        <f>IFERROR(IF(AND(Данные3!A1089&lt;&gt;"",Данные3!A1089=D$2),Данные3!B1089,""),"")</f>
        <v/>
      </c>
      <c r="K1089" s="45" t="str">
        <f>IF(COUNTIF(J$1:J1089,J1089)=1,IF(COUNT(K$1:K1088)&gt;0,MAX(K$1:K1088)+1,1),"")</f>
        <v/>
      </c>
      <c r="M1089" s="51" t="str">
        <f>IF(G1089="","",IFERROR(SUMIFS(Данные3!$E:$E,Данные3!$A:$A,D$2,Данные3!$B:$B,G1089),""))</f>
        <v/>
      </c>
      <c r="N1089" s="51" t="str">
        <f>IF(G1089="","",IFERROR(SUMIFS(Данные3!$F:$F,Данные3!$A:$A,D$2,Данные3!$B:$B,G1089),""))</f>
        <v/>
      </c>
      <c r="O1089" s="51" t="str">
        <f>IF(G1089="","",IFERROR(ROUND(SUMIFS(Данные3!$G:$G,Данные3!$A:$A,D$2,Данные3!$B:$B,G1089)*100,0)&amp;"%",""))</f>
        <v/>
      </c>
      <c r="U1089" s="51" t="str">
        <f t="shared" si="49"/>
        <v/>
      </c>
      <c r="V1089" s="53" t="str">
        <f t="shared" si="50"/>
        <v/>
      </c>
      <c r="W1089" s="51" t="str">
        <f>IFERROR(IF(Данные2!$A1089&lt;&gt;"",Данные2!$A1089,""),"")</f>
        <v/>
      </c>
      <c r="X1089" s="53" t="str">
        <f>IF(COUNTIF(W$1:W1089,W1089)=1,IF(COUNT(X$1:X1088)&gt;0,MAX(X$1:X1088)+1,1),"")</f>
        <v/>
      </c>
      <c r="Z1089" s="51" t="str">
        <f>IF($U1089="","",IFERROR(SUMIF(Данные2!$A:$A,Техлист!$U1089,Данные2!D:D),""))</f>
        <v/>
      </c>
      <c r="AA1089" s="51" t="str">
        <f>IF($U1089="","",IFERROR(SUMIF(Данные2!$A:$A,Техлист!$U1089,Данные2!E:E),""))</f>
        <v/>
      </c>
      <c r="AB1089" s="45" t="str">
        <f>IF($U1089="","",IFERROR(ROUND(SUMIF(Данные2!$A:$A,Техлист!$U1089,Данные2!F:F)*100,0)&amp;"%",""))</f>
        <v/>
      </c>
    </row>
    <row r="1090" spans="1:28" x14ac:dyDescent="0.25">
      <c r="A1090" s="45" t="str">
        <f>IF(Данные2!$A1090&lt;&gt;"",Данные2!$A1090,"")</f>
        <v/>
      </c>
      <c r="G1090" s="45" t="str">
        <f t="shared" ref="G1090:G1153" si="51">IFERROR(INDEX(J$2:J$2000,MATCH(ROW()-1,K$2:K$2000,0)),"")</f>
        <v/>
      </c>
      <c r="H1090" s="45" t="str">
        <f>IF(COUNTIF(G$1:G1090,G1090)=1,IF(COUNT(H$1:H1089)&gt;0,MAX(H$1:H1089)+1,1),"")</f>
        <v/>
      </c>
      <c r="J1090" s="45" t="str">
        <f>IFERROR(IF(AND(Данные3!A1090&lt;&gt;"",Данные3!A1090=D$2),Данные3!B1090,""),"")</f>
        <v/>
      </c>
      <c r="K1090" s="45" t="str">
        <f>IF(COUNTIF(J$1:J1090,J1090)=1,IF(COUNT(K$1:K1089)&gt;0,MAX(K$1:K1089)+1,1),"")</f>
        <v/>
      </c>
      <c r="M1090" s="51" t="str">
        <f>IF(G1090="","",IFERROR(SUMIFS(Данные3!$E:$E,Данные3!$A:$A,D$2,Данные3!$B:$B,G1090),""))</f>
        <v/>
      </c>
      <c r="N1090" s="51" t="str">
        <f>IF(G1090="","",IFERROR(SUMIFS(Данные3!$F:$F,Данные3!$A:$A,D$2,Данные3!$B:$B,G1090),""))</f>
        <v/>
      </c>
      <c r="O1090" s="51" t="str">
        <f>IF(G1090="","",IFERROR(ROUND(SUMIFS(Данные3!$G:$G,Данные3!$A:$A,D$2,Данные3!$B:$B,G1090)*100,0)&amp;"%",""))</f>
        <v/>
      </c>
      <c r="U1090" s="51" t="str">
        <f t="shared" ref="U1090:U1153" si="52">IFERROR(INDEX(W$2:W$2000,MATCH(ROW()-1,X$2:X$2000,0)),"")</f>
        <v/>
      </c>
      <c r="V1090" s="53" t="str">
        <f t="shared" ref="V1090:V1153" si="53">IFERROR(INDEX(X$2:X$2000,MATCH(ROW()-1,X$2:X$2000,0)),"")</f>
        <v/>
      </c>
      <c r="W1090" s="51" t="str">
        <f>IFERROR(IF(Данные2!$A1090&lt;&gt;"",Данные2!$A1090,""),"")</f>
        <v/>
      </c>
      <c r="X1090" s="53" t="str">
        <f>IF(COUNTIF(W$1:W1090,W1090)=1,IF(COUNT(X$1:X1089)&gt;0,MAX(X$1:X1089)+1,1),"")</f>
        <v/>
      </c>
      <c r="Z1090" s="51" t="str">
        <f>IF($U1090="","",IFERROR(SUMIF(Данные2!$A:$A,Техлист!$U1090,Данные2!D:D),""))</f>
        <v/>
      </c>
      <c r="AA1090" s="51" t="str">
        <f>IF($U1090="","",IFERROR(SUMIF(Данные2!$A:$A,Техлист!$U1090,Данные2!E:E),""))</f>
        <v/>
      </c>
      <c r="AB1090" s="45" t="str">
        <f>IF($U1090="","",IFERROR(ROUND(SUMIF(Данные2!$A:$A,Техлист!$U1090,Данные2!F:F)*100,0)&amp;"%",""))</f>
        <v/>
      </c>
    </row>
    <row r="1091" spans="1:28" x14ac:dyDescent="0.25">
      <c r="A1091" s="45" t="str">
        <f>IF(Данные2!$A1091&lt;&gt;"",Данные2!$A1091,"")</f>
        <v/>
      </c>
      <c r="G1091" s="45" t="str">
        <f t="shared" si="51"/>
        <v/>
      </c>
      <c r="H1091" s="45" t="str">
        <f>IF(COUNTIF(G$1:G1091,G1091)=1,IF(COUNT(H$1:H1090)&gt;0,MAX(H$1:H1090)+1,1),"")</f>
        <v/>
      </c>
      <c r="J1091" s="45" t="str">
        <f>IFERROR(IF(AND(Данные3!A1091&lt;&gt;"",Данные3!A1091=D$2),Данные3!B1091,""),"")</f>
        <v/>
      </c>
      <c r="K1091" s="45" t="str">
        <f>IF(COUNTIF(J$1:J1091,J1091)=1,IF(COUNT(K$1:K1090)&gt;0,MAX(K$1:K1090)+1,1),"")</f>
        <v/>
      </c>
      <c r="M1091" s="51" t="str">
        <f>IF(G1091="","",IFERROR(SUMIFS(Данные3!$E:$E,Данные3!$A:$A,D$2,Данные3!$B:$B,G1091),""))</f>
        <v/>
      </c>
      <c r="N1091" s="51" t="str">
        <f>IF(G1091="","",IFERROR(SUMIFS(Данные3!$F:$F,Данные3!$A:$A,D$2,Данные3!$B:$B,G1091),""))</f>
        <v/>
      </c>
      <c r="O1091" s="51" t="str">
        <f>IF(G1091="","",IFERROR(ROUND(SUMIFS(Данные3!$G:$G,Данные3!$A:$A,D$2,Данные3!$B:$B,G1091)*100,0)&amp;"%",""))</f>
        <v/>
      </c>
      <c r="U1091" s="51" t="str">
        <f t="shared" si="52"/>
        <v/>
      </c>
      <c r="V1091" s="53" t="str">
        <f t="shared" si="53"/>
        <v/>
      </c>
      <c r="W1091" s="51" t="str">
        <f>IFERROR(IF(Данные2!$A1091&lt;&gt;"",Данные2!$A1091,""),"")</f>
        <v/>
      </c>
      <c r="X1091" s="53" t="str">
        <f>IF(COUNTIF(W$1:W1091,W1091)=1,IF(COUNT(X$1:X1090)&gt;0,MAX(X$1:X1090)+1,1),"")</f>
        <v/>
      </c>
      <c r="Z1091" s="51" t="str">
        <f>IF($U1091="","",IFERROR(SUMIF(Данные2!$A:$A,Техлист!$U1091,Данные2!D:D),""))</f>
        <v/>
      </c>
      <c r="AA1091" s="51" t="str">
        <f>IF($U1091="","",IFERROR(SUMIF(Данные2!$A:$A,Техлист!$U1091,Данные2!E:E),""))</f>
        <v/>
      </c>
      <c r="AB1091" s="45" t="str">
        <f>IF($U1091="","",IFERROR(ROUND(SUMIF(Данные2!$A:$A,Техлист!$U1091,Данные2!F:F)*100,0)&amp;"%",""))</f>
        <v/>
      </c>
    </row>
    <row r="1092" spans="1:28" x14ac:dyDescent="0.25">
      <c r="A1092" s="45" t="str">
        <f>IF(Данные2!$A1092&lt;&gt;"",Данные2!$A1092,"")</f>
        <v/>
      </c>
      <c r="G1092" s="45" t="str">
        <f t="shared" si="51"/>
        <v/>
      </c>
      <c r="H1092" s="45" t="str">
        <f>IF(COUNTIF(G$1:G1092,G1092)=1,IF(COUNT(H$1:H1091)&gt;0,MAX(H$1:H1091)+1,1),"")</f>
        <v/>
      </c>
      <c r="J1092" s="45" t="str">
        <f>IFERROR(IF(AND(Данные3!A1092&lt;&gt;"",Данные3!A1092=D$2),Данные3!B1092,""),"")</f>
        <v/>
      </c>
      <c r="K1092" s="45" t="str">
        <f>IF(COUNTIF(J$1:J1092,J1092)=1,IF(COUNT(K$1:K1091)&gt;0,MAX(K$1:K1091)+1,1),"")</f>
        <v/>
      </c>
      <c r="M1092" s="51" t="str">
        <f>IF(G1092="","",IFERROR(SUMIFS(Данные3!$E:$E,Данные3!$A:$A,D$2,Данные3!$B:$B,G1092),""))</f>
        <v/>
      </c>
      <c r="N1092" s="51" t="str">
        <f>IF(G1092="","",IFERROR(SUMIFS(Данные3!$F:$F,Данные3!$A:$A,D$2,Данные3!$B:$B,G1092),""))</f>
        <v/>
      </c>
      <c r="O1092" s="51" t="str">
        <f>IF(G1092="","",IFERROR(ROUND(SUMIFS(Данные3!$G:$G,Данные3!$A:$A,D$2,Данные3!$B:$B,G1092)*100,0)&amp;"%",""))</f>
        <v/>
      </c>
      <c r="U1092" s="51" t="str">
        <f t="shared" si="52"/>
        <v/>
      </c>
      <c r="V1092" s="53" t="str">
        <f t="shared" si="53"/>
        <v/>
      </c>
      <c r="W1092" s="51" t="str">
        <f>IFERROR(IF(Данные2!$A1092&lt;&gt;"",Данные2!$A1092,""),"")</f>
        <v/>
      </c>
      <c r="X1092" s="53" t="str">
        <f>IF(COUNTIF(W$1:W1092,W1092)=1,IF(COUNT(X$1:X1091)&gt;0,MAX(X$1:X1091)+1,1),"")</f>
        <v/>
      </c>
      <c r="Z1092" s="51" t="str">
        <f>IF($U1092="","",IFERROR(SUMIF(Данные2!$A:$A,Техлист!$U1092,Данные2!D:D),""))</f>
        <v/>
      </c>
      <c r="AA1092" s="51" t="str">
        <f>IF($U1092="","",IFERROR(SUMIF(Данные2!$A:$A,Техлист!$U1092,Данные2!E:E),""))</f>
        <v/>
      </c>
      <c r="AB1092" s="45" t="str">
        <f>IF($U1092="","",IFERROR(ROUND(SUMIF(Данные2!$A:$A,Техлист!$U1092,Данные2!F:F)*100,0)&amp;"%",""))</f>
        <v/>
      </c>
    </row>
    <row r="1093" spans="1:28" x14ac:dyDescent="0.25">
      <c r="A1093" s="45" t="str">
        <f>IF(Данные2!$A1093&lt;&gt;"",Данные2!$A1093,"")</f>
        <v/>
      </c>
      <c r="G1093" s="45" t="str">
        <f t="shared" si="51"/>
        <v/>
      </c>
      <c r="H1093" s="45" t="str">
        <f>IF(COUNTIF(G$1:G1093,G1093)=1,IF(COUNT(H$1:H1092)&gt;0,MAX(H$1:H1092)+1,1),"")</f>
        <v/>
      </c>
      <c r="J1093" s="45" t="str">
        <f>IFERROR(IF(AND(Данные3!A1093&lt;&gt;"",Данные3!A1093=D$2),Данные3!B1093,""),"")</f>
        <v/>
      </c>
      <c r="K1093" s="45" t="str">
        <f>IF(COUNTIF(J$1:J1093,J1093)=1,IF(COUNT(K$1:K1092)&gt;0,MAX(K$1:K1092)+1,1),"")</f>
        <v/>
      </c>
      <c r="M1093" s="51" t="str">
        <f>IF(G1093="","",IFERROR(SUMIFS(Данные3!$E:$E,Данные3!$A:$A,D$2,Данные3!$B:$B,G1093),""))</f>
        <v/>
      </c>
      <c r="N1093" s="51" t="str">
        <f>IF(G1093="","",IFERROR(SUMIFS(Данные3!$F:$F,Данные3!$A:$A,D$2,Данные3!$B:$B,G1093),""))</f>
        <v/>
      </c>
      <c r="O1093" s="51" t="str">
        <f>IF(G1093="","",IFERROR(ROUND(SUMIFS(Данные3!$G:$G,Данные3!$A:$A,D$2,Данные3!$B:$B,G1093)*100,0)&amp;"%",""))</f>
        <v/>
      </c>
      <c r="U1093" s="51" t="str">
        <f t="shared" si="52"/>
        <v/>
      </c>
      <c r="V1093" s="53" t="str">
        <f t="shared" si="53"/>
        <v/>
      </c>
      <c r="W1093" s="51" t="str">
        <f>IFERROR(IF(Данные2!$A1093&lt;&gt;"",Данные2!$A1093,""),"")</f>
        <v/>
      </c>
      <c r="X1093" s="53" t="str">
        <f>IF(COUNTIF(W$1:W1093,W1093)=1,IF(COUNT(X$1:X1092)&gt;0,MAX(X$1:X1092)+1,1),"")</f>
        <v/>
      </c>
      <c r="Z1093" s="51" t="str">
        <f>IF($U1093="","",IFERROR(SUMIF(Данные2!$A:$A,Техлист!$U1093,Данные2!D:D),""))</f>
        <v/>
      </c>
      <c r="AA1093" s="51" t="str">
        <f>IF($U1093="","",IFERROR(SUMIF(Данные2!$A:$A,Техлист!$U1093,Данные2!E:E),""))</f>
        <v/>
      </c>
      <c r="AB1093" s="45" t="str">
        <f>IF($U1093="","",IFERROR(ROUND(SUMIF(Данные2!$A:$A,Техлист!$U1093,Данные2!F:F)*100,0)&amp;"%",""))</f>
        <v/>
      </c>
    </row>
    <row r="1094" spans="1:28" x14ac:dyDescent="0.25">
      <c r="A1094" s="45" t="str">
        <f>IF(Данные2!$A1094&lt;&gt;"",Данные2!$A1094,"")</f>
        <v/>
      </c>
      <c r="G1094" s="45" t="str">
        <f t="shared" si="51"/>
        <v/>
      </c>
      <c r="H1094" s="45" t="str">
        <f>IF(COUNTIF(G$1:G1094,G1094)=1,IF(COUNT(H$1:H1093)&gt;0,MAX(H$1:H1093)+1,1),"")</f>
        <v/>
      </c>
      <c r="J1094" s="45" t="str">
        <f>IFERROR(IF(AND(Данные3!A1094&lt;&gt;"",Данные3!A1094=D$2),Данные3!B1094,""),"")</f>
        <v/>
      </c>
      <c r="K1094" s="45" t="str">
        <f>IF(COUNTIF(J$1:J1094,J1094)=1,IF(COUNT(K$1:K1093)&gt;0,MAX(K$1:K1093)+1,1),"")</f>
        <v/>
      </c>
      <c r="M1094" s="51" t="str">
        <f>IF(G1094="","",IFERROR(SUMIFS(Данные3!$E:$E,Данные3!$A:$A,D$2,Данные3!$B:$B,G1094),""))</f>
        <v/>
      </c>
      <c r="N1094" s="51" t="str">
        <f>IF(G1094="","",IFERROR(SUMIFS(Данные3!$F:$F,Данные3!$A:$A,D$2,Данные3!$B:$B,G1094),""))</f>
        <v/>
      </c>
      <c r="O1094" s="51" t="str">
        <f>IF(G1094="","",IFERROR(ROUND(SUMIFS(Данные3!$G:$G,Данные3!$A:$A,D$2,Данные3!$B:$B,G1094)*100,0)&amp;"%",""))</f>
        <v/>
      </c>
      <c r="U1094" s="51" t="str">
        <f t="shared" si="52"/>
        <v/>
      </c>
      <c r="V1094" s="53" t="str">
        <f t="shared" si="53"/>
        <v/>
      </c>
      <c r="W1094" s="51" t="str">
        <f>IFERROR(IF(Данные2!$A1094&lt;&gt;"",Данные2!$A1094,""),"")</f>
        <v/>
      </c>
      <c r="X1094" s="53" t="str">
        <f>IF(COUNTIF(W$1:W1094,W1094)=1,IF(COUNT(X$1:X1093)&gt;0,MAX(X$1:X1093)+1,1),"")</f>
        <v/>
      </c>
      <c r="Z1094" s="51" t="str">
        <f>IF($U1094="","",IFERROR(SUMIF(Данные2!$A:$A,Техлист!$U1094,Данные2!D:D),""))</f>
        <v/>
      </c>
      <c r="AA1094" s="51" t="str">
        <f>IF($U1094="","",IFERROR(SUMIF(Данные2!$A:$A,Техлист!$U1094,Данные2!E:E),""))</f>
        <v/>
      </c>
      <c r="AB1094" s="45" t="str">
        <f>IF($U1094="","",IFERROR(ROUND(SUMIF(Данные2!$A:$A,Техлист!$U1094,Данные2!F:F)*100,0)&amp;"%",""))</f>
        <v/>
      </c>
    </row>
    <row r="1095" spans="1:28" x14ac:dyDescent="0.25">
      <c r="A1095" s="45" t="str">
        <f>IF(Данные2!$A1095&lt;&gt;"",Данные2!$A1095,"")</f>
        <v/>
      </c>
      <c r="G1095" s="45" t="str">
        <f t="shared" si="51"/>
        <v/>
      </c>
      <c r="H1095" s="45" t="str">
        <f>IF(COUNTIF(G$1:G1095,G1095)=1,IF(COUNT(H$1:H1094)&gt;0,MAX(H$1:H1094)+1,1),"")</f>
        <v/>
      </c>
      <c r="J1095" s="45" t="str">
        <f>IFERROR(IF(AND(Данные3!A1095&lt;&gt;"",Данные3!A1095=D$2),Данные3!B1095,""),"")</f>
        <v/>
      </c>
      <c r="K1095" s="45" t="str">
        <f>IF(COUNTIF(J$1:J1095,J1095)=1,IF(COUNT(K$1:K1094)&gt;0,MAX(K$1:K1094)+1,1),"")</f>
        <v/>
      </c>
      <c r="M1095" s="51" t="str">
        <f>IF(G1095="","",IFERROR(SUMIFS(Данные3!$E:$E,Данные3!$A:$A,D$2,Данные3!$B:$B,G1095),""))</f>
        <v/>
      </c>
      <c r="N1095" s="51" t="str">
        <f>IF(G1095="","",IFERROR(SUMIFS(Данные3!$F:$F,Данные3!$A:$A,D$2,Данные3!$B:$B,G1095),""))</f>
        <v/>
      </c>
      <c r="O1095" s="51" t="str">
        <f>IF(G1095="","",IFERROR(ROUND(SUMIFS(Данные3!$G:$G,Данные3!$A:$A,D$2,Данные3!$B:$B,G1095)*100,0)&amp;"%",""))</f>
        <v/>
      </c>
      <c r="U1095" s="51" t="str">
        <f t="shared" si="52"/>
        <v/>
      </c>
      <c r="V1095" s="53" t="str">
        <f t="shared" si="53"/>
        <v/>
      </c>
      <c r="W1095" s="51" t="str">
        <f>IFERROR(IF(Данные2!$A1095&lt;&gt;"",Данные2!$A1095,""),"")</f>
        <v/>
      </c>
      <c r="X1095" s="53" t="str">
        <f>IF(COUNTIF(W$1:W1095,W1095)=1,IF(COUNT(X$1:X1094)&gt;0,MAX(X$1:X1094)+1,1),"")</f>
        <v/>
      </c>
      <c r="Z1095" s="51" t="str">
        <f>IF($U1095="","",IFERROR(SUMIF(Данные2!$A:$A,Техлист!$U1095,Данные2!D:D),""))</f>
        <v/>
      </c>
      <c r="AA1095" s="51" t="str">
        <f>IF($U1095="","",IFERROR(SUMIF(Данные2!$A:$A,Техлист!$U1095,Данные2!E:E),""))</f>
        <v/>
      </c>
      <c r="AB1095" s="45" t="str">
        <f>IF($U1095="","",IFERROR(ROUND(SUMIF(Данные2!$A:$A,Техлист!$U1095,Данные2!F:F)*100,0)&amp;"%",""))</f>
        <v/>
      </c>
    </row>
    <row r="1096" spans="1:28" x14ac:dyDescent="0.25">
      <c r="A1096" s="45" t="str">
        <f>IF(Данные2!$A1096&lt;&gt;"",Данные2!$A1096,"")</f>
        <v/>
      </c>
      <c r="G1096" s="45" t="str">
        <f t="shared" si="51"/>
        <v/>
      </c>
      <c r="H1096" s="45" t="str">
        <f>IF(COUNTIF(G$1:G1096,G1096)=1,IF(COUNT(H$1:H1095)&gt;0,MAX(H$1:H1095)+1,1),"")</f>
        <v/>
      </c>
      <c r="J1096" s="45" t="str">
        <f>IFERROR(IF(AND(Данные3!A1096&lt;&gt;"",Данные3!A1096=D$2),Данные3!B1096,""),"")</f>
        <v/>
      </c>
      <c r="K1096" s="45" t="str">
        <f>IF(COUNTIF(J$1:J1096,J1096)=1,IF(COUNT(K$1:K1095)&gt;0,MAX(K$1:K1095)+1,1),"")</f>
        <v/>
      </c>
      <c r="M1096" s="51" t="str">
        <f>IF(G1096="","",IFERROR(SUMIFS(Данные3!$E:$E,Данные3!$A:$A,D$2,Данные3!$B:$B,G1096),""))</f>
        <v/>
      </c>
      <c r="N1096" s="51" t="str">
        <f>IF(G1096="","",IFERROR(SUMIFS(Данные3!$F:$F,Данные3!$A:$A,D$2,Данные3!$B:$B,G1096),""))</f>
        <v/>
      </c>
      <c r="O1096" s="51" t="str">
        <f>IF(G1096="","",IFERROR(ROUND(SUMIFS(Данные3!$G:$G,Данные3!$A:$A,D$2,Данные3!$B:$B,G1096)*100,0)&amp;"%",""))</f>
        <v/>
      </c>
      <c r="U1096" s="51" t="str">
        <f t="shared" si="52"/>
        <v/>
      </c>
      <c r="V1096" s="53" t="str">
        <f t="shared" si="53"/>
        <v/>
      </c>
      <c r="W1096" s="51" t="str">
        <f>IFERROR(IF(Данные2!$A1096&lt;&gt;"",Данные2!$A1096,""),"")</f>
        <v/>
      </c>
      <c r="X1096" s="53" t="str">
        <f>IF(COUNTIF(W$1:W1096,W1096)=1,IF(COUNT(X$1:X1095)&gt;0,MAX(X$1:X1095)+1,1),"")</f>
        <v/>
      </c>
      <c r="Z1096" s="51" t="str">
        <f>IF($U1096="","",IFERROR(SUMIF(Данные2!$A:$A,Техлист!$U1096,Данные2!D:D),""))</f>
        <v/>
      </c>
      <c r="AA1096" s="51" t="str">
        <f>IF($U1096="","",IFERROR(SUMIF(Данные2!$A:$A,Техлист!$U1096,Данные2!E:E),""))</f>
        <v/>
      </c>
      <c r="AB1096" s="45" t="str">
        <f>IF($U1096="","",IFERROR(ROUND(SUMIF(Данные2!$A:$A,Техлист!$U1096,Данные2!F:F)*100,0)&amp;"%",""))</f>
        <v/>
      </c>
    </row>
    <row r="1097" spans="1:28" x14ac:dyDescent="0.25">
      <c r="A1097" s="45" t="str">
        <f>IF(Данные2!$A1097&lt;&gt;"",Данные2!$A1097,"")</f>
        <v/>
      </c>
      <c r="G1097" s="45" t="str">
        <f t="shared" si="51"/>
        <v/>
      </c>
      <c r="H1097" s="45" t="str">
        <f>IF(COUNTIF(G$1:G1097,G1097)=1,IF(COUNT(H$1:H1096)&gt;0,MAX(H$1:H1096)+1,1),"")</f>
        <v/>
      </c>
      <c r="J1097" s="45" t="str">
        <f>IFERROR(IF(AND(Данные3!A1097&lt;&gt;"",Данные3!A1097=D$2),Данные3!B1097,""),"")</f>
        <v/>
      </c>
      <c r="K1097" s="45" t="str">
        <f>IF(COUNTIF(J$1:J1097,J1097)=1,IF(COUNT(K$1:K1096)&gt;0,MAX(K$1:K1096)+1,1),"")</f>
        <v/>
      </c>
      <c r="M1097" s="51" t="str">
        <f>IF(G1097="","",IFERROR(SUMIFS(Данные3!$E:$E,Данные3!$A:$A,D$2,Данные3!$B:$B,G1097),""))</f>
        <v/>
      </c>
      <c r="N1097" s="51" t="str">
        <f>IF(G1097="","",IFERROR(SUMIFS(Данные3!$F:$F,Данные3!$A:$A,D$2,Данные3!$B:$B,G1097),""))</f>
        <v/>
      </c>
      <c r="O1097" s="51" t="str">
        <f>IF(G1097="","",IFERROR(ROUND(SUMIFS(Данные3!$G:$G,Данные3!$A:$A,D$2,Данные3!$B:$B,G1097)*100,0)&amp;"%",""))</f>
        <v/>
      </c>
      <c r="U1097" s="51" t="str">
        <f t="shared" si="52"/>
        <v/>
      </c>
      <c r="V1097" s="53" t="str">
        <f t="shared" si="53"/>
        <v/>
      </c>
      <c r="W1097" s="51" t="str">
        <f>IFERROR(IF(Данные2!$A1097&lt;&gt;"",Данные2!$A1097,""),"")</f>
        <v/>
      </c>
      <c r="X1097" s="53" t="str">
        <f>IF(COUNTIF(W$1:W1097,W1097)=1,IF(COUNT(X$1:X1096)&gt;0,MAX(X$1:X1096)+1,1),"")</f>
        <v/>
      </c>
      <c r="Z1097" s="51" t="str">
        <f>IF($U1097="","",IFERROR(SUMIF(Данные2!$A:$A,Техлист!$U1097,Данные2!D:D),""))</f>
        <v/>
      </c>
      <c r="AA1097" s="51" t="str">
        <f>IF($U1097="","",IFERROR(SUMIF(Данные2!$A:$A,Техлист!$U1097,Данные2!E:E),""))</f>
        <v/>
      </c>
      <c r="AB1097" s="45" t="str">
        <f>IF($U1097="","",IFERROR(ROUND(SUMIF(Данные2!$A:$A,Техлист!$U1097,Данные2!F:F)*100,0)&amp;"%",""))</f>
        <v/>
      </c>
    </row>
    <row r="1098" spans="1:28" x14ac:dyDescent="0.25">
      <c r="A1098" s="45" t="str">
        <f>IF(Данные2!$A1098&lt;&gt;"",Данные2!$A1098,"")</f>
        <v/>
      </c>
      <c r="G1098" s="45" t="str">
        <f t="shared" si="51"/>
        <v/>
      </c>
      <c r="H1098" s="45" t="str">
        <f>IF(COUNTIF(G$1:G1098,G1098)=1,IF(COUNT(H$1:H1097)&gt;0,MAX(H$1:H1097)+1,1),"")</f>
        <v/>
      </c>
      <c r="J1098" s="45" t="str">
        <f>IFERROR(IF(AND(Данные3!A1098&lt;&gt;"",Данные3!A1098=D$2),Данные3!B1098,""),"")</f>
        <v/>
      </c>
      <c r="K1098" s="45" t="str">
        <f>IF(COUNTIF(J$1:J1098,J1098)=1,IF(COUNT(K$1:K1097)&gt;0,MAX(K$1:K1097)+1,1),"")</f>
        <v/>
      </c>
      <c r="M1098" s="51" t="str">
        <f>IF(G1098="","",IFERROR(SUMIFS(Данные3!$E:$E,Данные3!$A:$A,D$2,Данные3!$B:$B,G1098),""))</f>
        <v/>
      </c>
      <c r="N1098" s="51" t="str">
        <f>IF(G1098="","",IFERROR(SUMIFS(Данные3!$F:$F,Данные3!$A:$A,D$2,Данные3!$B:$B,G1098),""))</f>
        <v/>
      </c>
      <c r="O1098" s="51" t="str">
        <f>IF(G1098="","",IFERROR(ROUND(SUMIFS(Данные3!$G:$G,Данные3!$A:$A,D$2,Данные3!$B:$B,G1098)*100,0)&amp;"%",""))</f>
        <v/>
      </c>
      <c r="U1098" s="51" t="str">
        <f t="shared" si="52"/>
        <v/>
      </c>
      <c r="V1098" s="53" t="str">
        <f t="shared" si="53"/>
        <v/>
      </c>
      <c r="W1098" s="51" t="str">
        <f>IFERROR(IF(Данные2!$A1098&lt;&gt;"",Данные2!$A1098,""),"")</f>
        <v/>
      </c>
      <c r="X1098" s="53" t="str">
        <f>IF(COUNTIF(W$1:W1098,W1098)=1,IF(COUNT(X$1:X1097)&gt;0,MAX(X$1:X1097)+1,1),"")</f>
        <v/>
      </c>
      <c r="Z1098" s="51" t="str">
        <f>IF($U1098="","",IFERROR(SUMIF(Данные2!$A:$A,Техлист!$U1098,Данные2!D:D),""))</f>
        <v/>
      </c>
      <c r="AA1098" s="51" t="str">
        <f>IF($U1098="","",IFERROR(SUMIF(Данные2!$A:$A,Техлист!$U1098,Данные2!E:E),""))</f>
        <v/>
      </c>
      <c r="AB1098" s="45" t="str">
        <f>IF($U1098="","",IFERROR(ROUND(SUMIF(Данные2!$A:$A,Техлист!$U1098,Данные2!F:F)*100,0)&amp;"%",""))</f>
        <v/>
      </c>
    </row>
    <row r="1099" spans="1:28" x14ac:dyDescent="0.25">
      <c r="A1099" s="45" t="str">
        <f>IF(Данные2!$A1099&lt;&gt;"",Данные2!$A1099,"")</f>
        <v/>
      </c>
      <c r="G1099" s="45" t="str">
        <f t="shared" si="51"/>
        <v/>
      </c>
      <c r="H1099" s="45" t="str">
        <f>IF(COUNTIF(G$1:G1099,G1099)=1,IF(COUNT(H$1:H1098)&gt;0,MAX(H$1:H1098)+1,1),"")</f>
        <v/>
      </c>
      <c r="J1099" s="45" t="str">
        <f>IFERROR(IF(AND(Данные3!A1099&lt;&gt;"",Данные3!A1099=D$2),Данные3!B1099,""),"")</f>
        <v/>
      </c>
      <c r="K1099" s="45" t="str">
        <f>IF(COUNTIF(J$1:J1099,J1099)=1,IF(COUNT(K$1:K1098)&gt;0,MAX(K$1:K1098)+1,1),"")</f>
        <v/>
      </c>
      <c r="M1099" s="51" t="str">
        <f>IF(G1099="","",IFERROR(SUMIFS(Данные3!$E:$E,Данные3!$A:$A,D$2,Данные3!$B:$B,G1099),""))</f>
        <v/>
      </c>
      <c r="N1099" s="51" t="str">
        <f>IF(G1099="","",IFERROR(SUMIFS(Данные3!$F:$F,Данные3!$A:$A,D$2,Данные3!$B:$B,G1099),""))</f>
        <v/>
      </c>
      <c r="O1099" s="51" t="str">
        <f>IF(G1099="","",IFERROR(ROUND(SUMIFS(Данные3!$G:$G,Данные3!$A:$A,D$2,Данные3!$B:$B,G1099)*100,0)&amp;"%",""))</f>
        <v/>
      </c>
      <c r="U1099" s="51" t="str">
        <f t="shared" si="52"/>
        <v/>
      </c>
      <c r="V1099" s="53" t="str">
        <f t="shared" si="53"/>
        <v/>
      </c>
      <c r="W1099" s="51" t="str">
        <f>IFERROR(IF(Данные2!$A1099&lt;&gt;"",Данные2!$A1099,""),"")</f>
        <v/>
      </c>
      <c r="X1099" s="53" t="str">
        <f>IF(COUNTIF(W$1:W1099,W1099)=1,IF(COUNT(X$1:X1098)&gt;0,MAX(X$1:X1098)+1,1),"")</f>
        <v/>
      </c>
      <c r="Z1099" s="51" t="str">
        <f>IF($U1099="","",IFERROR(SUMIF(Данные2!$A:$A,Техлист!$U1099,Данные2!D:D),""))</f>
        <v/>
      </c>
      <c r="AA1099" s="51" t="str">
        <f>IF($U1099="","",IFERROR(SUMIF(Данные2!$A:$A,Техлист!$U1099,Данные2!E:E),""))</f>
        <v/>
      </c>
      <c r="AB1099" s="45" t="str">
        <f>IF($U1099="","",IFERROR(ROUND(SUMIF(Данные2!$A:$A,Техлист!$U1099,Данные2!F:F)*100,0)&amp;"%",""))</f>
        <v/>
      </c>
    </row>
    <row r="1100" spans="1:28" x14ac:dyDescent="0.25">
      <c r="A1100" s="45" t="str">
        <f>IF(Данные2!$A1100&lt;&gt;"",Данные2!$A1100,"")</f>
        <v/>
      </c>
      <c r="G1100" s="45" t="str">
        <f t="shared" si="51"/>
        <v/>
      </c>
      <c r="H1100" s="45" t="str">
        <f>IF(COUNTIF(G$1:G1100,G1100)=1,IF(COUNT(H$1:H1099)&gt;0,MAX(H$1:H1099)+1,1),"")</f>
        <v/>
      </c>
      <c r="J1100" s="45" t="str">
        <f>IFERROR(IF(AND(Данные3!A1100&lt;&gt;"",Данные3!A1100=D$2),Данные3!B1100,""),"")</f>
        <v/>
      </c>
      <c r="K1100" s="45" t="str">
        <f>IF(COUNTIF(J$1:J1100,J1100)=1,IF(COUNT(K$1:K1099)&gt;0,MAX(K$1:K1099)+1,1),"")</f>
        <v/>
      </c>
      <c r="M1100" s="51" t="str">
        <f>IF(G1100="","",IFERROR(SUMIFS(Данные3!$E:$E,Данные3!$A:$A,D$2,Данные3!$B:$B,G1100),""))</f>
        <v/>
      </c>
      <c r="N1100" s="51" t="str">
        <f>IF(G1100="","",IFERROR(SUMIFS(Данные3!$F:$F,Данные3!$A:$A,D$2,Данные3!$B:$B,G1100),""))</f>
        <v/>
      </c>
      <c r="O1100" s="51" t="str">
        <f>IF(G1100="","",IFERROR(ROUND(SUMIFS(Данные3!$G:$G,Данные3!$A:$A,D$2,Данные3!$B:$B,G1100)*100,0)&amp;"%",""))</f>
        <v/>
      </c>
      <c r="U1100" s="51" t="str">
        <f t="shared" si="52"/>
        <v/>
      </c>
      <c r="V1100" s="53" t="str">
        <f t="shared" si="53"/>
        <v/>
      </c>
      <c r="W1100" s="51" t="str">
        <f>IFERROR(IF(Данные2!$A1100&lt;&gt;"",Данные2!$A1100,""),"")</f>
        <v/>
      </c>
      <c r="X1100" s="53" t="str">
        <f>IF(COUNTIF(W$1:W1100,W1100)=1,IF(COUNT(X$1:X1099)&gt;0,MAX(X$1:X1099)+1,1),"")</f>
        <v/>
      </c>
      <c r="Z1100" s="51" t="str">
        <f>IF($U1100="","",IFERROR(SUMIF(Данные2!$A:$A,Техлист!$U1100,Данные2!D:D),""))</f>
        <v/>
      </c>
      <c r="AA1100" s="51" t="str">
        <f>IF($U1100="","",IFERROR(SUMIF(Данные2!$A:$A,Техлист!$U1100,Данные2!E:E),""))</f>
        <v/>
      </c>
      <c r="AB1100" s="45" t="str">
        <f>IF($U1100="","",IFERROR(ROUND(SUMIF(Данные2!$A:$A,Техлист!$U1100,Данные2!F:F)*100,0)&amp;"%",""))</f>
        <v/>
      </c>
    </row>
    <row r="1101" spans="1:28" x14ac:dyDescent="0.25">
      <c r="A1101" s="45" t="str">
        <f>IF(Данные2!$A1101&lt;&gt;"",Данные2!$A1101,"")</f>
        <v/>
      </c>
      <c r="G1101" s="45" t="str">
        <f t="shared" si="51"/>
        <v/>
      </c>
      <c r="H1101" s="45" t="str">
        <f>IF(COUNTIF(G$1:G1101,G1101)=1,IF(COUNT(H$1:H1100)&gt;0,MAX(H$1:H1100)+1,1),"")</f>
        <v/>
      </c>
      <c r="J1101" s="45" t="str">
        <f>IFERROR(IF(AND(Данные3!A1101&lt;&gt;"",Данные3!A1101=D$2),Данные3!B1101,""),"")</f>
        <v/>
      </c>
      <c r="K1101" s="45" t="str">
        <f>IF(COUNTIF(J$1:J1101,J1101)=1,IF(COUNT(K$1:K1100)&gt;0,MAX(K$1:K1100)+1,1),"")</f>
        <v/>
      </c>
      <c r="M1101" s="51" t="str">
        <f>IF(G1101="","",IFERROR(SUMIFS(Данные3!$E:$E,Данные3!$A:$A,D$2,Данные3!$B:$B,G1101),""))</f>
        <v/>
      </c>
      <c r="N1101" s="51" t="str">
        <f>IF(G1101="","",IFERROR(SUMIFS(Данные3!$F:$F,Данные3!$A:$A,D$2,Данные3!$B:$B,G1101),""))</f>
        <v/>
      </c>
      <c r="O1101" s="51" t="str">
        <f>IF(G1101="","",IFERROR(ROUND(SUMIFS(Данные3!$G:$G,Данные3!$A:$A,D$2,Данные3!$B:$B,G1101)*100,0)&amp;"%",""))</f>
        <v/>
      </c>
      <c r="U1101" s="51" t="str">
        <f t="shared" si="52"/>
        <v/>
      </c>
      <c r="V1101" s="53" t="str">
        <f t="shared" si="53"/>
        <v/>
      </c>
      <c r="W1101" s="51" t="str">
        <f>IFERROR(IF(Данные2!$A1101&lt;&gt;"",Данные2!$A1101,""),"")</f>
        <v/>
      </c>
      <c r="X1101" s="53" t="str">
        <f>IF(COUNTIF(W$1:W1101,W1101)=1,IF(COUNT(X$1:X1100)&gt;0,MAX(X$1:X1100)+1,1),"")</f>
        <v/>
      </c>
      <c r="Z1101" s="51" t="str">
        <f>IF($U1101="","",IFERROR(SUMIF(Данные2!$A:$A,Техлист!$U1101,Данные2!D:D),""))</f>
        <v/>
      </c>
      <c r="AA1101" s="51" t="str">
        <f>IF($U1101="","",IFERROR(SUMIF(Данные2!$A:$A,Техлист!$U1101,Данные2!E:E),""))</f>
        <v/>
      </c>
      <c r="AB1101" s="45" t="str">
        <f>IF($U1101="","",IFERROR(ROUND(SUMIF(Данные2!$A:$A,Техлист!$U1101,Данные2!F:F)*100,0)&amp;"%",""))</f>
        <v/>
      </c>
    </row>
    <row r="1102" spans="1:28" x14ac:dyDescent="0.25">
      <c r="A1102" s="45" t="str">
        <f>IF(Данные2!$A1102&lt;&gt;"",Данные2!$A1102,"")</f>
        <v/>
      </c>
      <c r="G1102" s="45" t="str">
        <f t="shared" si="51"/>
        <v/>
      </c>
      <c r="H1102" s="45" t="str">
        <f>IF(COUNTIF(G$1:G1102,G1102)=1,IF(COUNT(H$1:H1101)&gt;0,MAX(H$1:H1101)+1,1),"")</f>
        <v/>
      </c>
      <c r="J1102" s="45" t="str">
        <f>IFERROR(IF(AND(Данные3!A1102&lt;&gt;"",Данные3!A1102=D$2),Данные3!B1102,""),"")</f>
        <v/>
      </c>
      <c r="K1102" s="45" t="str">
        <f>IF(COUNTIF(J$1:J1102,J1102)=1,IF(COUNT(K$1:K1101)&gt;0,MAX(K$1:K1101)+1,1),"")</f>
        <v/>
      </c>
      <c r="M1102" s="51" t="str">
        <f>IF(G1102="","",IFERROR(SUMIFS(Данные3!$E:$E,Данные3!$A:$A,D$2,Данные3!$B:$B,G1102),""))</f>
        <v/>
      </c>
      <c r="N1102" s="51" t="str">
        <f>IF(G1102="","",IFERROR(SUMIFS(Данные3!$F:$F,Данные3!$A:$A,D$2,Данные3!$B:$B,G1102),""))</f>
        <v/>
      </c>
      <c r="O1102" s="51" t="str">
        <f>IF(G1102="","",IFERROR(ROUND(SUMIFS(Данные3!$G:$G,Данные3!$A:$A,D$2,Данные3!$B:$B,G1102)*100,0)&amp;"%",""))</f>
        <v/>
      </c>
      <c r="U1102" s="51" t="str">
        <f t="shared" si="52"/>
        <v/>
      </c>
      <c r="V1102" s="53" t="str">
        <f t="shared" si="53"/>
        <v/>
      </c>
      <c r="W1102" s="51" t="str">
        <f>IFERROR(IF(Данные2!$A1102&lt;&gt;"",Данные2!$A1102,""),"")</f>
        <v/>
      </c>
      <c r="X1102" s="53" t="str">
        <f>IF(COUNTIF(W$1:W1102,W1102)=1,IF(COUNT(X$1:X1101)&gt;0,MAX(X$1:X1101)+1,1),"")</f>
        <v/>
      </c>
      <c r="Z1102" s="51" t="str">
        <f>IF($U1102="","",IFERROR(SUMIF(Данные2!$A:$A,Техлист!$U1102,Данные2!D:D),""))</f>
        <v/>
      </c>
      <c r="AA1102" s="51" t="str">
        <f>IF($U1102="","",IFERROR(SUMIF(Данные2!$A:$A,Техлист!$U1102,Данные2!E:E),""))</f>
        <v/>
      </c>
      <c r="AB1102" s="45" t="str">
        <f>IF($U1102="","",IFERROR(ROUND(SUMIF(Данные2!$A:$A,Техлист!$U1102,Данные2!F:F)*100,0)&amp;"%",""))</f>
        <v/>
      </c>
    </row>
    <row r="1103" spans="1:28" x14ac:dyDescent="0.25">
      <c r="A1103" s="45" t="str">
        <f>IF(Данные2!$A1103&lt;&gt;"",Данные2!$A1103,"")</f>
        <v/>
      </c>
      <c r="G1103" s="45" t="str">
        <f t="shared" si="51"/>
        <v/>
      </c>
      <c r="H1103" s="45" t="str">
        <f>IF(COUNTIF(G$1:G1103,G1103)=1,IF(COUNT(H$1:H1102)&gt;0,MAX(H$1:H1102)+1,1),"")</f>
        <v/>
      </c>
      <c r="J1103" s="45" t="str">
        <f>IFERROR(IF(AND(Данные3!A1103&lt;&gt;"",Данные3!A1103=D$2),Данные3!B1103,""),"")</f>
        <v/>
      </c>
      <c r="K1103" s="45" t="str">
        <f>IF(COUNTIF(J$1:J1103,J1103)=1,IF(COUNT(K$1:K1102)&gt;0,MAX(K$1:K1102)+1,1),"")</f>
        <v/>
      </c>
      <c r="M1103" s="51" t="str">
        <f>IF(G1103="","",IFERROR(SUMIFS(Данные3!$E:$E,Данные3!$A:$A,D$2,Данные3!$B:$B,G1103),""))</f>
        <v/>
      </c>
      <c r="N1103" s="51" t="str">
        <f>IF(G1103="","",IFERROR(SUMIFS(Данные3!$F:$F,Данные3!$A:$A,D$2,Данные3!$B:$B,G1103),""))</f>
        <v/>
      </c>
      <c r="O1103" s="51" t="str">
        <f>IF(G1103="","",IFERROR(ROUND(SUMIFS(Данные3!$G:$G,Данные3!$A:$A,D$2,Данные3!$B:$B,G1103)*100,0)&amp;"%",""))</f>
        <v/>
      </c>
      <c r="U1103" s="51" t="str">
        <f t="shared" si="52"/>
        <v/>
      </c>
      <c r="V1103" s="53" t="str">
        <f t="shared" si="53"/>
        <v/>
      </c>
      <c r="W1103" s="51" t="str">
        <f>IFERROR(IF(Данные2!$A1103&lt;&gt;"",Данные2!$A1103,""),"")</f>
        <v/>
      </c>
      <c r="X1103" s="53" t="str">
        <f>IF(COUNTIF(W$1:W1103,W1103)=1,IF(COUNT(X$1:X1102)&gt;0,MAX(X$1:X1102)+1,1),"")</f>
        <v/>
      </c>
      <c r="Z1103" s="51" t="str">
        <f>IF($U1103="","",IFERROR(SUMIF(Данные2!$A:$A,Техлист!$U1103,Данные2!D:D),""))</f>
        <v/>
      </c>
      <c r="AA1103" s="51" t="str">
        <f>IF($U1103="","",IFERROR(SUMIF(Данные2!$A:$A,Техлист!$U1103,Данные2!E:E),""))</f>
        <v/>
      </c>
      <c r="AB1103" s="45" t="str">
        <f>IF($U1103="","",IFERROR(ROUND(SUMIF(Данные2!$A:$A,Техлист!$U1103,Данные2!F:F)*100,0)&amp;"%",""))</f>
        <v/>
      </c>
    </row>
    <row r="1104" spans="1:28" x14ac:dyDescent="0.25">
      <c r="A1104" s="45" t="str">
        <f>IF(Данные2!$A1104&lt;&gt;"",Данные2!$A1104,"")</f>
        <v/>
      </c>
      <c r="G1104" s="45" t="str">
        <f t="shared" si="51"/>
        <v/>
      </c>
      <c r="H1104" s="45" t="str">
        <f>IF(COUNTIF(G$1:G1104,G1104)=1,IF(COUNT(H$1:H1103)&gt;0,MAX(H$1:H1103)+1,1),"")</f>
        <v/>
      </c>
      <c r="J1104" s="45" t="str">
        <f>IFERROR(IF(AND(Данные3!A1104&lt;&gt;"",Данные3!A1104=D$2),Данные3!B1104,""),"")</f>
        <v/>
      </c>
      <c r="K1104" s="45" t="str">
        <f>IF(COUNTIF(J$1:J1104,J1104)=1,IF(COUNT(K$1:K1103)&gt;0,MAX(K$1:K1103)+1,1),"")</f>
        <v/>
      </c>
      <c r="M1104" s="51" t="str">
        <f>IF(G1104="","",IFERROR(SUMIFS(Данные3!$E:$E,Данные3!$A:$A,D$2,Данные3!$B:$B,G1104),""))</f>
        <v/>
      </c>
      <c r="N1104" s="51" t="str">
        <f>IF(G1104="","",IFERROR(SUMIFS(Данные3!$F:$F,Данные3!$A:$A,D$2,Данные3!$B:$B,G1104),""))</f>
        <v/>
      </c>
      <c r="O1104" s="51" t="str">
        <f>IF(G1104="","",IFERROR(ROUND(SUMIFS(Данные3!$G:$G,Данные3!$A:$A,D$2,Данные3!$B:$B,G1104)*100,0)&amp;"%",""))</f>
        <v/>
      </c>
      <c r="U1104" s="51" t="str">
        <f t="shared" si="52"/>
        <v/>
      </c>
      <c r="V1104" s="53" t="str">
        <f t="shared" si="53"/>
        <v/>
      </c>
      <c r="W1104" s="51" t="str">
        <f>IFERROR(IF(Данные2!$A1104&lt;&gt;"",Данные2!$A1104,""),"")</f>
        <v/>
      </c>
      <c r="X1104" s="53" t="str">
        <f>IF(COUNTIF(W$1:W1104,W1104)=1,IF(COUNT(X$1:X1103)&gt;0,MAX(X$1:X1103)+1,1),"")</f>
        <v/>
      </c>
      <c r="Z1104" s="51" t="str">
        <f>IF($U1104="","",IFERROR(SUMIF(Данные2!$A:$A,Техлист!$U1104,Данные2!D:D),""))</f>
        <v/>
      </c>
      <c r="AA1104" s="51" t="str">
        <f>IF($U1104="","",IFERROR(SUMIF(Данные2!$A:$A,Техлист!$U1104,Данные2!E:E),""))</f>
        <v/>
      </c>
      <c r="AB1104" s="45" t="str">
        <f>IF($U1104="","",IFERROR(ROUND(SUMIF(Данные2!$A:$A,Техлист!$U1104,Данные2!F:F)*100,0)&amp;"%",""))</f>
        <v/>
      </c>
    </row>
    <row r="1105" spans="1:28" x14ac:dyDescent="0.25">
      <c r="A1105" s="45" t="str">
        <f>IF(Данные2!$A1105&lt;&gt;"",Данные2!$A1105,"")</f>
        <v/>
      </c>
      <c r="G1105" s="45" t="str">
        <f t="shared" si="51"/>
        <v/>
      </c>
      <c r="H1105" s="45" t="str">
        <f>IF(COUNTIF(G$1:G1105,G1105)=1,IF(COUNT(H$1:H1104)&gt;0,MAX(H$1:H1104)+1,1),"")</f>
        <v/>
      </c>
      <c r="J1105" s="45" t="str">
        <f>IFERROR(IF(AND(Данные3!A1105&lt;&gt;"",Данные3!A1105=D$2),Данные3!B1105,""),"")</f>
        <v/>
      </c>
      <c r="K1105" s="45" t="str">
        <f>IF(COUNTIF(J$1:J1105,J1105)=1,IF(COUNT(K$1:K1104)&gt;0,MAX(K$1:K1104)+1,1),"")</f>
        <v/>
      </c>
      <c r="M1105" s="51" t="str">
        <f>IF(G1105="","",IFERROR(SUMIFS(Данные3!$E:$E,Данные3!$A:$A,D$2,Данные3!$B:$B,G1105),""))</f>
        <v/>
      </c>
      <c r="N1105" s="51" t="str">
        <f>IF(G1105="","",IFERROR(SUMIFS(Данные3!$F:$F,Данные3!$A:$A,D$2,Данные3!$B:$B,G1105),""))</f>
        <v/>
      </c>
      <c r="O1105" s="51" t="str">
        <f>IF(G1105="","",IFERROR(ROUND(SUMIFS(Данные3!$G:$G,Данные3!$A:$A,D$2,Данные3!$B:$B,G1105)*100,0)&amp;"%",""))</f>
        <v/>
      </c>
      <c r="U1105" s="51" t="str">
        <f t="shared" si="52"/>
        <v/>
      </c>
      <c r="V1105" s="53" t="str">
        <f t="shared" si="53"/>
        <v/>
      </c>
      <c r="W1105" s="51" t="str">
        <f>IFERROR(IF(Данные2!$A1105&lt;&gt;"",Данные2!$A1105,""),"")</f>
        <v/>
      </c>
      <c r="X1105" s="53" t="str">
        <f>IF(COUNTIF(W$1:W1105,W1105)=1,IF(COUNT(X$1:X1104)&gt;0,MAX(X$1:X1104)+1,1),"")</f>
        <v/>
      </c>
      <c r="Z1105" s="51" t="str">
        <f>IF($U1105="","",IFERROR(SUMIF(Данные2!$A:$A,Техлист!$U1105,Данные2!D:D),""))</f>
        <v/>
      </c>
      <c r="AA1105" s="51" t="str">
        <f>IF($U1105="","",IFERROR(SUMIF(Данные2!$A:$A,Техлист!$U1105,Данные2!E:E),""))</f>
        <v/>
      </c>
      <c r="AB1105" s="45" t="str">
        <f>IF($U1105="","",IFERROR(ROUND(SUMIF(Данные2!$A:$A,Техлист!$U1105,Данные2!F:F)*100,0)&amp;"%",""))</f>
        <v/>
      </c>
    </row>
    <row r="1106" spans="1:28" x14ac:dyDescent="0.25">
      <c r="A1106" s="45" t="str">
        <f>IF(Данные2!$A1106&lt;&gt;"",Данные2!$A1106,"")</f>
        <v/>
      </c>
      <c r="G1106" s="45" t="str">
        <f t="shared" si="51"/>
        <v/>
      </c>
      <c r="H1106" s="45" t="str">
        <f>IF(COUNTIF(G$1:G1106,G1106)=1,IF(COUNT(H$1:H1105)&gt;0,MAX(H$1:H1105)+1,1),"")</f>
        <v/>
      </c>
      <c r="J1106" s="45" t="str">
        <f>IFERROR(IF(AND(Данные3!A1106&lt;&gt;"",Данные3!A1106=D$2),Данные3!B1106,""),"")</f>
        <v/>
      </c>
      <c r="K1106" s="45" t="str">
        <f>IF(COUNTIF(J$1:J1106,J1106)=1,IF(COUNT(K$1:K1105)&gt;0,MAX(K$1:K1105)+1,1),"")</f>
        <v/>
      </c>
      <c r="M1106" s="51" t="str">
        <f>IF(G1106="","",IFERROR(SUMIFS(Данные3!$E:$E,Данные3!$A:$A,D$2,Данные3!$B:$B,G1106),""))</f>
        <v/>
      </c>
      <c r="N1106" s="51" t="str">
        <f>IF(G1106="","",IFERROR(SUMIFS(Данные3!$F:$F,Данные3!$A:$A,D$2,Данные3!$B:$B,G1106),""))</f>
        <v/>
      </c>
      <c r="O1106" s="51" t="str">
        <f>IF(G1106="","",IFERROR(ROUND(SUMIFS(Данные3!$G:$G,Данные3!$A:$A,D$2,Данные3!$B:$B,G1106)*100,0)&amp;"%",""))</f>
        <v/>
      </c>
      <c r="U1106" s="51" t="str">
        <f t="shared" si="52"/>
        <v/>
      </c>
      <c r="V1106" s="53" t="str">
        <f t="shared" si="53"/>
        <v/>
      </c>
      <c r="W1106" s="51" t="str">
        <f>IFERROR(IF(Данные2!$A1106&lt;&gt;"",Данные2!$A1106,""),"")</f>
        <v/>
      </c>
      <c r="X1106" s="53" t="str">
        <f>IF(COUNTIF(W$1:W1106,W1106)=1,IF(COUNT(X$1:X1105)&gt;0,MAX(X$1:X1105)+1,1),"")</f>
        <v/>
      </c>
      <c r="Z1106" s="51" t="str">
        <f>IF($U1106="","",IFERROR(SUMIF(Данные2!$A:$A,Техлист!$U1106,Данные2!D:D),""))</f>
        <v/>
      </c>
      <c r="AA1106" s="51" t="str">
        <f>IF($U1106="","",IFERROR(SUMIF(Данные2!$A:$A,Техлист!$U1106,Данные2!E:E),""))</f>
        <v/>
      </c>
      <c r="AB1106" s="45" t="str">
        <f>IF($U1106="","",IFERROR(ROUND(SUMIF(Данные2!$A:$A,Техлист!$U1106,Данные2!F:F)*100,0)&amp;"%",""))</f>
        <v/>
      </c>
    </row>
    <row r="1107" spans="1:28" x14ac:dyDescent="0.25">
      <c r="A1107" s="45" t="str">
        <f>IF(Данные2!$A1107&lt;&gt;"",Данные2!$A1107,"")</f>
        <v/>
      </c>
      <c r="G1107" s="45" t="str">
        <f t="shared" si="51"/>
        <v/>
      </c>
      <c r="H1107" s="45" t="str">
        <f>IF(COUNTIF(G$1:G1107,G1107)=1,IF(COUNT(H$1:H1106)&gt;0,MAX(H$1:H1106)+1,1),"")</f>
        <v/>
      </c>
      <c r="J1107" s="45" t="str">
        <f>IFERROR(IF(AND(Данные3!A1107&lt;&gt;"",Данные3!A1107=D$2),Данные3!B1107,""),"")</f>
        <v/>
      </c>
      <c r="K1107" s="45" t="str">
        <f>IF(COUNTIF(J$1:J1107,J1107)=1,IF(COUNT(K$1:K1106)&gt;0,MAX(K$1:K1106)+1,1),"")</f>
        <v/>
      </c>
      <c r="M1107" s="51" t="str">
        <f>IF(G1107="","",IFERROR(SUMIFS(Данные3!$E:$E,Данные3!$A:$A,D$2,Данные3!$B:$B,G1107),""))</f>
        <v/>
      </c>
      <c r="N1107" s="51" t="str">
        <f>IF(G1107="","",IFERROR(SUMIFS(Данные3!$F:$F,Данные3!$A:$A,D$2,Данные3!$B:$B,G1107),""))</f>
        <v/>
      </c>
      <c r="O1107" s="51" t="str">
        <f>IF(G1107="","",IFERROR(ROUND(SUMIFS(Данные3!$G:$G,Данные3!$A:$A,D$2,Данные3!$B:$B,G1107)*100,0)&amp;"%",""))</f>
        <v/>
      </c>
      <c r="U1107" s="51" t="str">
        <f t="shared" si="52"/>
        <v/>
      </c>
      <c r="V1107" s="53" t="str">
        <f t="shared" si="53"/>
        <v/>
      </c>
      <c r="W1107" s="51" t="str">
        <f>IFERROR(IF(Данные2!$A1107&lt;&gt;"",Данные2!$A1107,""),"")</f>
        <v/>
      </c>
      <c r="X1107" s="53" t="str">
        <f>IF(COUNTIF(W$1:W1107,W1107)=1,IF(COUNT(X$1:X1106)&gt;0,MAX(X$1:X1106)+1,1),"")</f>
        <v/>
      </c>
      <c r="Z1107" s="51" t="str">
        <f>IF($U1107="","",IFERROR(SUMIF(Данные2!$A:$A,Техлист!$U1107,Данные2!D:D),""))</f>
        <v/>
      </c>
      <c r="AA1107" s="51" t="str">
        <f>IF($U1107="","",IFERROR(SUMIF(Данные2!$A:$A,Техлист!$U1107,Данные2!E:E),""))</f>
        <v/>
      </c>
      <c r="AB1107" s="45" t="str">
        <f>IF($U1107="","",IFERROR(ROUND(SUMIF(Данные2!$A:$A,Техлист!$U1107,Данные2!F:F)*100,0)&amp;"%",""))</f>
        <v/>
      </c>
    </row>
    <row r="1108" spans="1:28" x14ac:dyDescent="0.25">
      <c r="A1108" s="45" t="str">
        <f>IF(Данные2!$A1108&lt;&gt;"",Данные2!$A1108,"")</f>
        <v/>
      </c>
      <c r="G1108" s="45" t="str">
        <f t="shared" si="51"/>
        <v/>
      </c>
      <c r="H1108" s="45" t="str">
        <f>IF(COUNTIF(G$1:G1108,G1108)=1,IF(COUNT(H$1:H1107)&gt;0,MAX(H$1:H1107)+1,1),"")</f>
        <v/>
      </c>
      <c r="J1108" s="45" t="str">
        <f>IFERROR(IF(AND(Данные3!A1108&lt;&gt;"",Данные3!A1108=D$2),Данные3!B1108,""),"")</f>
        <v/>
      </c>
      <c r="K1108" s="45" t="str">
        <f>IF(COUNTIF(J$1:J1108,J1108)=1,IF(COUNT(K$1:K1107)&gt;0,MAX(K$1:K1107)+1,1),"")</f>
        <v/>
      </c>
      <c r="M1108" s="51" t="str">
        <f>IF(G1108="","",IFERROR(SUMIFS(Данные3!$E:$E,Данные3!$A:$A,D$2,Данные3!$B:$B,G1108),""))</f>
        <v/>
      </c>
      <c r="N1108" s="51" t="str">
        <f>IF(G1108="","",IFERROR(SUMIFS(Данные3!$F:$F,Данные3!$A:$A,D$2,Данные3!$B:$B,G1108),""))</f>
        <v/>
      </c>
      <c r="O1108" s="51" t="str">
        <f>IF(G1108="","",IFERROR(ROUND(SUMIFS(Данные3!$G:$G,Данные3!$A:$A,D$2,Данные3!$B:$B,G1108)*100,0)&amp;"%",""))</f>
        <v/>
      </c>
      <c r="U1108" s="51" t="str">
        <f t="shared" si="52"/>
        <v/>
      </c>
      <c r="V1108" s="53" t="str">
        <f t="shared" si="53"/>
        <v/>
      </c>
      <c r="W1108" s="51" t="str">
        <f>IFERROR(IF(Данные2!$A1108&lt;&gt;"",Данные2!$A1108,""),"")</f>
        <v/>
      </c>
      <c r="X1108" s="53" t="str">
        <f>IF(COUNTIF(W$1:W1108,W1108)=1,IF(COUNT(X$1:X1107)&gt;0,MAX(X$1:X1107)+1,1),"")</f>
        <v/>
      </c>
      <c r="Z1108" s="51" t="str">
        <f>IF($U1108="","",IFERROR(SUMIF(Данные2!$A:$A,Техлист!$U1108,Данные2!D:D),""))</f>
        <v/>
      </c>
      <c r="AA1108" s="51" t="str">
        <f>IF($U1108="","",IFERROR(SUMIF(Данные2!$A:$A,Техлист!$U1108,Данные2!E:E),""))</f>
        <v/>
      </c>
      <c r="AB1108" s="45" t="str">
        <f>IF($U1108="","",IFERROR(ROUND(SUMIF(Данные2!$A:$A,Техлист!$U1108,Данные2!F:F)*100,0)&amp;"%",""))</f>
        <v/>
      </c>
    </row>
    <row r="1109" spans="1:28" x14ac:dyDescent="0.25">
      <c r="A1109" s="45" t="str">
        <f>IF(Данные2!$A1109&lt;&gt;"",Данные2!$A1109,"")</f>
        <v/>
      </c>
      <c r="G1109" s="45" t="str">
        <f t="shared" si="51"/>
        <v/>
      </c>
      <c r="H1109" s="45" t="str">
        <f>IF(COUNTIF(G$1:G1109,G1109)=1,IF(COUNT(H$1:H1108)&gt;0,MAX(H$1:H1108)+1,1),"")</f>
        <v/>
      </c>
      <c r="J1109" s="45" t="str">
        <f>IFERROR(IF(AND(Данные3!A1109&lt;&gt;"",Данные3!A1109=D$2),Данные3!B1109,""),"")</f>
        <v/>
      </c>
      <c r="K1109" s="45" t="str">
        <f>IF(COUNTIF(J$1:J1109,J1109)=1,IF(COUNT(K$1:K1108)&gt;0,MAX(K$1:K1108)+1,1),"")</f>
        <v/>
      </c>
      <c r="M1109" s="51" t="str">
        <f>IF(G1109="","",IFERROR(SUMIFS(Данные3!$E:$E,Данные3!$A:$A,D$2,Данные3!$B:$B,G1109),""))</f>
        <v/>
      </c>
      <c r="N1109" s="51" t="str">
        <f>IF(G1109="","",IFERROR(SUMIFS(Данные3!$F:$F,Данные3!$A:$A,D$2,Данные3!$B:$B,G1109),""))</f>
        <v/>
      </c>
      <c r="O1109" s="51" t="str">
        <f>IF(G1109="","",IFERROR(ROUND(SUMIFS(Данные3!$G:$G,Данные3!$A:$A,D$2,Данные3!$B:$B,G1109)*100,0)&amp;"%",""))</f>
        <v/>
      </c>
      <c r="U1109" s="51" t="str">
        <f t="shared" si="52"/>
        <v/>
      </c>
      <c r="V1109" s="53" t="str">
        <f t="shared" si="53"/>
        <v/>
      </c>
      <c r="W1109" s="51" t="str">
        <f>IFERROR(IF(Данные2!$A1109&lt;&gt;"",Данные2!$A1109,""),"")</f>
        <v/>
      </c>
      <c r="X1109" s="53" t="str">
        <f>IF(COUNTIF(W$1:W1109,W1109)=1,IF(COUNT(X$1:X1108)&gt;0,MAX(X$1:X1108)+1,1),"")</f>
        <v/>
      </c>
      <c r="Z1109" s="51" t="str">
        <f>IF($U1109="","",IFERROR(SUMIF(Данные2!$A:$A,Техлист!$U1109,Данные2!D:D),""))</f>
        <v/>
      </c>
      <c r="AA1109" s="51" t="str">
        <f>IF($U1109="","",IFERROR(SUMIF(Данные2!$A:$A,Техлист!$U1109,Данные2!E:E),""))</f>
        <v/>
      </c>
      <c r="AB1109" s="45" t="str">
        <f>IF($U1109="","",IFERROR(ROUND(SUMIF(Данные2!$A:$A,Техлист!$U1109,Данные2!F:F)*100,0)&amp;"%",""))</f>
        <v/>
      </c>
    </row>
    <row r="1110" spans="1:28" x14ac:dyDescent="0.25">
      <c r="A1110" s="45" t="str">
        <f>IF(Данные2!$A1110&lt;&gt;"",Данные2!$A1110,"")</f>
        <v/>
      </c>
      <c r="G1110" s="45" t="str">
        <f t="shared" si="51"/>
        <v/>
      </c>
      <c r="H1110" s="45" t="str">
        <f>IF(COUNTIF(G$1:G1110,G1110)=1,IF(COUNT(H$1:H1109)&gt;0,MAX(H$1:H1109)+1,1),"")</f>
        <v/>
      </c>
      <c r="J1110" s="45" t="str">
        <f>IFERROR(IF(AND(Данные3!A1110&lt;&gt;"",Данные3!A1110=D$2),Данные3!B1110,""),"")</f>
        <v/>
      </c>
      <c r="K1110" s="45" t="str">
        <f>IF(COUNTIF(J$1:J1110,J1110)=1,IF(COUNT(K$1:K1109)&gt;0,MAX(K$1:K1109)+1,1),"")</f>
        <v/>
      </c>
      <c r="M1110" s="51" t="str">
        <f>IF(G1110="","",IFERROR(SUMIFS(Данные3!$E:$E,Данные3!$A:$A,D$2,Данные3!$B:$B,G1110),""))</f>
        <v/>
      </c>
      <c r="N1110" s="51" t="str">
        <f>IF(G1110="","",IFERROR(SUMIFS(Данные3!$F:$F,Данные3!$A:$A,D$2,Данные3!$B:$B,G1110),""))</f>
        <v/>
      </c>
      <c r="O1110" s="51" t="str">
        <f>IF(G1110="","",IFERROR(ROUND(SUMIFS(Данные3!$G:$G,Данные3!$A:$A,D$2,Данные3!$B:$B,G1110)*100,0)&amp;"%",""))</f>
        <v/>
      </c>
      <c r="U1110" s="51" t="str">
        <f t="shared" si="52"/>
        <v/>
      </c>
      <c r="V1110" s="53" t="str">
        <f t="shared" si="53"/>
        <v/>
      </c>
      <c r="W1110" s="51" t="str">
        <f>IFERROR(IF(Данные2!$A1110&lt;&gt;"",Данные2!$A1110,""),"")</f>
        <v/>
      </c>
      <c r="X1110" s="53" t="str">
        <f>IF(COUNTIF(W$1:W1110,W1110)=1,IF(COUNT(X$1:X1109)&gt;0,MAX(X$1:X1109)+1,1),"")</f>
        <v/>
      </c>
      <c r="Z1110" s="51" t="str">
        <f>IF($U1110="","",IFERROR(SUMIF(Данные2!$A:$A,Техлист!$U1110,Данные2!D:D),""))</f>
        <v/>
      </c>
      <c r="AA1110" s="51" t="str">
        <f>IF($U1110="","",IFERROR(SUMIF(Данные2!$A:$A,Техлист!$U1110,Данные2!E:E),""))</f>
        <v/>
      </c>
      <c r="AB1110" s="45" t="str">
        <f>IF($U1110="","",IFERROR(ROUND(SUMIF(Данные2!$A:$A,Техлист!$U1110,Данные2!F:F)*100,0)&amp;"%",""))</f>
        <v/>
      </c>
    </row>
    <row r="1111" spans="1:28" x14ac:dyDescent="0.25">
      <c r="A1111" s="45" t="str">
        <f>IF(Данные2!$A1111&lt;&gt;"",Данные2!$A1111,"")</f>
        <v/>
      </c>
      <c r="G1111" s="45" t="str">
        <f t="shared" si="51"/>
        <v/>
      </c>
      <c r="H1111" s="45" t="str">
        <f>IF(COUNTIF(G$1:G1111,G1111)=1,IF(COUNT(H$1:H1110)&gt;0,MAX(H$1:H1110)+1,1),"")</f>
        <v/>
      </c>
      <c r="J1111" s="45" t="str">
        <f>IFERROR(IF(AND(Данные3!A1111&lt;&gt;"",Данные3!A1111=D$2),Данные3!B1111,""),"")</f>
        <v/>
      </c>
      <c r="K1111" s="45" t="str">
        <f>IF(COUNTIF(J$1:J1111,J1111)=1,IF(COUNT(K$1:K1110)&gt;0,MAX(K$1:K1110)+1,1),"")</f>
        <v/>
      </c>
      <c r="M1111" s="51" t="str">
        <f>IF(G1111="","",IFERROR(SUMIFS(Данные3!$E:$E,Данные3!$A:$A,D$2,Данные3!$B:$B,G1111),""))</f>
        <v/>
      </c>
      <c r="N1111" s="51" t="str">
        <f>IF(G1111="","",IFERROR(SUMIFS(Данные3!$F:$F,Данные3!$A:$A,D$2,Данные3!$B:$B,G1111),""))</f>
        <v/>
      </c>
      <c r="O1111" s="51" t="str">
        <f>IF(G1111="","",IFERROR(ROUND(SUMIFS(Данные3!$G:$G,Данные3!$A:$A,D$2,Данные3!$B:$B,G1111)*100,0)&amp;"%",""))</f>
        <v/>
      </c>
      <c r="U1111" s="51" t="str">
        <f t="shared" si="52"/>
        <v/>
      </c>
      <c r="V1111" s="53" t="str">
        <f t="shared" si="53"/>
        <v/>
      </c>
      <c r="W1111" s="51" t="str">
        <f>IFERROR(IF(Данные2!$A1111&lt;&gt;"",Данные2!$A1111,""),"")</f>
        <v/>
      </c>
      <c r="X1111" s="53" t="str">
        <f>IF(COUNTIF(W$1:W1111,W1111)=1,IF(COUNT(X$1:X1110)&gt;0,MAX(X$1:X1110)+1,1),"")</f>
        <v/>
      </c>
      <c r="Z1111" s="51" t="str">
        <f>IF($U1111="","",IFERROR(SUMIF(Данные2!$A:$A,Техлист!$U1111,Данные2!D:D),""))</f>
        <v/>
      </c>
      <c r="AA1111" s="51" t="str">
        <f>IF($U1111="","",IFERROR(SUMIF(Данные2!$A:$A,Техлист!$U1111,Данные2!E:E),""))</f>
        <v/>
      </c>
      <c r="AB1111" s="45" t="str">
        <f>IF($U1111="","",IFERROR(ROUND(SUMIF(Данные2!$A:$A,Техлист!$U1111,Данные2!F:F)*100,0)&amp;"%",""))</f>
        <v/>
      </c>
    </row>
    <row r="1112" spans="1:28" x14ac:dyDescent="0.25">
      <c r="A1112" s="45" t="str">
        <f>IF(Данные2!$A1112&lt;&gt;"",Данные2!$A1112,"")</f>
        <v/>
      </c>
      <c r="G1112" s="45" t="str">
        <f t="shared" si="51"/>
        <v/>
      </c>
      <c r="H1112" s="45" t="str">
        <f>IF(COUNTIF(G$1:G1112,G1112)=1,IF(COUNT(H$1:H1111)&gt;0,MAX(H$1:H1111)+1,1),"")</f>
        <v/>
      </c>
      <c r="J1112" s="45" t="str">
        <f>IFERROR(IF(AND(Данные3!A1112&lt;&gt;"",Данные3!A1112=D$2),Данные3!B1112,""),"")</f>
        <v/>
      </c>
      <c r="K1112" s="45" t="str">
        <f>IF(COUNTIF(J$1:J1112,J1112)=1,IF(COUNT(K$1:K1111)&gt;0,MAX(K$1:K1111)+1,1),"")</f>
        <v/>
      </c>
      <c r="M1112" s="51" t="str">
        <f>IF(G1112="","",IFERROR(SUMIFS(Данные3!$E:$E,Данные3!$A:$A,D$2,Данные3!$B:$B,G1112),""))</f>
        <v/>
      </c>
      <c r="N1112" s="51" t="str">
        <f>IF(G1112="","",IFERROR(SUMIFS(Данные3!$F:$F,Данные3!$A:$A,D$2,Данные3!$B:$B,G1112),""))</f>
        <v/>
      </c>
      <c r="O1112" s="51" t="str">
        <f>IF(G1112="","",IFERROR(ROUND(SUMIFS(Данные3!$G:$G,Данные3!$A:$A,D$2,Данные3!$B:$B,G1112)*100,0)&amp;"%",""))</f>
        <v/>
      </c>
      <c r="U1112" s="51" t="str">
        <f t="shared" si="52"/>
        <v/>
      </c>
      <c r="V1112" s="53" t="str">
        <f t="shared" si="53"/>
        <v/>
      </c>
      <c r="W1112" s="51" t="str">
        <f>IFERROR(IF(Данные2!$A1112&lt;&gt;"",Данные2!$A1112,""),"")</f>
        <v/>
      </c>
      <c r="X1112" s="53" t="str">
        <f>IF(COUNTIF(W$1:W1112,W1112)=1,IF(COUNT(X$1:X1111)&gt;0,MAX(X$1:X1111)+1,1),"")</f>
        <v/>
      </c>
      <c r="Z1112" s="51" t="str">
        <f>IF($U1112="","",IFERROR(SUMIF(Данные2!$A:$A,Техлист!$U1112,Данные2!D:D),""))</f>
        <v/>
      </c>
      <c r="AA1112" s="51" t="str">
        <f>IF($U1112="","",IFERROR(SUMIF(Данные2!$A:$A,Техлист!$U1112,Данные2!E:E),""))</f>
        <v/>
      </c>
      <c r="AB1112" s="45" t="str">
        <f>IF($U1112="","",IFERROR(ROUND(SUMIF(Данные2!$A:$A,Техлист!$U1112,Данные2!F:F)*100,0)&amp;"%",""))</f>
        <v/>
      </c>
    </row>
    <row r="1113" spans="1:28" x14ac:dyDescent="0.25">
      <c r="A1113" s="45" t="str">
        <f>IF(Данные2!$A1113&lt;&gt;"",Данные2!$A1113,"")</f>
        <v/>
      </c>
      <c r="G1113" s="45" t="str">
        <f t="shared" si="51"/>
        <v/>
      </c>
      <c r="H1113" s="45" t="str">
        <f>IF(COUNTIF(G$1:G1113,G1113)=1,IF(COUNT(H$1:H1112)&gt;0,MAX(H$1:H1112)+1,1),"")</f>
        <v/>
      </c>
      <c r="J1113" s="45" t="str">
        <f>IFERROR(IF(AND(Данные3!A1113&lt;&gt;"",Данные3!A1113=D$2),Данные3!B1113,""),"")</f>
        <v/>
      </c>
      <c r="K1113" s="45" t="str">
        <f>IF(COUNTIF(J$1:J1113,J1113)=1,IF(COUNT(K$1:K1112)&gt;0,MAX(K$1:K1112)+1,1),"")</f>
        <v/>
      </c>
      <c r="M1113" s="51" t="str">
        <f>IF(G1113="","",IFERROR(SUMIFS(Данные3!$E:$E,Данные3!$A:$A,D$2,Данные3!$B:$B,G1113),""))</f>
        <v/>
      </c>
      <c r="N1113" s="51" t="str">
        <f>IF(G1113="","",IFERROR(SUMIFS(Данные3!$F:$F,Данные3!$A:$A,D$2,Данные3!$B:$B,G1113),""))</f>
        <v/>
      </c>
      <c r="O1113" s="51" t="str">
        <f>IF(G1113="","",IFERROR(ROUND(SUMIFS(Данные3!$G:$G,Данные3!$A:$A,D$2,Данные3!$B:$B,G1113)*100,0)&amp;"%",""))</f>
        <v/>
      </c>
      <c r="U1113" s="51" t="str">
        <f t="shared" si="52"/>
        <v/>
      </c>
      <c r="V1113" s="53" t="str">
        <f t="shared" si="53"/>
        <v/>
      </c>
      <c r="W1113" s="51" t="str">
        <f>IFERROR(IF(Данные2!$A1113&lt;&gt;"",Данные2!$A1113,""),"")</f>
        <v/>
      </c>
      <c r="X1113" s="53" t="str">
        <f>IF(COUNTIF(W$1:W1113,W1113)=1,IF(COUNT(X$1:X1112)&gt;0,MAX(X$1:X1112)+1,1),"")</f>
        <v/>
      </c>
      <c r="Z1113" s="51" t="str">
        <f>IF($U1113="","",IFERROR(SUMIF(Данные2!$A:$A,Техлист!$U1113,Данные2!D:D),""))</f>
        <v/>
      </c>
      <c r="AA1113" s="51" t="str">
        <f>IF($U1113="","",IFERROR(SUMIF(Данные2!$A:$A,Техлист!$U1113,Данные2!E:E),""))</f>
        <v/>
      </c>
      <c r="AB1113" s="45" t="str">
        <f>IF($U1113="","",IFERROR(ROUND(SUMIF(Данные2!$A:$A,Техлист!$U1113,Данные2!F:F)*100,0)&amp;"%",""))</f>
        <v/>
      </c>
    </row>
    <row r="1114" spans="1:28" x14ac:dyDescent="0.25">
      <c r="A1114" s="45" t="str">
        <f>IF(Данные2!$A1114&lt;&gt;"",Данные2!$A1114,"")</f>
        <v/>
      </c>
      <c r="G1114" s="45" t="str">
        <f t="shared" si="51"/>
        <v/>
      </c>
      <c r="H1114" s="45" t="str">
        <f>IF(COUNTIF(G$1:G1114,G1114)=1,IF(COUNT(H$1:H1113)&gt;0,MAX(H$1:H1113)+1,1),"")</f>
        <v/>
      </c>
      <c r="J1114" s="45" t="str">
        <f>IFERROR(IF(AND(Данные3!A1114&lt;&gt;"",Данные3!A1114=D$2),Данные3!B1114,""),"")</f>
        <v/>
      </c>
      <c r="K1114" s="45" t="str">
        <f>IF(COUNTIF(J$1:J1114,J1114)=1,IF(COUNT(K$1:K1113)&gt;0,MAX(K$1:K1113)+1,1),"")</f>
        <v/>
      </c>
      <c r="M1114" s="51" t="str">
        <f>IF(G1114="","",IFERROR(SUMIFS(Данные3!$E:$E,Данные3!$A:$A,D$2,Данные3!$B:$B,G1114),""))</f>
        <v/>
      </c>
      <c r="N1114" s="51" t="str">
        <f>IF(G1114="","",IFERROR(SUMIFS(Данные3!$F:$F,Данные3!$A:$A,D$2,Данные3!$B:$B,G1114),""))</f>
        <v/>
      </c>
      <c r="O1114" s="51" t="str">
        <f>IF(G1114="","",IFERROR(ROUND(SUMIFS(Данные3!$G:$G,Данные3!$A:$A,D$2,Данные3!$B:$B,G1114)*100,0)&amp;"%",""))</f>
        <v/>
      </c>
      <c r="U1114" s="51" t="str">
        <f t="shared" si="52"/>
        <v/>
      </c>
      <c r="V1114" s="53" t="str">
        <f t="shared" si="53"/>
        <v/>
      </c>
      <c r="W1114" s="51" t="str">
        <f>IFERROR(IF(Данные2!$A1114&lt;&gt;"",Данные2!$A1114,""),"")</f>
        <v/>
      </c>
      <c r="X1114" s="53" t="str">
        <f>IF(COUNTIF(W$1:W1114,W1114)=1,IF(COUNT(X$1:X1113)&gt;0,MAX(X$1:X1113)+1,1),"")</f>
        <v/>
      </c>
      <c r="Z1114" s="51" t="str">
        <f>IF($U1114="","",IFERROR(SUMIF(Данные2!$A:$A,Техлист!$U1114,Данные2!D:D),""))</f>
        <v/>
      </c>
      <c r="AA1114" s="51" t="str">
        <f>IF($U1114="","",IFERROR(SUMIF(Данные2!$A:$A,Техлист!$U1114,Данные2!E:E),""))</f>
        <v/>
      </c>
      <c r="AB1114" s="45" t="str">
        <f>IF($U1114="","",IFERROR(ROUND(SUMIF(Данные2!$A:$A,Техлист!$U1114,Данные2!F:F)*100,0)&amp;"%",""))</f>
        <v/>
      </c>
    </row>
    <row r="1115" spans="1:28" x14ac:dyDescent="0.25">
      <c r="A1115" s="45" t="str">
        <f>IF(Данные2!$A1115&lt;&gt;"",Данные2!$A1115,"")</f>
        <v/>
      </c>
      <c r="G1115" s="45" t="str">
        <f t="shared" si="51"/>
        <v/>
      </c>
      <c r="H1115" s="45" t="str">
        <f>IF(COUNTIF(G$1:G1115,G1115)=1,IF(COUNT(H$1:H1114)&gt;0,MAX(H$1:H1114)+1,1),"")</f>
        <v/>
      </c>
      <c r="J1115" s="45" t="str">
        <f>IFERROR(IF(AND(Данные3!A1115&lt;&gt;"",Данные3!A1115=D$2),Данные3!B1115,""),"")</f>
        <v/>
      </c>
      <c r="K1115" s="45" t="str">
        <f>IF(COUNTIF(J$1:J1115,J1115)=1,IF(COUNT(K$1:K1114)&gt;0,MAX(K$1:K1114)+1,1),"")</f>
        <v/>
      </c>
      <c r="M1115" s="51" t="str">
        <f>IF(G1115="","",IFERROR(SUMIFS(Данные3!$E:$E,Данные3!$A:$A,D$2,Данные3!$B:$B,G1115),""))</f>
        <v/>
      </c>
      <c r="N1115" s="51" t="str">
        <f>IF(G1115="","",IFERROR(SUMIFS(Данные3!$F:$F,Данные3!$A:$A,D$2,Данные3!$B:$B,G1115),""))</f>
        <v/>
      </c>
      <c r="O1115" s="51" t="str">
        <f>IF(G1115="","",IFERROR(ROUND(SUMIFS(Данные3!$G:$G,Данные3!$A:$A,D$2,Данные3!$B:$B,G1115)*100,0)&amp;"%",""))</f>
        <v/>
      </c>
      <c r="U1115" s="51" t="str">
        <f t="shared" si="52"/>
        <v/>
      </c>
      <c r="V1115" s="53" t="str">
        <f t="shared" si="53"/>
        <v/>
      </c>
      <c r="W1115" s="51" t="str">
        <f>IFERROR(IF(Данные2!$A1115&lt;&gt;"",Данные2!$A1115,""),"")</f>
        <v/>
      </c>
      <c r="X1115" s="53" t="str">
        <f>IF(COUNTIF(W$1:W1115,W1115)=1,IF(COUNT(X$1:X1114)&gt;0,MAX(X$1:X1114)+1,1),"")</f>
        <v/>
      </c>
      <c r="Z1115" s="51" t="str">
        <f>IF($U1115="","",IFERROR(SUMIF(Данные2!$A:$A,Техлист!$U1115,Данные2!D:D),""))</f>
        <v/>
      </c>
      <c r="AA1115" s="51" t="str">
        <f>IF($U1115="","",IFERROR(SUMIF(Данные2!$A:$A,Техлист!$U1115,Данные2!E:E),""))</f>
        <v/>
      </c>
      <c r="AB1115" s="45" t="str">
        <f>IF($U1115="","",IFERROR(ROUND(SUMIF(Данные2!$A:$A,Техлист!$U1115,Данные2!F:F)*100,0)&amp;"%",""))</f>
        <v/>
      </c>
    </row>
    <row r="1116" spans="1:28" x14ac:dyDescent="0.25">
      <c r="A1116" s="45" t="str">
        <f>IF(Данные2!$A1116&lt;&gt;"",Данные2!$A1116,"")</f>
        <v/>
      </c>
      <c r="G1116" s="45" t="str">
        <f t="shared" si="51"/>
        <v/>
      </c>
      <c r="H1116" s="45" t="str">
        <f>IF(COUNTIF(G$1:G1116,G1116)=1,IF(COUNT(H$1:H1115)&gt;0,MAX(H$1:H1115)+1,1),"")</f>
        <v/>
      </c>
      <c r="J1116" s="45" t="str">
        <f>IFERROR(IF(AND(Данные3!A1116&lt;&gt;"",Данные3!A1116=D$2),Данные3!B1116,""),"")</f>
        <v/>
      </c>
      <c r="K1116" s="45" t="str">
        <f>IF(COUNTIF(J$1:J1116,J1116)=1,IF(COUNT(K$1:K1115)&gt;0,MAX(K$1:K1115)+1,1),"")</f>
        <v/>
      </c>
      <c r="M1116" s="51" t="str">
        <f>IF(G1116="","",IFERROR(SUMIFS(Данные3!$E:$E,Данные3!$A:$A,D$2,Данные3!$B:$B,G1116),""))</f>
        <v/>
      </c>
      <c r="N1116" s="51" t="str">
        <f>IF(G1116="","",IFERROR(SUMIFS(Данные3!$F:$F,Данные3!$A:$A,D$2,Данные3!$B:$B,G1116),""))</f>
        <v/>
      </c>
      <c r="O1116" s="51" t="str">
        <f>IF(G1116="","",IFERROR(ROUND(SUMIFS(Данные3!$G:$G,Данные3!$A:$A,D$2,Данные3!$B:$B,G1116)*100,0)&amp;"%",""))</f>
        <v/>
      </c>
      <c r="U1116" s="51" t="str">
        <f t="shared" si="52"/>
        <v/>
      </c>
      <c r="V1116" s="53" t="str">
        <f t="shared" si="53"/>
        <v/>
      </c>
      <c r="W1116" s="51" t="str">
        <f>IFERROR(IF(Данные2!$A1116&lt;&gt;"",Данные2!$A1116,""),"")</f>
        <v/>
      </c>
      <c r="X1116" s="53" t="str">
        <f>IF(COUNTIF(W$1:W1116,W1116)=1,IF(COUNT(X$1:X1115)&gt;0,MAX(X$1:X1115)+1,1),"")</f>
        <v/>
      </c>
      <c r="Z1116" s="51" t="str">
        <f>IF($U1116="","",IFERROR(SUMIF(Данные2!$A:$A,Техлист!$U1116,Данные2!D:D),""))</f>
        <v/>
      </c>
      <c r="AA1116" s="51" t="str">
        <f>IF($U1116="","",IFERROR(SUMIF(Данные2!$A:$A,Техлист!$U1116,Данные2!E:E),""))</f>
        <v/>
      </c>
      <c r="AB1116" s="45" t="str">
        <f>IF($U1116="","",IFERROR(ROUND(SUMIF(Данные2!$A:$A,Техлист!$U1116,Данные2!F:F)*100,0)&amp;"%",""))</f>
        <v/>
      </c>
    </row>
    <row r="1117" spans="1:28" x14ac:dyDescent="0.25">
      <c r="A1117" s="45" t="str">
        <f>IF(Данные2!$A1117&lt;&gt;"",Данные2!$A1117,"")</f>
        <v/>
      </c>
      <c r="G1117" s="45" t="str">
        <f t="shared" si="51"/>
        <v/>
      </c>
      <c r="H1117" s="45" t="str">
        <f>IF(COUNTIF(G$1:G1117,G1117)=1,IF(COUNT(H$1:H1116)&gt;0,MAX(H$1:H1116)+1,1),"")</f>
        <v/>
      </c>
      <c r="J1117" s="45" t="str">
        <f>IFERROR(IF(AND(Данные3!A1117&lt;&gt;"",Данные3!A1117=D$2),Данные3!B1117,""),"")</f>
        <v/>
      </c>
      <c r="K1117" s="45" t="str">
        <f>IF(COUNTIF(J$1:J1117,J1117)=1,IF(COUNT(K$1:K1116)&gt;0,MAX(K$1:K1116)+1,1),"")</f>
        <v/>
      </c>
      <c r="M1117" s="51" t="str">
        <f>IF(G1117="","",IFERROR(SUMIFS(Данные3!$E:$E,Данные3!$A:$A,D$2,Данные3!$B:$B,G1117),""))</f>
        <v/>
      </c>
      <c r="N1117" s="51" t="str">
        <f>IF(G1117="","",IFERROR(SUMIFS(Данные3!$F:$F,Данные3!$A:$A,D$2,Данные3!$B:$B,G1117),""))</f>
        <v/>
      </c>
      <c r="O1117" s="51" t="str">
        <f>IF(G1117="","",IFERROR(ROUND(SUMIFS(Данные3!$G:$G,Данные3!$A:$A,D$2,Данные3!$B:$B,G1117)*100,0)&amp;"%",""))</f>
        <v/>
      </c>
      <c r="U1117" s="51" t="str">
        <f t="shared" si="52"/>
        <v/>
      </c>
      <c r="V1117" s="53" t="str">
        <f t="shared" si="53"/>
        <v/>
      </c>
      <c r="W1117" s="51" t="str">
        <f>IFERROR(IF(Данные2!$A1117&lt;&gt;"",Данные2!$A1117,""),"")</f>
        <v/>
      </c>
      <c r="X1117" s="53" t="str">
        <f>IF(COUNTIF(W$1:W1117,W1117)=1,IF(COUNT(X$1:X1116)&gt;0,MAX(X$1:X1116)+1,1),"")</f>
        <v/>
      </c>
      <c r="Z1117" s="51" t="str">
        <f>IF($U1117="","",IFERROR(SUMIF(Данные2!$A:$A,Техлист!$U1117,Данные2!D:D),""))</f>
        <v/>
      </c>
      <c r="AA1117" s="51" t="str">
        <f>IF($U1117="","",IFERROR(SUMIF(Данные2!$A:$A,Техлист!$U1117,Данные2!E:E),""))</f>
        <v/>
      </c>
      <c r="AB1117" s="45" t="str">
        <f>IF($U1117="","",IFERROR(ROUND(SUMIF(Данные2!$A:$A,Техлист!$U1117,Данные2!F:F)*100,0)&amp;"%",""))</f>
        <v/>
      </c>
    </row>
    <row r="1118" spans="1:28" x14ac:dyDescent="0.25">
      <c r="A1118" s="45" t="str">
        <f>IF(Данные2!$A1118&lt;&gt;"",Данные2!$A1118,"")</f>
        <v/>
      </c>
      <c r="G1118" s="45" t="str">
        <f t="shared" si="51"/>
        <v/>
      </c>
      <c r="H1118" s="45" t="str">
        <f>IF(COUNTIF(G$1:G1118,G1118)=1,IF(COUNT(H$1:H1117)&gt;0,MAX(H$1:H1117)+1,1),"")</f>
        <v/>
      </c>
      <c r="J1118" s="45" t="str">
        <f>IFERROR(IF(AND(Данные3!A1118&lt;&gt;"",Данные3!A1118=D$2),Данные3!B1118,""),"")</f>
        <v/>
      </c>
      <c r="K1118" s="45" t="str">
        <f>IF(COUNTIF(J$1:J1118,J1118)=1,IF(COUNT(K$1:K1117)&gt;0,MAX(K$1:K1117)+1,1),"")</f>
        <v/>
      </c>
      <c r="M1118" s="51" t="str">
        <f>IF(G1118="","",IFERROR(SUMIFS(Данные3!$E:$E,Данные3!$A:$A,D$2,Данные3!$B:$B,G1118),""))</f>
        <v/>
      </c>
      <c r="N1118" s="51" t="str">
        <f>IF(G1118="","",IFERROR(SUMIFS(Данные3!$F:$F,Данные3!$A:$A,D$2,Данные3!$B:$B,G1118),""))</f>
        <v/>
      </c>
      <c r="O1118" s="51" t="str">
        <f>IF(G1118="","",IFERROR(ROUND(SUMIFS(Данные3!$G:$G,Данные3!$A:$A,D$2,Данные3!$B:$B,G1118)*100,0)&amp;"%",""))</f>
        <v/>
      </c>
      <c r="U1118" s="51" t="str">
        <f t="shared" si="52"/>
        <v/>
      </c>
      <c r="V1118" s="53" t="str">
        <f t="shared" si="53"/>
        <v/>
      </c>
      <c r="W1118" s="51" t="str">
        <f>IFERROR(IF(Данные2!$A1118&lt;&gt;"",Данные2!$A1118,""),"")</f>
        <v/>
      </c>
      <c r="X1118" s="53" t="str">
        <f>IF(COUNTIF(W$1:W1118,W1118)=1,IF(COUNT(X$1:X1117)&gt;0,MAX(X$1:X1117)+1,1),"")</f>
        <v/>
      </c>
      <c r="Z1118" s="51" t="str">
        <f>IF($U1118="","",IFERROR(SUMIF(Данные2!$A:$A,Техлист!$U1118,Данные2!D:D),""))</f>
        <v/>
      </c>
      <c r="AA1118" s="51" t="str">
        <f>IF($U1118="","",IFERROR(SUMIF(Данные2!$A:$A,Техлист!$U1118,Данные2!E:E),""))</f>
        <v/>
      </c>
      <c r="AB1118" s="45" t="str">
        <f>IF($U1118="","",IFERROR(ROUND(SUMIF(Данные2!$A:$A,Техлист!$U1118,Данные2!F:F)*100,0)&amp;"%",""))</f>
        <v/>
      </c>
    </row>
    <row r="1119" spans="1:28" x14ac:dyDescent="0.25">
      <c r="A1119" s="45" t="str">
        <f>IF(Данные2!$A1119&lt;&gt;"",Данные2!$A1119,"")</f>
        <v/>
      </c>
      <c r="G1119" s="45" t="str">
        <f t="shared" si="51"/>
        <v/>
      </c>
      <c r="H1119" s="45" t="str">
        <f>IF(COUNTIF(G$1:G1119,G1119)=1,IF(COUNT(H$1:H1118)&gt;0,MAX(H$1:H1118)+1,1),"")</f>
        <v/>
      </c>
      <c r="J1119" s="45" t="str">
        <f>IFERROR(IF(AND(Данные3!A1119&lt;&gt;"",Данные3!A1119=D$2),Данные3!B1119,""),"")</f>
        <v/>
      </c>
      <c r="K1119" s="45" t="str">
        <f>IF(COUNTIF(J$1:J1119,J1119)=1,IF(COUNT(K$1:K1118)&gt;0,MAX(K$1:K1118)+1,1),"")</f>
        <v/>
      </c>
      <c r="M1119" s="51" t="str">
        <f>IF(G1119="","",IFERROR(SUMIFS(Данные3!$E:$E,Данные3!$A:$A,D$2,Данные3!$B:$B,G1119),""))</f>
        <v/>
      </c>
      <c r="N1119" s="51" t="str">
        <f>IF(G1119="","",IFERROR(SUMIFS(Данные3!$F:$F,Данные3!$A:$A,D$2,Данные3!$B:$B,G1119),""))</f>
        <v/>
      </c>
      <c r="O1119" s="51" t="str">
        <f>IF(G1119="","",IFERROR(ROUND(SUMIFS(Данные3!$G:$G,Данные3!$A:$A,D$2,Данные3!$B:$B,G1119)*100,0)&amp;"%",""))</f>
        <v/>
      </c>
      <c r="U1119" s="51" t="str">
        <f t="shared" si="52"/>
        <v/>
      </c>
      <c r="V1119" s="53" t="str">
        <f t="shared" si="53"/>
        <v/>
      </c>
      <c r="W1119" s="51" t="str">
        <f>IFERROR(IF(Данные2!$A1119&lt;&gt;"",Данные2!$A1119,""),"")</f>
        <v/>
      </c>
      <c r="X1119" s="53" t="str">
        <f>IF(COUNTIF(W$1:W1119,W1119)=1,IF(COUNT(X$1:X1118)&gt;0,MAX(X$1:X1118)+1,1),"")</f>
        <v/>
      </c>
      <c r="Z1119" s="51" t="str">
        <f>IF($U1119="","",IFERROR(SUMIF(Данные2!$A:$A,Техлист!$U1119,Данные2!D:D),""))</f>
        <v/>
      </c>
      <c r="AA1119" s="51" t="str">
        <f>IF($U1119="","",IFERROR(SUMIF(Данные2!$A:$A,Техлист!$U1119,Данные2!E:E),""))</f>
        <v/>
      </c>
      <c r="AB1119" s="45" t="str">
        <f>IF($U1119="","",IFERROR(ROUND(SUMIF(Данные2!$A:$A,Техлист!$U1119,Данные2!F:F)*100,0)&amp;"%",""))</f>
        <v/>
      </c>
    </row>
    <row r="1120" spans="1:28" x14ac:dyDescent="0.25">
      <c r="A1120" s="45" t="str">
        <f>IF(Данные2!$A1120&lt;&gt;"",Данные2!$A1120,"")</f>
        <v/>
      </c>
      <c r="G1120" s="45" t="str">
        <f t="shared" si="51"/>
        <v/>
      </c>
      <c r="H1120" s="45" t="str">
        <f>IF(COUNTIF(G$1:G1120,G1120)=1,IF(COUNT(H$1:H1119)&gt;0,MAX(H$1:H1119)+1,1),"")</f>
        <v/>
      </c>
      <c r="J1120" s="45" t="str">
        <f>IFERROR(IF(AND(Данные3!A1120&lt;&gt;"",Данные3!A1120=D$2),Данные3!B1120,""),"")</f>
        <v/>
      </c>
      <c r="K1120" s="45" t="str">
        <f>IF(COUNTIF(J$1:J1120,J1120)=1,IF(COUNT(K$1:K1119)&gt;0,MAX(K$1:K1119)+1,1),"")</f>
        <v/>
      </c>
      <c r="M1120" s="51" t="str">
        <f>IF(G1120="","",IFERROR(SUMIFS(Данные3!$E:$E,Данные3!$A:$A,D$2,Данные3!$B:$B,G1120),""))</f>
        <v/>
      </c>
      <c r="N1120" s="51" t="str">
        <f>IF(G1120="","",IFERROR(SUMIFS(Данные3!$F:$F,Данные3!$A:$A,D$2,Данные3!$B:$B,G1120),""))</f>
        <v/>
      </c>
      <c r="O1120" s="51" t="str">
        <f>IF(G1120="","",IFERROR(ROUND(SUMIFS(Данные3!$G:$G,Данные3!$A:$A,D$2,Данные3!$B:$B,G1120)*100,0)&amp;"%",""))</f>
        <v/>
      </c>
      <c r="U1120" s="51" t="str">
        <f t="shared" si="52"/>
        <v/>
      </c>
      <c r="V1120" s="53" t="str">
        <f t="shared" si="53"/>
        <v/>
      </c>
      <c r="W1120" s="51" t="str">
        <f>IFERROR(IF(Данные2!$A1120&lt;&gt;"",Данные2!$A1120,""),"")</f>
        <v/>
      </c>
      <c r="X1120" s="53" t="str">
        <f>IF(COUNTIF(W$1:W1120,W1120)=1,IF(COUNT(X$1:X1119)&gt;0,MAX(X$1:X1119)+1,1),"")</f>
        <v/>
      </c>
      <c r="Z1120" s="51" t="str">
        <f>IF($U1120="","",IFERROR(SUMIF(Данные2!$A:$A,Техлист!$U1120,Данные2!D:D),""))</f>
        <v/>
      </c>
      <c r="AA1120" s="51" t="str">
        <f>IF($U1120="","",IFERROR(SUMIF(Данные2!$A:$A,Техлист!$U1120,Данные2!E:E),""))</f>
        <v/>
      </c>
      <c r="AB1120" s="45" t="str">
        <f>IF($U1120="","",IFERROR(ROUND(SUMIF(Данные2!$A:$A,Техлист!$U1120,Данные2!F:F)*100,0)&amp;"%",""))</f>
        <v/>
      </c>
    </row>
    <row r="1121" spans="1:28" x14ac:dyDescent="0.25">
      <c r="A1121" s="45" t="str">
        <f>IF(Данные2!$A1121&lt;&gt;"",Данные2!$A1121,"")</f>
        <v/>
      </c>
      <c r="G1121" s="45" t="str">
        <f t="shared" si="51"/>
        <v/>
      </c>
      <c r="H1121" s="45" t="str">
        <f>IF(COUNTIF(G$1:G1121,G1121)=1,IF(COUNT(H$1:H1120)&gt;0,MAX(H$1:H1120)+1,1),"")</f>
        <v/>
      </c>
      <c r="J1121" s="45" t="str">
        <f>IFERROR(IF(AND(Данные3!A1121&lt;&gt;"",Данные3!A1121=D$2),Данные3!B1121,""),"")</f>
        <v/>
      </c>
      <c r="K1121" s="45" t="str">
        <f>IF(COUNTIF(J$1:J1121,J1121)=1,IF(COUNT(K$1:K1120)&gt;0,MAX(K$1:K1120)+1,1),"")</f>
        <v/>
      </c>
      <c r="M1121" s="51" t="str">
        <f>IF(G1121="","",IFERROR(SUMIFS(Данные3!$E:$E,Данные3!$A:$A,D$2,Данные3!$B:$B,G1121),""))</f>
        <v/>
      </c>
      <c r="N1121" s="51" t="str">
        <f>IF(G1121="","",IFERROR(SUMIFS(Данные3!$F:$F,Данные3!$A:$A,D$2,Данные3!$B:$B,G1121),""))</f>
        <v/>
      </c>
      <c r="O1121" s="51" t="str">
        <f>IF(G1121="","",IFERROR(ROUND(SUMIFS(Данные3!$G:$G,Данные3!$A:$A,D$2,Данные3!$B:$B,G1121)*100,0)&amp;"%",""))</f>
        <v/>
      </c>
      <c r="U1121" s="51" t="str">
        <f t="shared" si="52"/>
        <v/>
      </c>
      <c r="V1121" s="53" t="str">
        <f t="shared" si="53"/>
        <v/>
      </c>
      <c r="W1121" s="51" t="str">
        <f>IFERROR(IF(Данные2!$A1121&lt;&gt;"",Данные2!$A1121,""),"")</f>
        <v/>
      </c>
      <c r="X1121" s="53" t="str">
        <f>IF(COUNTIF(W$1:W1121,W1121)=1,IF(COUNT(X$1:X1120)&gt;0,MAX(X$1:X1120)+1,1),"")</f>
        <v/>
      </c>
      <c r="Z1121" s="51" t="str">
        <f>IF($U1121="","",IFERROR(SUMIF(Данные2!$A:$A,Техлист!$U1121,Данные2!D:D),""))</f>
        <v/>
      </c>
      <c r="AA1121" s="51" t="str">
        <f>IF($U1121="","",IFERROR(SUMIF(Данные2!$A:$A,Техлист!$U1121,Данные2!E:E),""))</f>
        <v/>
      </c>
      <c r="AB1121" s="45" t="str">
        <f>IF($U1121="","",IFERROR(ROUND(SUMIF(Данные2!$A:$A,Техлист!$U1121,Данные2!F:F)*100,0)&amp;"%",""))</f>
        <v/>
      </c>
    </row>
    <row r="1122" spans="1:28" x14ac:dyDescent="0.25">
      <c r="A1122" s="45" t="str">
        <f>IF(Данные2!$A1122&lt;&gt;"",Данные2!$A1122,"")</f>
        <v/>
      </c>
      <c r="G1122" s="45" t="str">
        <f t="shared" si="51"/>
        <v/>
      </c>
      <c r="H1122" s="45" t="str">
        <f>IF(COUNTIF(G$1:G1122,G1122)=1,IF(COUNT(H$1:H1121)&gt;0,MAX(H$1:H1121)+1,1),"")</f>
        <v/>
      </c>
      <c r="J1122" s="45" t="str">
        <f>IFERROR(IF(AND(Данные3!A1122&lt;&gt;"",Данные3!A1122=D$2),Данные3!B1122,""),"")</f>
        <v/>
      </c>
      <c r="K1122" s="45" t="str">
        <f>IF(COUNTIF(J$1:J1122,J1122)=1,IF(COUNT(K$1:K1121)&gt;0,MAX(K$1:K1121)+1,1),"")</f>
        <v/>
      </c>
      <c r="M1122" s="51" t="str">
        <f>IF(G1122="","",IFERROR(SUMIFS(Данные3!$E:$E,Данные3!$A:$A,D$2,Данные3!$B:$B,G1122),""))</f>
        <v/>
      </c>
      <c r="N1122" s="51" t="str">
        <f>IF(G1122="","",IFERROR(SUMIFS(Данные3!$F:$F,Данные3!$A:$A,D$2,Данные3!$B:$B,G1122),""))</f>
        <v/>
      </c>
      <c r="O1122" s="51" t="str">
        <f>IF(G1122="","",IFERROR(ROUND(SUMIFS(Данные3!$G:$G,Данные3!$A:$A,D$2,Данные3!$B:$B,G1122)*100,0)&amp;"%",""))</f>
        <v/>
      </c>
      <c r="U1122" s="51" t="str">
        <f t="shared" si="52"/>
        <v/>
      </c>
      <c r="V1122" s="53" t="str">
        <f t="shared" si="53"/>
        <v/>
      </c>
      <c r="W1122" s="51" t="str">
        <f>IFERROR(IF(Данные2!$A1122&lt;&gt;"",Данные2!$A1122,""),"")</f>
        <v/>
      </c>
      <c r="X1122" s="53" t="str">
        <f>IF(COUNTIF(W$1:W1122,W1122)=1,IF(COUNT(X$1:X1121)&gt;0,MAX(X$1:X1121)+1,1),"")</f>
        <v/>
      </c>
      <c r="Z1122" s="51" t="str">
        <f>IF($U1122="","",IFERROR(SUMIF(Данные2!$A:$A,Техлист!$U1122,Данные2!D:D),""))</f>
        <v/>
      </c>
      <c r="AA1122" s="51" t="str">
        <f>IF($U1122="","",IFERROR(SUMIF(Данные2!$A:$A,Техлист!$U1122,Данные2!E:E),""))</f>
        <v/>
      </c>
      <c r="AB1122" s="45" t="str">
        <f>IF($U1122="","",IFERROR(ROUND(SUMIF(Данные2!$A:$A,Техлист!$U1122,Данные2!F:F)*100,0)&amp;"%",""))</f>
        <v/>
      </c>
    </row>
    <row r="1123" spans="1:28" x14ac:dyDescent="0.25">
      <c r="A1123" s="45" t="str">
        <f>IF(Данные2!$A1123&lt;&gt;"",Данные2!$A1123,"")</f>
        <v/>
      </c>
      <c r="G1123" s="45" t="str">
        <f t="shared" si="51"/>
        <v/>
      </c>
      <c r="H1123" s="45" t="str">
        <f>IF(COUNTIF(G$1:G1123,G1123)=1,IF(COUNT(H$1:H1122)&gt;0,MAX(H$1:H1122)+1,1),"")</f>
        <v/>
      </c>
      <c r="J1123" s="45" t="str">
        <f>IFERROR(IF(AND(Данные3!A1123&lt;&gt;"",Данные3!A1123=D$2),Данные3!B1123,""),"")</f>
        <v/>
      </c>
      <c r="K1123" s="45" t="str">
        <f>IF(COUNTIF(J$1:J1123,J1123)=1,IF(COUNT(K$1:K1122)&gt;0,MAX(K$1:K1122)+1,1),"")</f>
        <v/>
      </c>
      <c r="M1123" s="51" t="str">
        <f>IF(G1123="","",IFERROR(SUMIFS(Данные3!$E:$E,Данные3!$A:$A,D$2,Данные3!$B:$B,G1123),""))</f>
        <v/>
      </c>
      <c r="N1123" s="51" t="str">
        <f>IF(G1123="","",IFERROR(SUMIFS(Данные3!$F:$F,Данные3!$A:$A,D$2,Данные3!$B:$B,G1123),""))</f>
        <v/>
      </c>
      <c r="O1123" s="51" t="str">
        <f>IF(G1123="","",IFERROR(ROUND(SUMIFS(Данные3!$G:$G,Данные3!$A:$A,D$2,Данные3!$B:$B,G1123)*100,0)&amp;"%",""))</f>
        <v/>
      </c>
      <c r="U1123" s="51" t="str">
        <f t="shared" si="52"/>
        <v/>
      </c>
      <c r="V1123" s="53" t="str">
        <f t="shared" si="53"/>
        <v/>
      </c>
      <c r="W1123" s="51" t="str">
        <f>IFERROR(IF(Данные2!$A1123&lt;&gt;"",Данные2!$A1123,""),"")</f>
        <v/>
      </c>
      <c r="X1123" s="53" t="str">
        <f>IF(COUNTIF(W$1:W1123,W1123)=1,IF(COUNT(X$1:X1122)&gt;0,MAX(X$1:X1122)+1,1),"")</f>
        <v/>
      </c>
      <c r="Z1123" s="51" t="str">
        <f>IF($U1123="","",IFERROR(SUMIF(Данные2!$A:$A,Техлист!$U1123,Данные2!D:D),""))</f>
        <v/>
      </c>
      <c r="AA1123" s="51" t="str">
        <f>IF($U1123="","",IFERROR(SUMIF(Данные2!$A:$A,Техлист!$U1123,Данные2!E:E),""))</f>
        <v/>
      </c>
      <c r="AB1123" s="45" t="str">
        <f>IF($U1123="","",IFERROR(ROUND(SUMIF(Данные2!$A:$A,Техлист!$U1123,Данные2!F:F)*100,0)&amp;"%",""))</f>
        <v/>
      </c>
    </row>
    <row r="1124" spans="1:28" x14ac:dyDescent="0.25">
      <c r="A1124" s="45" t="str">
        <f>IF(Данные2!$A1124&lt;&gt;"",Данные2!$A1124,"")</f>
        <v/>
      </c>
      <c r="G1124" s="45" t="str">
        <f t="shared" si="51"/>
        <v/>
      </c>
      <c r="H1124" s="45" t="str">
        <f>IF(COUNTIF(G$1:G1124,G1124)=1,IF(COUNT(H$1:H1123)&gt;0,MAX(H$1:H1123)+1,1),"")</f>
        <v/>
      </c>
      <c r="J1124" s="45" t="str">
        <f>IFERROR(IF(AND(Данные3!A1124&lt;&gt;"",Данные3!A1124=D$2),Данные3!B1124,""),"")</f>
        <v/>
      </c>
      <c r="K1124" s="45" t="str">
        <f>IF(COUNTIF(J$1:J1124,J1124)=1,IF(COUNT(K$1:K1123)&gt;0,MAX(K$1:K1123)+1,1),"")</f>
        <v/>
      </c>
      <c r="M1124" s="51" t="str">
        <f>IF(G1124="","",IFERROR(SUMIFS(Данные3!$E:$E,Данные3!$A:$A,D$2,Данные3!$B:$B,G1124),""))</f>
        <v/>
      </c>
      <c r="N1124" s="51" t="str">
        <f>IF(G1124="","",IFERROR(SUMIFS(Данные3!$F:$F,Данные3!$A:$A,D$2,Данные3!$B:$B,G1124),""))</f>
        <v/>
      </c>
      <c r="O1124" s="51" t="str">
        <f>IF(G1124="","",IFERROR(ROUND(SUMIFS(Данные3!$G:$G,Данные3!$A:$A,D$2,Данные3!$B:$B,G1124)*100,0)&amp;"%",""))</f>
        <v/>
      </c>
      <c r="U1124" s="51" t="str">
        <f t="shared" si="52"/>
        <v/>
      </c>
      <c r="V1124" s="53" t="str">
        <f t="shared" si="53"/>
        <v/>
      </c>
      <c r="W1124" s="51" t="str">
        <f>IFERROR(IF(Данные2!$A1124&lt;&gt;"",Данные2!$A1124,""),"")</f>
        <v/>
      </c>
      <c r="X1124" s="53" t="str">
        <f>IF(COUNTIF(W$1:W1124,W1124)=1,IF(COUNT(X$1:X1123)&gt;0,MAX(X$1:X1123)+1,1),"")</f>
        <v/>
      </c>
      <c r="Z1124" s="51" t="str">
        <f>IF($U1124="","",IFERROR(SUMIF(Данные2!$A:$A,Техлист!$U1124,Данные2!D:D),""))</f>
        <v/>
      </c>
      <c r="AA1124" s="51" t="str">
        <f>IF($U1124="","",IFERROR(SUMIF(Данные2!$A:$A,Техлист!$U1124,Данные2!E:E),""))</f>
        <v/>
      </c>
      <c r="AB1124" s="45" t="str">
        <f>IF($U1124="","",IFERROR(ROUND(SUMIF(Данные2!$A:$A,Техлист!$U1124,Данные2!F:F)*100,0)&amp;"%",""))</f>
        <v/>
      </c>
    </row>
    <row r="1125" spans="1:28" x14ac:dyDescent="0.25">
      <c r="A1125" s="45" t="str">
        <f>IF(Данные2!$A1125&lt;&gt;"",Данные2!$A1125,"")</f>
        <v/>
      </c>
      <c r="G1125" s="45" t="str">
        <f t="shared" si="51"/>
        <v/>
      </c>
      <c r="H1125" s="45" t="str">
        <f>IF(COUNTIF(G$1:G1125,G1125)=1,IF(COUNT(H$1:H1124)&gt;0,MAX(H$1:H1124)+1,1),"")</f>
        <v/>
      </c>
      <c r="J1125" s="45" t="str">
        <f>IFERROR(IF(AND(Данные3!A1125&lt;&gt;"",Данные3!A1125=D$2),Данные3!B1125,""),"")</f>
        <v/>
      </c>
      <c r="K1125" s="45" t="str">
        <f>IF(COUNTIF(J$1:J1125,J1125)=1,IF(COUNT(K$1:K1124)&gt;0,MAX(K$1:K1124)+1,1),"")</f>
        <v/>
      </c>
      <c r="M1125" s="51" t="str">
        <f>IF(G1125="","",IFERROR(SUMIFS(Данные3!$E:$E,Данные3!$A:$A,D$2,Данные3!$B:$B,G1125),""))</f>
        <v/>
      </c>
      <c r="N1125" s="51" t="str">
        <f>IF(G1125="","",IFERROR(SUMIFS(Данные3!$F:$F,Данные3!$A:$A,D$2,Данные3!$B:$B,G1125),""))</f>
        <v/>
      </c>
      <c r="O1125" s="51" t="str">
        <f>IF(G1125="","",IFERROR(ROUND(SUMIFS(Данные3!$G:$G,Данные3!$A:$A,D$2,Данные3!$B:$B,G1125)*100,0)&amp;"%",""))</f>
        <v/>
      </c>
      <c r="U1125" s="51" t="str">
        <f t="shared" si="52"/>
        <v/>
      </c>
      <c r="V1125" s="53" t="str">
        <f t="shared" si="53"/>
        <v/>
      </c>
      <c r="W1125" s="51" t="str">
        <f>IFERROR(IF(Данные2!$A1125&lt;&gt;"",Данные2!$A1125,""),"")</f>
        <v/>
      </c>
      <c r="X1125" s="53" t="str">
        <f>IF(COUNTIF(W$1:W1125,W1125)=1,IF(COUNT(X$1:X1124)&gt;0,MAX(X$1:X1124)+1,1),"")</f>
        <v/>
      </c>
      <c r="Z1125" s="51" t="str">
        <f>IF($U1125="","",IFERROR(SUMIF(Данные2!$A:$A,Техлист!$U1125,Данные2!D:D),""))</f>
        <v/>
      </c>
      <c r="AA1125" s="51" t="str">
        <f>IF($U1125="","",IFERROR(SUMIF(Данные2!$A:$A,Техлист!$U1125,Данные2!E:E),""))</f>
        <v/>
      </c>
      <c r="AB1125" s="45" t="str">
        <f>IF($U1125="","",IFERROR(ROUND(SUMIF(Данные2!$A:$A,Техлист!$U1125,Данные2!F:F)*100,0)&amp;"%",""))</f>
        <v/>
      </c>
    </row>
    <row r="1126" spans="1:28" x14ac:dyDescent="0.25">
      <c r="A1126" s="45" t="str">
        <f>IF(Данные2!$A1126&lt;&gt;"",Данные2!$A1126,"")</f>
        <v/>
      </c>
      <c r="G1126" s="45" t="str">
        <f t="shared" si="51"/>
        <v/>
      </c>
      <c r="H1126" s="45" t="str">
        <f>IF(COUNTIF(G$1:G1126,G1126)=1,IF(COUNT(H$1:H1125)&gt;0,MAX(H$1:H1125)+1,1),"")</f>
        <v/>
      </c>
      <c r="J1126" s="45" t="str">
        <f>IFERROR(IF(AND(Данные3!A1126&lt;&gt;"",Данные3!A1126=D$2),Данные3!B1126,""),"")</f>
        <v/>
      </c>
      <c r="K1126" s="45" t="str">
        <f>IF(COUNTIF(J$1:J1126,J1126)=1,IF(COUNT(K$1:K1125)&gt;0,MAX(K$1:K1125)+1,1),"")</f>
        <v/>
      </c>
      <c r="M1126" s="51" t="str">
        <f>IF(G1126="","",IFERROR(SUMIFS(Данные3!$E:$E,Данные3!$A:$A,D$2,Данные3!$B:$B,G1126),""))</f>
        <v/>
      </c>
      <c r="N1126" s="51" t="str">
        <f>IF(G1126="","",IFERROR(SUMIFS(Данные3!$F:$F,Данные3!$A:$A,D$2,Данные3!$B:$B,G1126),""))</f>
        <v/>
      </c>
      <c r="O1126" s="51" t="str">
        <f>IF(G1126="","",IFERROR(ROUND(SUMIFS(Данные3!$G:$G,Данные3!$A:$A,D$2,Данные3!$B:$B,G1126)*100,0)&amp;"%",""))</f>
        <v/>
      </c>
      <c r="U1126" s="51" t="str">
        <f t="shared" si="52"/>
        <v/>
      </c>
      <c r="V1126" s="53" t="str">
        <f t="shared" si="53"/>
        <v/>
      </c>
      <c r="W1126" s="51" t="str">
        <f>IFERROR(IF(Данные2!$A1126&lt;&gt;"",Данные2!$A1126,""),"")</f>
        <v/>
      </c>
      <c r="X1126" s="53" t="str">
        <f>IF(COUNTIF(W$1:W1126,W1126)=1,IF(COUNT(X$1:X1125)&gt;0,MAX(X$1:X1125)+1,1),"")</f>
        <v/>
      </c>
      <c r="Z1126" s="51" t="str">
        <f>IF($U1126="","",IFERROR(SUMIF(Данные2!$A:$A,Техлист!$U1126,Данные2!D:D),""))</f>
        <v/>
      </c>
      <c r="AA1126" s="51" t="str">
        <f>IF($U1126="","",IFERROR(SUMIF(Данные2!$A:$A,Техлист!$U1126,Данные2!E:E),""))</f>
        <v/>
      </c>
      <c r="AB1126" s="45" t="str">
        <f>IF($U1126="","",IFERROR(ROUND(SUMIF(Данные2!$A:$A,Техлист!$U1126,Данные2!F:F)*100,0)&amp;"%",""))</f>
        <v/>
      </c>
    </row>
    <row r="1127" spans="1:28" x14ac:dyDescent="0.25">
      <c r="A1127" s="45" t="str">
        <f>IF(Данные2!$A1127&lt;&gt;"",Данные2!$A1127,"")</f>
        <v/>
      </c>
      <c r="G1127" s="45" t="str">
        <f t="shared" si="51"/>
        <v/>
      </c>
      <c r="H1127" s="45" t="str">
        <f>IF(COUNTIF(G$1:G1127,G1127)=1,IF(COUNT(H$1:H1126)&gt;0,MAX(H$1:H1126)+1,1),"")</f>
        <v/>
      </c>
      <c r="J1127" s="45" t="str">
        <f>IFERROR(IF(AND(Данные3!A1127&lt;&gt;"",Данные3!A1127=D$2),Данные3!B1127,""),"")</f>
        <v/>
      </c>
      <c r="K1127" s="45" t="str">
        <f>IF(COUNTIF(J$1:J1127,J1127)=1,IF(COUNT(K$1:K1126)&gt;0,MAX(K$1:K1126)+1,1),"")</f>
        <v/>
      </c>
      <c r="M1127" s="51" t="str">
        <f>IF(G1127="","",IFERROR(SUMIFS(Данные3!$E:$E,Данные3!$A:$A,D$2,Данные3!$B:$B,G1127),""))</f>
        <v/>
      </c>
      <c r="N1127" s="51" t="str">
        <f>IF(G1127="","",IFERROR(SUMIFS(Данные3!$F:$F,Данные3!$A:$A,D$2,Данные3!$B:$B,G1127),""))</f>
        <v/>
      </c>
      <c r="O1127" s="51" t="str">
        <f>IF(G1127="","",IFERROR(ROUND(SUMIFS(Данные3!$G:$G,Данные3!$A:$A,D$2,Данные3!$B:$B,G1127)*100,0)&amp;"%",""))</f>
        <v/>
      </c>
      <c r="U1127" s="51" t="str">
        <f t="shared" si="52"/>
        <v/>
      </c>
      <c r="V1127" s="53" t="str">
        <f t="shared" si="53"/>
        <v/>
      </c>
      <c r="W1127" s="51" t="str">
        <f>IFERROR(IF(Данные2!$A1127&lt;&gt;"",Данные2!$A1127,""),"")</f>
        <v/>
      </c>
      <c r="X1127" s="53" t="str">
        <f>IF(COUNTIF(W$1:W1127,W1127)=1,IF(COUNT(X$1:X1126)&gt;0,MAX(X$1:X1126)+1,1),"")</f>
        <v/>
      </c>
      <c r="Z1127" s="51" t="str">
        <f>IF($U1127="","",IFERROR(SUMIF(Данные2!$A:$A,Техлист!$U1127,Данные2!D:D),""))</f>
        <v/>
      </c>
      <c r="AA1127" s="51" t="str">
        <f>IF($U1127="","",IFERROR(SUMIF(Данные2!$A:$A,Техлист!$U1127,Данные2!E:E),""))</f>
        <v/>
      </c>
      <c r="AB1127" s="45" t="str">
        <f>IF($U1127="","",IFERROR(ROUND(SUMIF(Данные2!$A:$A,Техлист!$U1127,Данные2!F:F)*100,0)&amp;"%",""))</f>
        <v/>
      </c>
    </row>
    <row r="1128" spans="1:28" x14ac:dyDescent="0.25">
      <c r="A1128" s="45" t="str">
        <f>IF(Данные2!$A1128&lt;&gt;"",Данные2!$A1128,"")</f>
        <v/>
      </c>
      <c r="G1128" s="45" t="str">
        <f t="shared" si="51"/>
        <v/>
      </c>
      <c r="H1128" s="45" t="str">
        <f>IF(COUNTIF(G$1:G1128,G1128)=1,IF(COUNT(H$1:H1127)&gt;0,MAX(H$1:H1127)+1,1),"")</f>
        <v/>
      </c>
      <c r="J1128" s="45" t="str">
        <f>IFERROR(IF(AND(Данные3!A1128&lt;&gt;"",Данные3!A1128=D$2),Данные3!B1128,""),"")</f>
        <v/>
      </c>
      <c r="K1128" s="45" t="str">
        <f>IF(COUNTIF(J$1:J1128,J1128)=1,IF(COUNT(K$1:K1127)&gt;0,MAX(K$1:K1127)+1,1),"")</f>
        <v/>
      </c>
      <c r="M1128" s="51" t="str">
        <f>IF(G1128="","",IFERROR(SUMIFS(Данные3!$E:$E,Данные3!$A:$A,D$2,Данные3!$B:$B,G1128),""))</f>
        <v/>
      </c>
      <c r="N1128" s="51" t="str">
        <f>IF(G1128="","",IFERROR(SUMIFS(Данные3!$F:$F,Данные3!$A:$A,D$2,Данные3!$B:$B,G1128),""))</f>
        <v/>
      </c>
      <c r="O1128" s="51" t="str">
        <f>IF(G1128="","",IFERROR(ROUND(SUMIFS(Данные3!$G:$G,Данные3!$A:$A,D$2,Данные3!$B:$B,G1128)*100,0)&amp;"%",""))</f>
        <v/>
      </c>
      <c r="U1128" s="51" t="str">
        <f t="shared" si="52"/>
        <v/>
      </c>
      <c r="V1128" s="53" t="str">
        <f t="shared" si="53"/>
        <v/>
      </c>
      <c r="W1128" s="51" t="str">
        <f>IFERROR(IF(Данные2!$A1128&lt;&gt;"",Данные2!$A1128,""),"")</f>
        <v/>
      </c>
      <c r="X1128" s="53" t="str">
        <f>IF(COUNTIF(W$1:W1128,W1128)=1,IF(COUNT(X$1:X1127)&gt;0,MAX(X$1:X1127)+1,1),"")</f>
        <v/>
      </c>
      <c r="Z1128" s="51" t="str">
        <f>IF($U1128="","",IFERROR(SUMIF(Данные2!$A:$A,Техлист!$U1128,Данные2!D:D),""))</f>
        <v/>
      </c>
      <c r="AA1128" s="51" t="str">
        <f>IF($U1128="","",IFERROR(SUMIF(Данные2!$A:$A,Техлист!$U1128,Данные2!E:E),""))</f>
        <v/>
      </c>
      <c r="AB1128" s="45" t="str">
        <f>IF($U1128="","",IFERROR(ROUND(SUMIF(Данные2!$A:$A,Техлист!$U1128,Данные2!F:F)*100,0)&amp;"%",""))</f>
        <v/>
      </c>
    </row>
    <row r="1129" spans="1:28" x14ac:dyDescent="0.25">
      <c r="A1129" s="45" t="str">
        <f>IF(Данные2!$A1129&lt;&gt;"",Данные2!$A1129,"")</f>
        <v/>
      </c>
      <c r="G1129" s="45" t="str">
        <f t="shared" si="51"/>
        <v/>
      </c>
      <c r="H1129" s="45" t="str">
        <f>IF(COUNTIF(G$1:G1129,G1129)=1,IF(COUNT(H$1:H1128)&gt;0,MAX(H$1:H1128)+1,1),"")</f>
        <v/>
      </c>
      <c r="J1129" s="45" t="str">
        <f>IFERROR(IF(AND(Данные3!A1129&lt;&gt;"",Данные3!A1129=D$2),Данные3!B1129,""),"")</f>
        <v/>
      </c>
      <c r="K1129" s="45" t="str">
        <f>IF(COUNTIF(J$1:J1129,J1129)=1,IF(COUNT(K$1:K1128)&gt;0,MAX(K$1:K1128)+1,1),"")</f>
        <v/>
      </c>
      <c r="M1129" s="51" t="str">
        <f>IF(G1129="","",IFERROR(SUMIFS(Данные3!$E:$E,Данные3!$A:$A,D$2,Данные3!$B:$B,G1129),""))</f>
        <v/>
      </c>
      <c r="N1129" s="51" t="str">
        <f>IF(G1129="","",IFERROR(SUMIFS(Данные3!$F:$F,Данные3!$A:$A,D$2,Данные3!$B:$B,G1129),""))</f>
        <v/>
      </c>
      <c r="O1129" s="51" t="str">
        <f>IF(G1129="","",IFERROR(ROUND(SUMIFS(Данные3!$G:$G,Данные3!$A:$A,D$2,Данные3!$B:$B,G1129)*100,0)&amp;"%",""))</f>
        <v/>
      </c>
      <c r="U1129" s="51" t="str">
        <f t="shared" si="52"/>
        <v/>
      </c>
      <c r="V1129" s="53" t="str">
        <f t="shared" si="53"/>
        <v/>
      </c>
      <c r="W1129" s="51" t="str">
        <f>IFERROR(IF(Данные2!$A1129&lt;&gt;"",Данные2!$A1129,""),"")</f>
        <v/>
      </c>
      <c r="X1129" s="53" t="str">
        <f>IF(COUNTIF(W$1:W1129,W1129)=1,IF(COUNT(X$1:X1128)&gt;0,MAX(X$1:X1128)+1,1),"")</f>
        <v/>
      </c>
      <c r="Z1129" s="51" t="str">
        <f>IF($U1129="","",IFERROR(SUMIF(Данные2!$A:$A,Техлист!$U1129,Данные2!D:D),""))</f>
        <v/>
      </c>
      <c r="AA1129" s="51" t="str">
        <f>IF($U1129="","",IFERROR(SUMIF(Данные2!$A:$A,Техлист!$U1129,Данные2!E:E),""))</f>
        <v/>
      </c>
      <c r="AB1129" s="45" t="str">
        <f>IF($U1129="","",IFERROR(ROUND(SUMIF(Данные2!$A:$A,Техлист!$U1129,Данные2!F:F)*100,0)&amp;"%",""))</f>
        <v/>
      </c>
    </row>
    <row r="1130" spans="1:28" x14ac:dyDescent="0.25">
      <c r="A1130" s="45" t="str">
        <f>IF(Данные2!$A1130&lt;&gt;"",Данные2!$A1130,"")</f>
        <v/>
      </c>
      <c r="G1130" s="45" t="str">
        <f t="shared" si="51"/>
        <v/>
      </c>
      <c r="H1130" s="45" t="str">
        <f>IF(COUNTIF(G$1:G1130,G1130)=1,IF(COUNT(H$1:H1129)&gt;0,MAX(H$1:H1129)+1,1),"")</f>
        <v/>
      </c>
      <c r="J1130" s="45" t="str">
        <f>IFERROR(IF(AND(Данные3!A1130&lt;&gt;"",Данные3!A1130=D$2),Данные3!B1130,""),"")</f>
        <v/>
      </c>
      <c r="K1130" s="45" t="str">
        <f>IF(COUNTIF(J$1:J1130,J1130)=1,IF(COUNT(K$1:K1129)&gt;0,MAX(K$1:K1129)+1,1),"")</f>
        <v/>
      </c>
      <c r="M1130" s="51" t="str">
        <f>IF(G1130="","",IFERROR(SUMIFS(Данные3!$E:$E,Данные3!$A:$A,D$2,Данные3!$B:$B,G1130),""))</f>
        <v/>
      </c>
      <c r="N1130" s="51" t="str">
        <f>IF(G1130="","",IFERROR(SUMIFS(Данные3!$F:$F,Данные3!$A:$A,D$2,Данные3!$B:$B,G1130),""))</f>
        <v/>
      </c>
      <c r="O1130" s="51" t="str">
        <f>IF(G1130="","",IFERROR(ROUND(SUMIFS(Данные3!$G:$G,Данные3!$A:$A,D$2,Данные3!$B:$B,G1130)*100,0)&amp;"%",""))</f>
        <v/>
      </c>
      <c r="U1130" s="51" t="str">
        <f t="shared" si="52"/>
        <v/>
      </c>
      <c r="V1130" s="53" t="str">
        <f t="shared" si="53"/>
        <v/>
      </c>
      <c r="W1130" s="51" t="str">
        <f>IFERROR(IF(Данные2!$A1130&lt;&gt;"",Данные2!$A1130,""),"")</f>
        <v/>
      </c>
      <c r="X1130" s="53" t="str">
        <f>IF(COUNTIF(W$1:W1130,W1130)=1,IF(COUNT(X$1:X1129)&gt;0,MAX(X$1:X1129)+1,1),"")</f>
        <v/>
      </c>
      <c r="Z1130" s="51" t="str">
        <f>IF($U1130="","",IFERROR(SUMIF(Данные2!$A:$A,Техлист!$U1130,Данные2!D:D),""))</f>
        <v/>
      </c>
      <c r="AA1130" s="51" t="str">
        <f>IF($U1130="","",IFERROR(SUMIF(Данные2!$A:$A,Техлист!$U1130,Данные2!E:E),""))</f>
        <v/>
      </c>
      <c r="AB1130" s="45" t="str">
        <f>IF($U1130="","",IFERROR(ROUND(SUMIF(Данные2!$A:$A,Техлист!$U1130,Данные2!F:F)*100,0)&amp;"%",""))</f>
        <v/>
      </c>
    </row>
    <row r="1131" spans="1:28" x14ac:dyDescent="0.25">
      <c r="A1131" s="45" t="str">
        <f>IF(Данные2!$A1131&lt;&gt;"",Данные2!$A1131,"")</f>
        <v/>
      </c>
      <c r="G1131" s="45" t="str">
        <f t="shared" si="51"/>
        <v/>
      </c>
      <c r="H1131" s="45" t="str">
        <f>IF(COUNTIF(G$1:G1131,G1131)=1,IF(COUNT(H$1:H1130)&gt;0,MAX(H$1:H1130)+1,1),"")</f>
        <v/>
      </c>
      <c r="J1131" s="45" t="str">
        <f>IFERROR(IF(AND(Данные3!A1131&lt;&gt;"",Данные3!A1131=D$2),Данные3!B1131,""),"")</f>
        <v/>
      </c>
      <c r="K1131" s="45" t="str">
        <f>IF(COUNTIF(J$1:J1131,J1131)=1,IF(COUNT(K$1:K1130)&gt;0,MAX(K$1:K1130)+1,1),"")</f>
        <v/>
      </c>
      <c r="M1131" s="51" t="str">
        <f>IF(G1131="","",IFERROR(SUMIFS(Данные3!$E:$E,Данные3!$A:$A,D$2,Данные3!$B:$B,G1131),""))</f>
        <v/>
      </c>
      <c r="N1131" s="51" t="str">
        <f>IF(G1131="","",IFERROR(SUMIFS(Данные3!$F:$F,Данные3!$A:$A,D$2,Данные3!$B:$B,G1131),""))</f>
        <v/>
      </c>
      <c r="O1131" s="51" t="str">
        <f>IF(G1131="","",IFERROR(ROUND(SUMIFS(Данные3!$G:$G,Данные3!$A:$A,D$2,Данные3!$B:$B,G1131)*100,0)&amp;"%",""))</f>
        <v/>
      </c>
      <c r="U1131" s="51" t="str">
        <f t="shared" si="52"/>
        <v/>
      </c>
      <c r="V1131" s="53" t="str">
        <f t="shared" si="53"/>
        <v/>
      </c>
      <c r="W1131" s="51" t="str">
        <f>IFERROR(IF(Данные2!$A1131&lt;&gt;"",Данные2!$A1131,""),"")</f>
        <v/>
      </c>
      <c r="X1131" s="53" t="str">
        <f>IF(COUNTIF(W$1:W1131,W1131)=1,IF(COUNT(X$1:X1130)&gt;0,MAX(X$1:X1130)+1,1),"")</f>
        <v/>
      </c>
      <c r="Z1131" s="51" t="str">
        <f>IF($U1131="","",IFERROR(SUMIF(Данные2!$A:$A,Техлист!$U1131,Данные2!D:D),""))</f>
        <v/>
      </c>
      <c r="AA1131" s="51" t="str">
        <f>IF($U1131="","",IFERROR(SUMIF(Данные2!$A:$A,Техлист!$U1131,Данные2!E:E),""))</f>
        <v/>
      </c>
      <c r="AB1131" s="45" t="str">
        <f>IF($U1131="","",IFERROR(ROUND(SUMIF(Данные2!$A:$A,Техлист!$U1131,Данные2!F:F)*100,0)&amp;"%",""))</f>
        <v/>
      </c>
    </row>
    <row r="1132" spans="1:28" x14ac:dyDescent="0.25">
      <c r="A1132" s="45" t="str">
        <f>IF(Данные2!$A1132&lt;&gt;"",Данные2!$A1132,"")</f>
        <v/>
      </c>
      <c r="G1132" s="45" t="str">
        <f t="shared" si="51"/>
        <v/>
      </c>
      <c r="H1132" s="45" t="str">
        <f>IF(COUNTIF(G$1:G1132,G1132)=1,IF(COUNT(H$1:H1131)&gt;0,MAX(H$1:H1131)+1,1),"")</f>
        <v/>
      </c>
      <c r="J1132" s="45" t="str">
        <f>IFERROR(IF(AND(Данные3!A1132&lt;&gt;"",Данные3!A1132=D$2),Данные3!B1132,""),"")</f>
        <v/>
      </c>
      <c r="K1132" s="45" t="str">
        <f>IF(COUNTIF(J$1:J1132,J1132)=1,IF(COUNT(K$1:K1131)&gt;0,MAX(K$1:K1131)+1,1),"")</f>
        <v/>
      </c>
      <c r="M1132" s="51" t="str">
        <f>IF(G1132="","",IFERROR(SUMIFS(Данные3!$E:$E,Данные3!$A:$A,D$2,Данные3!$B:$B,G1132),""))</f>
        <v/>
      </c>
      <c r="N1132" s="51" t="str">
        <f>IF(G1132="","",IFERROR(SUMIFS(Данные3!$F:$F,Данные3!$A:$A,D$2,Данные3!$B:$B,G1132),""))</f>
        <v/>
      </c>
      <c r="O1132" s="51" t="str">
        <f>IF(G1132="","",IFERROR(ROUND(SUMIFS(Данные3!$G:$G,Данные3!$A:$A,D$2,Данные3!$B:$B,G1132)*100,0)&amp;"%",""))</f>
        <v/>
      </c>
      <c r="U1132" s="51" t="str">
        <f t="shared" si="52"/>
        <v/>
      </c>
      <c r="V1132" s="53" t="str">
        <f t="shared" si="53"/>
        <v/>
      </c>
      <c r="W1132" s="51" t="str">
        <f>IFERROR(IF(Данные2!$A1132&lt;&gt;"",Данные2!$A1132,""),"")</f>
        <v/>
      </c>
      <c r="X1132" s="53" t="str">
        <f>IF(COUNTIF(W$1:W1132,W1132)=1,IF(COUNT(X$1:X1131)&gt;0,MAX(X$1:X1131)+1,1),"")</f>
        <v/>
      </c>
      <c r="Z1132" s="51" t="str">
        <f>IF($U1132="","",IFERROR(SUMIF(Данные2!$A:$A,Техлист!$U1132,Данные2!D:D),""))</f>
        <v/>
      </c>
      <c r="AA1132" s="51" t="str">
        <f>IF($U1132="","",IFERROR(SUMIF(Данные2!$A:$A,Техлист!$U1132,Данные2!E:E),""))</f>
        <v/>
      </c>
      <c r="AB1132" s="45" t="str">
        <f>IF($U1132="","",IFERROR(ROUND(SUMIF(Данные2!$A:$A,Техлист!$U1132,Данные2!F:F)*100,0)&amp;"%",""))</f>
        <v/>
      </c>
    </row>
    <row r="1133" spans="1:28" x14ac:dyDescent="0.25">
      <c r="A1133" s="45" t="str">
        <f>IF(Данные2!$A1133&lt;&gt;"",Данные2!$A1133,"")</f>
        <v/>
      </c>
      <c r="G1133" s="45" t="str">
        <f t="shared" si="51"/>
        <v/>
      </c>
      <c r="H1133" s="45" t="str">
        <f>IF(COUNTIF(G$1:G1133,G1133)=1,IF(COUNT(H$1:H1132)&gt;0,MAX(H$1:H1132)+1,1),"")</f>
        <v/>
      </c>
      <c r="J1133" s="45" t="str">
        <f>IFERROR(IF(AND(Данные3!A1133&lt;&gt;"",Данные3!A1133=D$2),Данные3!B1133,""),"")</f>
        <v/>
      </c>
      <c r="K1133" s="45" t="str">
        <f>IF(COUNTIF(J$1:J1133,J1133)=1,IF(COUNT(K$1:K1132)&gt;0,MAX(K$1:K1132)+1,1),"")</f>
        <v/>
      </c>
      <c r="M1133" s="51" t="str">
        <f>IF(G1133="","",IFERROR(SUMIFS(Данные3!$E:$E,Данные3!$A:$A,D$2,Данные3!$B:$B,G1133),""))</f>
        <v/>
      </c>
      <c r="N1133" s="51" t="str">
        <f>IF(G1133="","",IFERROR(SUMIFS(Данные3!$F:$F,Данные3!$A:$A,D$2,Данные3!$B:$B,G1133),""))</f>
        <v/>
      </c>
      <c r="O1133" s="51" t="str">
        <f>IF(G1133="","",IFERROR(ROUND(SUMIFS(Данные3!$G:$G,Данные3!$A:$A,D$2,Данные3!$B:$B,G1133)*100,0)&amp;"%",""))</f>
        <v/>
      </c>
      <c r="U1133" s="51" t="str">
        <f t="shared" si="52"/>
        <v/>
      </c>
      <c r="V1133" s="53" t="str">
        <f t="shared" si="53"/>
        <v/>
      </c>
      <c r="W1133" s="51" t="str">
        <f>IFERROR(IF(Данные2!$A1133&lt;&gt;"",Данные2!$A1133,""),"")</f>
        <v/>
      </c>
      <c r="X1133" s="53" t="str">
        <f>IF(COUNTIF(W$1:W1133,W1133)=1,IF(COUNT(X$1:X1132)&gt;0,MAX(X$1:X1132)+1,1),"")</f>
        <v/>
      </c>
      <c r="Z1133" s="51" t="str">
        <f>IF($U1133="","",IFERROR(SUMIF(Данные2!$A:$A,Техлист!$U1133,Данные2!D:D),""))</f>
        <v/>
      </c>
      <c r="AA1133" s="51" t="str">
        <f>IF($U1133="","",IFERROR(SUMIF(Данные2!$A:$A,Техлист!$U1133,Данные2!E:E),""))</f>
        <v/>
      </c>
      <c r="AB1133" s="45" t="str">
        <f>IF($U1133="","",IFERROR(ROUND(SUMIF(Данные2!$A:$A,Техлист!$U1133,Данные2!F:F)*100,0)&amp;"%",""))</f>
        <v/>
      </c>
    </row>
    <row r="1134" spans="1:28" x14ac:dyDescent="0.25">
      <c r="A1134" s="45" t="str">
        <f>IF(Данные2!$A1134&lt;&gt;"",Данные2!$A1134,"")</f>
        <v/>
      </c>
      <c r="G1134" s="45" t="str">
        <f t="shared" si="51"/>
        <v/>
      </c>
      <c r="H1134" s="45" t="str">
        <f>IF(COUNTIF(G$1:G1134,G1134)=1,IF(COUNT(H$1:H1133)&gt;0,MAX(H$1:H1133)+1,1),"")</f>
        <v/>
      </c>
      <c r="J1134" s="45" t="str">
        <f>IFERROR(IF(AND(Данные3!A1134&lt;&gt;"",Данные3!A1134=D$2),Данные3!B1134,""),"")</f>
        <v/>
      </c>
      <c r="K1134" s="45" t="str">
        <f>IF(COUNTIF(J$1:J1134,J1134)=1,IF(COUNT(K$1:K1133)&gt;0,MAX(K$1:K1133)+1,1),"")</f>
        <v/>
      </c>
      <c r="M1134" s="51" t="str">
        <f>IF(G1134="","",IFERROR(SUMIFS(Данные3!$E:$E,Данные3!$A:$A,D$2,Данные3!$B:$B,G1134),""))</f>
        <v/>
      </c>
      <c r="N1134" s="51" t="str">
        <f>IF(G1134="","",IFERROR(SUMIFS(Данные3!$F:$F,Данные3!$A:$A,D$2,Данные3!$B:$B,G1134),""))</f>
        <v/>
      </c>
      <c r="O1134" s="51" t="str">
        <f>IF(G1134="","",IFERROR(ROUND(SUMIFS(Данные3!$G:$G,Данные3!$A:$A,D$2,Данные3!$B:$B,G1134)*100,0)&amp;"%",""))</f>
        <v/>
      </c>
      <c r="U1134" s="51" t="str">
        <f t="shared" si="52"/>
        <v/>
      </c>
      <c r="V1134" s="53" t="str">
        <f t="shared" si="53"/>
        <v/>
      </c>
      <c r="W1134" s="51" t="str">
        <f>IFERROR(IF(Данные2!$A1134&lt;&gt;"",Данные2!$A1134,""),"")</f>
        <v/>
      </c>
      <c r="X1134" s="53" t="str">
        <f>IF(COUNTIF(W$1:W1134,W1134)=1,IF(COUNT(X$1:X1133)&gt;0,MAX(X$1:X1133)+1,1),"")</f>
        <v/>
      </c>
      <c r="Z1134" s="51" t="str">
        <f>IF($U1134="","",IFERROR(SUMIF(Данные2!$A:$A,Техлист!$U1134,Данные2!D:D),""))</f>
        <v/>
      </c>
      <c r="AA1134" s="51" t="str">
        <f>IF($U1134="","",IFERROR(SUMIF(Данные2!$A:$A,Техлист!$U1134,Данные2!E:E),""))</f>
        <v/>
      </c>
      <c r="AB1134" s="45" t="str">
        <f>IF($U1134="","",IFERROR(ROUND(SUMIF(Данные2!$A:$A,Техлист!$U1134,Данные2!F:F)*100,0)&amp;"%",""))</f>
        <v/>
      </c>
    </row>
    <row r="1135" spans="1:28" x14ac:dyDescent="0.25">
      <c r="A1135" s="45" t="str">
        <f>IF(Данные2!$A1135&lt;&gt;"",Данные2!$A1135,"")</f>
        <v/>
      </c>
      <c r="G1135" s="45" t="str">
        <f t="shared" si="51"/>
        <v/>
      </c>
      <c r="H1135" s="45" t="str">
        <f>IF(COUNTIF(G$1:G1135,G1135)=1,IF(COUNT(H$1:H1134)&gt;0,MAX(H$1:H1134)+1,1),"")</f>
        <v/>
      </c>
      <c r="J1135" s="45" t="str">
        <f>IFERROR(IF(AND(Данные3!A1135&lt;&gt;"",Данные3!A1135=D$2),Данные3!B1135,""),"")</f>
        <v/>
      </c>
      <c r="K1135" s="45" t="str">
        <f>IF(COUNTIF(J$1:J1135,J1135)=1,IF(COUNT(K$1:K1134)&gt;0,MAX(K$1:K1134)+1,1),"")</f>
        <v/>
      </c>
      <c r="M1135" s="51" t="str">
        <f>IF(G1135="","",IFERROR(SUMIFS(Данные3!$E:$E,Данные3!$A:$A,D$2,Данные3!$B:$B,G1135),""))</f>
        <v/>
      </c>
      <c r="N1135" s="51" t="str">
        <f>IF(G1135="","",IFERROR(SUMIFS(Данные3!$F:$F,Данные3!$A:$A,D$2,Данные3!$B:$B,G1135),""))</f>
        <v/>
      </c>
      <c r="O1135" s="51" t="str">
        <f>IF(G1135="","",IFERROR(ROUND(SUMIFS(Данные3!$G:$G,Данные3!$A:$A,D$2,Данные3!$B:$B,G1135)*100,0)&amp;"%",""))</f>
        <v/>
      </c>
      <c r="U1135" s="51" t="str">
        <f t="shared" si="52"/>
        <v/>
      </c>
      <c r="V1135" s="53" t="str">
        <f t="shared" si="53"/>
        <v/>
      </c>
      <c r="W1135" s="51" t="str">
        <f>IFERROR(IF(Данные2!$A1135&lt;&gt;"",Данные2!$A1135,""),"")</f>
        <v/>
      </c>
      <c r="X1135" s="53" t="str">
        <f>IF(COUNTIF(W$1:W1135,W1135)=1,IF(COUNT(X$1:X1134)&gt;0,MAX(X$1:X1134)+1,1),"")</f>
        <v/>
      </c>
      <c r="Z1135" s="51" t="str">
        <f>IF($U1135="","",IFERROR(SUMIF(Данные2!$A:$A,Техлист!$U1135,Данные2!D:D),""))</f>
        <v/>
      </c>
      <c r="AA1135" s="51" t="str">
        <f>IF($U1135="","",IFERROR(SUMIF(Данные2!$A:$A,Техлист!$U1135,Данные2!E:E),""))</f>
        <v/>
      </c>
      <c r="AB1135" s="45" t="str">
        <f>IF($U1135="","",IFERROR(ROUND(SUMIF(Данные2!$A:$A,Техлист!$U1135,Данные2!F:F)*100,0)&amp;"%",""))</f>
        <v/>
      </c>
    </row>
    <row r="1136" spans="1:28" x14ac:dyDescent="0.25">
      <c r="A1136" s="45" t="str">
        <f>IF(Данные2!$A1136&lt;&gt;"",Данные2!$A1136,"")</f>
        <v/>
      </c>
      <c r="G1136" s="45" t="str">
        <f t="shared" si="51"/>
        <v/>
      </c>
      <c r="H1136" s="45" t="str">
        <f>IF(COUNTIF(G$1:G1136,G1136)=1,IF(COUNT(H$1:H1135)&gt;0,MAX(H$1:H1135)+1,1),"")</f>
        <v/>
      </c>
      <c r="J1136" s="45" t="str">
        <f>IFERROR(IF(AND(Данные3!A1136&lt;&gt;"",Данные3!A1136=D$2),Данные3!B1136,""),"")</f>
        <v/>
      </c>
      <c r="K1136" s="45" t="str">
        <f>IF(COUNTIF(J$1:J1136,J1136)=1,IF(COUNT(K$1:K1135)&gt;0,MAX(K$1:K1135)+1,1),"")</f>
        <v/>
      </c>
      <c r="M1136" s="51" t="str">
        <f>IF(G1136="","",IFERROR(SUMIFS(Данные3!$E:$E,Данные3!$A:$A,D$2,Данные3!$B:$B,G1136),""))</f>
        <v/>
      </c>
      <c r="N1136" s="51" t="str">
        <f>IF(G1136="","",IFERROR(SUMIFS(Данные3!$F:$F,Данные3!$A:$A,D$2,Данные3!$B:$B,G1136),""))</f>
        <v/>
      </c>
      <c r="O1136" s="51" t="str">
        <f>IF(G1136="","",IFERROR(ROUND(SUMIFS(Данные3!$G:$G,Данные3!$A:$A,D$2,Данные3!$B:$B,G1136)*100,0)&amp;"%",""))</f>
        <v/>
      </c>
      <c r="U1136" s="51" t="str">
        <f t="shared" si="52"/>
        <v/>
      </c>
      <c r="V1136" s="53" t="str">
        <f t="shared" si="53"/>
        <v/>
      </c>
      <c r="W1136" s="51" t="str">
        <f>IFERROR(IF(Данные2!$A1136&lt;&gt;"",Данные2!$A1136,""),"")</f>
        <v/>
      </c>
      <c r="X1136" s="53" t="str">
        <f>IF(COUNTIF(W$1:W1136,W1136)=1,IF(COUNT(X$1:X1135)&gt;0,MAX(X$1:X1135)+1,1),"")</f>
        <v/>
      </c>
      <c r="Z1136" s="51" t="str">
        <f>IF($U1136="","",IFERROR(SUMIF(Данные2!$A:$A,Техлист!$U1136,Данные2!D:D),""))</f>
        <v/>
      </c>
      <c r="AA1136" s="51" t="str">
        <f>IF($U1136="","",IFERROR(SUMIF(Данные2!$A:$A,Техлист!$U1136,Данные2!E:E),""))</f>
        <v/>
      </c>
      <c r="AB1136" s="45" t="str">
        <f>IF($U1136="","",IFERROR(ROUND(SUMIF(Данные2!$A:$A,Техлист!$U1136,Данные2!F:F)*100,0)&amp;"%",""))</f>
        <v/>
      </c>
    </row>
    <row r="1137" spans="1:28" x14ac:dyDescent="0.25">
      <c r="A1137" s="45" t="str">
        <f>IF(Данные2!$A1137&lt;&gt;"",Данные2!$A1137,"")</f>
        <v/>
      </c>
      <c r="G1137" s="45" t="str">
        <f t="shared" si="51"/>
        <v/>
      </c>
      <c r="H1137" s="45" t="str">
        <f>IF(COUNTIF(G$1:G1137,G1137)=1,IF(COUNT(H$1:H1136)&gt;0,MAX(H$1:H1136)+1,1),"")</f>
        <v/>
      </c>
      <c r="J1137" s="45" t="str">
        <f>IFERROR(IF(AND(Данные3!A1137&lt;&gt;"",Данные3!A1137=D$2),Данные3!B1137,""),"")</f>
        <v/>
      </c>
      <c r="K1137" s="45" t="str">
        <f>IF(COUNTIF(J$1:J1137,J1137)=1,IF(COUNT(K$1:K1136)&gt;0,MAX(K$1:K1136)+1,1),"")</f>
        <v/>
      </c>
      <c r="M1137" s="51" t="str">
        <f>IF(G1137="","",IFERROR(SUMIFS(Данные3!$E:$E,Данные3!$A:$A,D$2,Данные3!$B:$B,G1137),""))</f>
        <v/>
      </c>
      <c r="N1137" s="51" t="str">
        <f>IF(G1137="","",IFERROR(SUMIFS(Данные3!$F:$F,Данные3!$A:$A,D$2,Данные3!$B:$B,G1137),""))</f>
        <v/>
      </c>
      <c r="O1137" s="51" t="str">
        <f>IF(G1137="","",IFERROR(ROUND(SUMIFS(Данные3!$G:$G,Данные3!$A:$A,D$2,Данные3!$B:$B,G1137)*100,0)&amp;"%",""))</f>
        <v/>
      </c>
      <c r="U1137" s="51" t="str">
        <f t="shared" si="52"/>
        <v/>
      </c>
      <c r="V1137" s="53" t="str">
        <f t="shared" si="53"/>
        <v/>
      </c>
      <c r="W1137" s="51" t="str">
        <f>IFERROR(IF(Данные2!$A1137&lt;&gt;"",Данные2!$A1137,""),"")</f>
        <v/>
      </c>
      <c r="X1137" s="53" t="str">
        <f>IF(COUNTIF(W$1:W1137,W1137)=1,IF(COUNT(X$1:X1136)&gt;0,MAX(X$1:X1136)+1,1),"")</f>
        <v/>
      </c>
      <c r="Z1137" s="51" t="str">
        <f>IF($U1137="","",IFERROR(SUMIF(Данные2!$A:$A,Техлист!$U1137,Данные2!D:D),""))</f>
        <v/>
      </c>
      <c r="AA1137" s="51" t="str">
        <f>IF($U1137="","",IFERROR(SUMIF(Данные2!$A:$A,Техлист!$U1137,Данные2!E:E),""))</f>
        <v/>
      </c>
      <c r="AB1137" s="45" t="str">
        <f>IF($U1137="","",IFERROR(ROUND(SUMIF(Данные2!$A:$A,Техлист!$U1137,Данные2!F:F)*100,0)&amp;"%",""))</f>
        <v/>
      </c>
    </row>
    <row r="1138" spans="1:28" x14ac:dyDescent="0.25">
      <c r="A1138" s="45" t="str">
        <f>IF(Данные2!$A1138&lt;&gt;"",Данные2!$A1138,"")</f>
        <v/>
      </c>
      <c r="G1138" s="45" t="str">
        <f t="shared" si="51"/>
        <v/>
      </c>
      <c r="H1138" s="45" t="str">
        <f>IF(COUNTIF(G$1:G1138,G1138)=1,IF(COUNT(H$1:H1137)&gt;0,MAX(H$1:H1137)+1,1),"")</f>
        <v/>
      </c>
      <c r="J1138" s="45" t="str">
        <f>IFERROR(IF(AND(Данные3!A1138&lt;&gt;"",Данные3!A1138=D$2),Данные3!B1138,""),"")</f>
        <v/>
      </c>
      <c r="K1138" s="45" t="str">
        <f>IF(COUNTIF(J$1:J1138,J1138)=1,IF(COUNT(K$1:K1137)&gt;0,MAX(K$1:K1137)+1,1),"")</f>
        <v/>
      </c>
      <c r="M1138" s="51" t="str">
        <f>IF(G1138="","",IFERROR(SUMIFS(Данные3!$E:$E,Данные3!$A:$A,D$2,Данные3!$B:$B,G1138),""))</f>
        <v/>
      </c>
      <c r="N1138" s="51" t="str">
        <f>IF(G1138="","",IFERROR(SUMIFS(Данные3!$F:$F,Данные3!$A:$A,D$2,Данные3!$B:$B,G1138),""))</f>
        <v/>
      </c>
      <c r="O1138" s="51" t="str">
        <f>IF(G1138="","",IFERROR(ROUND(SUMIFS(Данные3!$G:$G,Данные3!$A:$A,D$2,Данные3!$B:$B,G1138)*100,0)&amp;"%",""))</f>
        <v/>
      </c>
      <c r="U1138" s="51" t="str">
        <f t="shared" si="52"/>
        <v/>
      </c>
      <c r="V1138" s="53" t="str">
        <f t="shared" si="53"/>
        <v/>
      </c>
      <c r="W1138" s="51" t="str">
        <f>IFERROR(IF(Данные2!$A1138&lt;&gt;"",Данные2!$A1138,""),"")</f>
        <v/>
      </c>
      <c r="X1138" s="53" t="str">
        <f>IF(COUNTIF(W$1:W1138,W1138)=1,IF(COUNT(X$1:X1137)&gt;0,MAX(X$1:X1137)+1,1),"")</f>
        <v/>
      </c>
      <c r="Z1138" s="51" t="str">
        <f>IF($U1138="","",IFERROR(SUMIF(Данные2!$A:$A,Техлист!$U1138,Данные2!D:D),""))</f>
        <v/>
      </c>
      <c r="AA1138" s="51" t="str">
        <f>IF($U1138="","",IFERROR(SUMIF(Данные2!$A:$A,Техлист!$U1138,Данные2!E:E),""))</f>
        <v/>
      </c>
      <c r="AB1138" s="45" t="str">
        <f>IF($U1138="","",IFERROR(ROUND(SUMIF(Данные2!$A:$A,Техлист!$U1138,Данные2!F:F)*100,0)&amp;"%",""))</f>
        <v/>
      </c>
    </row>
    <row r="1139" spans="1:28" x14ac:dyDescent="0.25">
      <c r="A1139" s="45" t="str">
        <f>IF(Данные2!$A1139&lt;&gt;"",Данные2!$A1139,"")</f>
        <v/>
      </c>
      <c r="G1139" s="45" t="str">
        <f t="shared" si="51"/>
        <v/>
      </c>
      <c r="H1139" s="45" t="str">
        <f>IF(COUNTIF(G$1:G1139,G1139)=1,IF(COUNT(H$1:H1138)&gt;0,MAX(H$1:H1138)+1,1),"")</f>
        <v/>
      </c>
      <c r="J1139" s="45" t="str">
        <f>IFERROR(IF(AND(Данные3!A1139&lt;&gt;"",Данные3!A1139=D$2),Данные3!B1139,""),"")</f>
        <v/>
      </c>
      <c r="K1139" s="45" t="str">
        <f>IF(COUNTIF(J$1:J1139,J1139)=1,IF(COUNT(K$1:K1138)&gt;0,MAX(K$1:K1138)+1,1),"")</f>
        <v/>
      </c>
      <c r="M1139" s="51" t="str">
        <f>IF(G1139="","",IFERROR(SUMIFS(Данные3!$E:$E,Данные3!$A:$A,D$2,Данные3!$B:$B,G1139),""))</f>
        <v/>
      </c>
      <c r="N1139" s="51" t="str">
        <f>IF(G1139="","",IFERROR(SUMIFS(Данные3!$F:$F,Данные3!$A:$A,D$2,Данные3!$B:$B,G1139),""))</f>
        <v/>
      </c>
      <c r="O1139" s="51" t="str">
        <f>IF(G1139="","",IFERROR(ROUND(SUMIFS(Данные3!$G:$G,Данные3!$A:$A,D$2,Данные3!$B:$B,G1139)*100,0)&amp;"%",""))</f>
        <v/>
      </c>
      <c r="U1139" s="51" t="str">
        <f t="shared" si="52"/>
        <v/>
      </c>
      <c r="V1139" s="53" t="str">
        <f t="shared" si="53"/>
        <v/>
      </c>
      <c r="W1139" s="51" t="str">
        <f>IFERROR(IF(Данные2!$A1139&lt;&gt;"",Данные2!$A1139,""),"")</f>
        <v/>
      </c>
      <c r="X1139" s="53" t="str">
        <f>IF(COUNTIF(W$1:W1139,W1139)=1,IF(COUNT(X$1:X1138)&gt;0,MAX(X$1:X1138)+1,1),"")</f>
        <v/>
      </c>
      <c r="Z1139" s="51" t="str">
        <f>IF($U1139="","",IFERROR(SUMIF(Данные2!$A:$A,Техлист!$U1139,Данные2!D:D),""))</f>
        <v/>
      </c>
      <c r="AA1139" s="51" t="str">
        <f>IF($U1139="","",IFERROR(SUMIF(Данные2!$A:$A,Техлист!$U1139,Данные2!E:E),""))</f>
        <v/>
      </c>
      <c r="AB1139" s="45" t="str">
        <f>IF($U1139="","",IFERROR(ROUND(SUMIF(Данные2!$A:$A,Техлист!$U1139,Данные2!F:F)*100,0)&amp;"%",""))</f>
        <v/>
      </c>
    </row>
    <row r="1140" spans="1:28" x14ac:dyDescent="0.25">
      <c r="A1140" s="45" t="str">
        <f>IF(Данные2!$A1140&lt;&gt;"",Данные2!$A1140,"")</f>
        <v/>
      </c>
      <c r="G1140" s="45" t="str">
        <f t="shared" si="51"/>
        <v/>
      </c>
      <c r="H1140" s="45" t="str">
        <f>IF(COUNTIF(G$1:G1140,G1140)=1,IF(COUNT(H$1:H1139)&gt;0,MAX(H$1:H1139)+1,1),"")</f>
        <v/>
      </c>
      <c r="J1140" s="45" t="str">
        <f>IFERROR(IF(AND(Данные3!A1140&lt;&gt;"",Данные3!A1140=D$2),Данные3!B1140,""),"")</f>
        <v/>
      </c>
      <c r="K1140" s="45" t="str">
        <f>IF(COUNTIF(J$1:J1140,J1140)=1,IF(COUNT(K$1:K1139)&gt;0,MAX(K$1:K1139)+1,1),"")</f>
        <v/>
      </c>
      <c r="M1140" s="51" t="str">
        <f>IF(G1140="","",IFERROR(SUMIFS(Данные3!$E:$E,Данные3!$A:$A,D$2,Данные3!$B:$B,G1140),""))</f>
        <v/>
      </c>
      <c r="N1140" s="51" t="str">
        <f>IF(G1140="","",IFERROR(SUMIFS(Данные3!$F:$F,Данные3!$A:$A,D$2,Данные3!$B:$B,G1140),""))</f>
        <v/>
      </c>
      <c r="O1140" s="51" t="str">
        <f>IF(G1140="","",IFERROR(ROUND(SUMIFS(Данные3!$G:$G,Данные3!$A:$A,D$2,Данные3!$B:$B,G1140)*100,0)&amp;"%",""))</f>
        <v/>
      </c>
      <c r="U1140" s="51" t="str">
        <f t="shared" si="52"/>
        <v/>
      </c>
      <c r="V1140" s="53" t="str">
        <f t="shared" si="53"/>
        <v/>
      </c>
      <c r="W1140" s="51" t="str">
        <f>IFERROR(IF(Данные2!$A1140&lt;&gt;"",Данные2!$A1140,""),"")</f>
        <v/>
      </c>
      <c r="X1140" s="53" t="str">
        <f>IF(COUNTIF(W$1:W1140,W1140)=1,IF(COUNT(X$1:X1139)&gt;0,MAX(X$1:X1139)+1,1),"")</f>
        <v/>
      </c>
      <c r="Z1140" s="51" t="str">
        <f>IF($U1140="","",IFERROR(SUMIF(Данные2!$A:$A,Техлист!$U1140,Данные2!D:D),""))</f>
        <v/>
      </c>
      <c r="AA1140" s="51" t="str">
        <f>IF($U1140="","",IFERROR(SUMIF(Данные2!$A:$A,Техлист!$U1140,Данные2!E:E),""))</f>
        <v/>
      </c>
      <c r="AB1140" s="45" t="str">
        <f>IF($U1140="","",IFERROR(ROUND(SUMIF(Данные2!$A:$A,Техлист!$U1140,Данные2!F:F)*100,0)&amp;"%",""))</f>
        <v/>
      </c>
    </row>
    <row r="1141" spans="1:28" x14ac:dyDescent="0.25">
      <c r="A1141" s="45" t="str">
        <f>IF(Данные2!$A1141&lt;&gt;"",Данные2!$A1141,"")</f>
        <v/>
      </c>
      <c r="G1141" s="45" t="str">
        <f t="shared" si="51"/>
        <v/>
      </c>
      <c r="H1141" s="45" t="str">
        <f>IF(COUNTIF(G$1:G1141,G1141)=1,IF(COUNT(H$1:H1140)&gt;0,MAX(H$1:H1140)+1,1),"")</f>
        <v/>
      </c>
      <c r="J1141" s="45" t="str">
        <f>IFERROR(IF(AND(Данные3!A1141&lt;&gt;"",Данные3!A1141=D$2),Данные3!B1141,""),"")</f>
        <v/>
      </c>
      <c r="K1141" s="45" t="str">
        <f>IF(COUNTIF(J$1:J1141,J1141)=1,IF(COUNT(K$1:K1140)&gt;0,MAX(K$1:K1140)+1,1),"")</f>
        <v/>
      </c>
      <c r="M1141" s="51" t="str">
        <f>IF(G1141="","",IFERROR(SUMIFS(Данные3!$E:$E,Данные3!$A:$A,D$2,Данные3!$B:$B,G1141),""))</f>
        <v/>
      </c>
      <c r="N1141" s="51" t="str">
        <f>IF(G1141="","",IFERROR(SUMIFS(Данные3!$F:$F,Данные3!$A:$A,D$2,Данные3!$B:$B,G1141),""))</f>
        <v/>
      </c>
      <c r="O1141" s="51" t="str">
        <f>IF(G1141="","",IFERROR(ROUND(SUMIFS(Данные3!$G:$G,Данные3!$A:$A,D$2,Данные3!$B:$B,G1141)*100,0)&amp;"%",""))</f>
        <v/>
      </c>
      <c r="U1141" s="51" t="str">
        <f t="shared" si="52"/>
        <v/>
      </c>
      <c r="V1141" s="53" t="str">
        <f t="shared" si="53"/>
        <v/>
      </c>
      <c r="W1141" s="51" t="str">
        <f>IFERROR(IF(Данные2!$A1141&lt;&gt;"",Данные2!$A1141,""),"")</f>
        <v/>
      </c>
      <c r="X1141" s="53" t="str">
        <f>IF(COUNTIF(W$1:W1141,W1141)=1,IF(COUNT(X$1:X1140)&gt;0,MAX(X$1:X1140)+1,1),"")</f>
        <v/>
      </c>
      <c r="Z1141" s="51" t="str">
        <f>IF($U1141="","",IFERROR(SUMIF(Данные2!$A:$A,Техлист!$U1141,Данные2!D:D),""))</f>
        <v/>
      </c>
      <c r="AA1141" s="51" t="str">
        <f>IF($U1141="","",IFERROR(SUMIF(Данные2!$A:$A,Техлист!$U1141,Данные2!E:E),""))</f>
        <v/>
      </c>
      <c r="AB1141" s="45" t="str">
        <f>IF($U1141="","",IFERROR(ROUND(SUMIF(Данные2!$A:$A,Техлист!$U1141,Данные2!F:F)*100,0)&amp;"%",""))</f>
        <v/>
      </c>
    </row>
    <row r="1142" spans="1:28" x14ac:dyDescent="0.25">
      <c r="A1142" s="45" t="str">
        <f>IF(Данные2!$A1142&lt;&gt;"",Данные2!$A1142,"")</f>
        <v/>
      </c>
      <c r="G1142" s="45" t="str">
        <f t="shared" si="51"/>
        <v/>
      </c>
      <c r="H1142" s="45" t="str">
        <f>IF(COUNTIF(G$1:G1142,G1142)=1,IF(COUNT(H$1:H1141)&gt;0,MAX(H$1:H1141)+1,1),"")</f>
        <v/>
      </c>
      <c r="J1142" s="45" t="str">
        <f>IFERROR(IF(AND(Данные3!A1142&lt;&gt;"",Данные3!A1142=D$2),Данные3!B1142,""),"")</f>
        <v/>
      </c>
      <c r="K1142" s="45" t="str">
        <f>IF(COUNTIF(J$1:J1142,J1142)=1,IF(COUNT(K$1:K1141)&gt;0,MAX(K$1:K1141)+1,1),"")</f>
        <v/>
      </c>
      <c r="M1142" s="51" t="str">
        <f>IF(G1142="","",IFERROR(SUMIFS(Данные3!$E:$E,Данные3!$A:$A,D$2,Данные3!$B:$B,G1142),""))</f>
        <v/>
      </c>
      <c r="N1142" s="51" t="str">
        <f>IF(G1142="","",IFERROR(SUMIFS(Данные3!$F:$F,Данные3!$A:$A,D$2,Данные3!$B:$B,G1142),""))</f>
        <v/>
      </c>
      <c r="O1142" s="51" t="str">
        <f>IF(G1142="","",IFERROR(ROUND(SUMIFS(Данные3!$G:$G,Данные3!$A:$A,D$2,Данные3!$B:$B,G1142)*100,0)&amp;"%",""))</f>
        <v/>
      </c>
      <c r="U1142" s="51" t="str">
        <f t="shared" si="52"/>
        <v/>
      </c>
      <c r="V1142" s="53" t="str">
        <f t="shared" si="53"/>
        <v/>
      </c>
      <c r="W1142" s="51" t="str">
        <f>IFERROR(IF(Данные2!$A1142&lt;&gt;"",Данные2!$A1142,""),"")</f>
        <v/>
      </c>
      <c r="X1142" s="53" t="str">
        <f>IF(COUNTIF(W$1:W1142,W1142)=1,IF(COUNT(X$1:X1141)&gt;0,MAX(X$1:X1141)+1,1),"")</f>
        <v/>
      </c>
      <c r="Z1142" s="51" t="str">
        <f>IF($U1142="","",IFERROR(SUMIF(Данные2!$A:$A,Техлист!$U1142,Данные2!D:D),""))</f>
        <v/>
      </c>
      <c r="AA1142" s="51" t="str">
        <f>IF($U1142="","",IFERROR(SUMIF(Данные2!$A:$A,Техлист!$U1142,Данные2!E:E),""))</f>
        <v/>
      </c>
      <c r="AB1142" s="45" t="str">
        <f>IF($U1142="","",IFERROR(ROUND(SUMIF(Данные2!$A:$A,Техлист!$U1142,Данные2!F:F)*100,0)&amp;"%",""))</f>
        <v/>
      </c>
    </row>
    <row r="1143" spans="1:28" x14ac:dyDescent="0.25">
      <c r="A1143" s="45" t="str">
        <f>IF(Данные2!$A1143&lt;&gt;"",Данные2!$A1143,"")</f>
        <v/>
      </c>
      <c r="G1143" s="45" t="str">
        <f t="shared" si="51"/>
        <v/>
      </c>
      <c r="H1143" s="45" t="str">
        <f>IF(COUNTIF(G$1:G1143,G1143)=1,IF(COUNT(H$1:H1142)&gt;0,MAX(H$1:H1142)+1,1),"")</f>
        <v/>
      </c>
      <c r="J1143" s="45" t="str">
        <f>IFERROR(IF(AND(Данные3!A1143&lt;&gt;"",Данные3!A1143=D$2),Данные3!B1143,""),"")</f>
        <v/>
      </c>
      <c r="K1143" s="45" t="str">
        <f>IF(COUNTIF(J$1:J1143,J1143)=1,IF(COUNT(K$1:K1142)&gt;0,MAX(K$1:K1142)+1,1),"")</f>
        <v/>
      </c>
      <c r="M1143" s="51" t="str">
        <f>IF(G1143="","",IFERROR(SUMIFS(Данные3!$E:$E,Данные3!$A:$A,D$2,Данные3!$B:$B,G1143),""))</f>
        <v/>
      </c>
      <c r="N1143" s="51" t="str">
        <f>IF(G1143="","",IFERROR(SUMIFS(Данные3!$F:$F,Данные3!$A:$A,D$2,Данные3!$B:$B,G1143),""))</f>
        <v/>
      </c>
      <c r="O1143" s="51" t="str">
        <f>IF(G1143="","",IFERROR(ROUND(SUMIFS(Данные3!$G:$G,Данные3!$A:$A,D$2,Данные3!$B:$B,G1143)*100,0)&amp;"%",""))</f>
        <v/>
      </c>
      <c r="U1143" s="51" t="str">
        <f t="shared" si="52"/>
        <v/>
      </c>
      <c r="V1143" s="53" t="str">
        <f t="shared" si="53"/>
        <v/>
      </c>
      <c r="W1143" s="51" t="str">
        <f>IFERROR(IF(Данные2!$A1143&lt;&gt;"",Данные2!$A1143,""),"")</f>
        <v/>
      </c>
      <c r="X1143" s="53" t="str">
        <f>IF(COUNTIF(W$1:W1143,W1143)=1,IF(COUNT(X$1:X1142)&gt;0,MAX(X$1:X1142)+1,1),"")</f>
        <v/>
      </c>
      <c r="Z1143" s="51" t="str">
        <f>IF($U1143="","",IFERROR(SUMIF(Данные2!$A:$A,Техлист!$U1143,Данные2!D:D),""))</f>
        <v/>
      </c>
      <c r="AA1143" s="51" t="str">
        <f>IF($U1143="","",IFERROR(SUMIF(Данные2!$A:$A,Техлист!$U1143,Данные2!E:E),""))</f>
        <v/>
      </c>
      <c r="AB1143" s="45" t="str">
        <f>IF($U1143="","",IFERROR(ROUND(SUMIF(Данные2!$A:$A,Техлист!$U1143,Данные2!F:F)*100,0)&amp;"%",""))</f>
        <v/>
      </c>
    </row>
    <row r="1144" spans="1:28" x14ac:dyDescent="0.25">
      <c r="A1144" s="45" t="str">
        <f>IF(Данные2!$A1144&lt;&gt;"",Данные2!$A1144,"")</f>
        <v/>
      </c>
      <c r="G1144" s="45" t="str">
        <f t="shared" si="51"/>
        <v/>
      </c>
      <c r="H1144" s="45" t="str">
        <f>IF(COUNTIF(G$1:G1144,G1144)=1,IF(COUNT(H$1:H1143)&gt;0,MAX(H$1:H1143)+1,1),"")</f>
        <v/>
      </c>
      <c r="J1144" s="45" t="str">
        <f>IFERROR(IF(AND(Данные3!A1144&lt;&gt;"",Данные3!A1144=D$2),Данные3!B1144,""),"")</f>
        <v/>
      </c>
      <c r="K1144" s="45" t="str">
        <f>IF(COUNTIF(J$1:J1144,J1144)=1,IF(COUNT(K$1:K1143)&gt;0,MAX(K$1:K1143)+1,1),"")</f>
        <v/>
      </c>
      <c r="M1144" s="51" t="str">
        <f>IF(G1144="","",IFERROR(SUMIFS(Данные3!$E:$E,Данные3!$A:$A,D$2,Данные3!$B:$B,G1144),""))</f>
        <v/>
      </c>
      <c r="N1144" s="51" t="str">
        <f>IF(G1144="","",IFERROR(SUMIFS(Данные3!$F:$F,Данные3!$A:$A,D$2,Данные3!$B:$B,G1144),""))</f>
        <v/>
      </c>
      <c r="O1144" s="51" t="str">
        <f>IF(G1144="","",IFERROR(ROUND(SUMIFS(Данные3!$G:$G,Данные3!$A:$A,D$2,Данные3!$B:$B,G1144)*100,0)&amp;"%",""))</f>
        <v/>
      </c>
      <c r="U1144" s="51" t="str">
        <f t="shared" si="52"/>
        <v/>
      </c>
      <c r="V1144" s="53" t="str">
        <f t="shared" si="53"/>
        <v/>
      </c>
      <c r="W1144" s="51" t="str">
        <f>IFERROR(IF(Данные2!$A1144&lt;&gt;"",Данные2!$A1144,""),"")</f>
        <v/>
      </c>
      <c r="X1144" s="53" t="str">
        <f>IF(COUNTIF(W$1:W1144,W1144)=1,IF(COUNT(X$1:X1143)&gt;0,MAX(X$1:X1143)+1,1),"")</f>
        <v/>
      </c>
      <c r="Z1144" s="51" t="str">
        <f>IF($U1144="","",IFERROR(SUMIF(Данные2!$A:$A,Техлист!$U1144,Данные2!D:D),""))</f>
        <v/>
      </c>
      <c r="AA1144" s="51" t="str">
        <f>IF($U1144="","",IFERROR(SUMIF(Данные2!$A:$A,Техлист!$U1144,Данные2!E:E),""))</f>
        <v/>
      </c>
      <c r="AB1144" s="45" t="str">
        <f>IF($U1144="","",IFERROR(ROUND(SUMIF(Данные2!$A:$A,Техлист!$U1144,Данные2!F:F)*100,0)&amp;"%",""))</f>
        <v/>
      </c>
    </row>
    <row r="1145" spans="1:28" x14ac:dyDescent="0.25">
      <c r="A1145" s="45" t="str">
        <f>IF(Данные2!$A1145&lt;&gt;"",Данные2!$A1145,"")</f>
        <v/>
      </c>
      <c r="G1145" s="45" t="str">
        <f t="shared" si="51"/>
        <v/>
      </c>
      <c r="H1145" s="45" t="str">
        <f>IF(COUNTIF(G$1:G1145,G1145)=1,IF(COUNT(H$1:H1144)&gt;0,MAX(H$1:H1144)+1,1),"")</f>
        <v/>
      </c>
      <c r="J1145" s="45" t="str">
        <f>IFERROR(IF(AND(Данные3!A1145&lt;&gt;"",Данные3!A1145=D$2),Данные3!B1145,""),"")</f>
        <v/>
      </c>
      <c r="K1145" s="45" t="str">
        <f>IF(COUNTIF(J$1:J1145,J1145)=1,IF(COUNT(K$1:K1144)&gt;0,MAX(K$1:K1144)+1,1),"")</f>
        <v/>
      </c>
      <c r="M1145" s="51" t="str">
        <f>IF(G1145="","",IFERROR(SUMIFS(Данные3!$E:$E,Данные3!$A:$A,D$2,Данные3!$B:$B,G1145),""))</f>
        <v/>
      </c>
      <c r="N1145" s="51" t="str">
        <f>IF(G1145="","",IFERROR(SUMIFS(Данные3!$F:$F,Данные3!$A:$A,D$2,Данные3!$B:$B,G1145),""))</f>
        <v/>
      </c>
      <c r="O1145" s="51" t="str">
        <f>IF(G1145="","",IFERROR(ROUND(SUMIFS(Данные3!$G:$G,Данные3!$A:$A,D$2,Данные3!$B:$B,G1145)*100,0)&amp;"%",""))</f>
        <v/>
      </c>
      <c r="U1145" s="51" t="str">
        <f t="shared" si="52"/>
        <v/>
      </c>
      <c r="V1145" s="53" t="str">
        <f t="shared" si="53"/>
        <v/>
      </c>
      <c r="W1145" s="51" t="str">
        <f>IFERROR(IF(Данные2!$A1145&lt;&gt;"",Данные2!$A1145,""),"")</f>
        <v/>
      </c>
      <c r="X1145" s="53" t="str">
        <f>IF(COUNTIF(W$1:W1145,W1145)=1,IF(COUNT(X$1:X1144)&gt;0,MAX(X$1:X1144)+1,1),"")</f>
        <v/>
      </c>
      <c r="Z1145" s="51" t="str">
        <f>IF($U1145="","",IFERROR(SUMIF(Данные2!$A:$A,Техлист!$U1145,Данные2!D:D),""))</f>
        <v/>
      </c>
      <c r="AA1145" s="51" t="str">
        <f>IF($U1145="","",IFERROR(SUMIF(Данные2!$A:$A,Техлист!$U1145,Данные2!E:E),""))</f>
        <v/>
      </c>
      <c r="AB1145" s="45" t="str">
        <f>IF($U1145="","",IFERROR(ROUND(SUMIF(Данные2!$A:$A,Техлист!$U1145,Данные2!F:F)*100,0)&amp;"%",""))</f>
        <v/>
      </c>
    </row>
    <row r="1146" spans="1:28" x14ac:dyDescent="0.25">
      <c r="A1146" s="45" t="str">
        <f>IF(Данные2!$A1146&lt;&gt;"",Данные2!$A1146,"")</f>
        <v/>
      </c>
      <c r="G1146" s="45" t="str">
        <f t="shared" si="51"/>
        <v/>
      </c>
      <c r="H1146" s="45" t="str">
        <f>IF(COUNTIF(G$1:G1146,G1146)=1,IF(COUNT(H$1:H1145)&gt;0,MAX(H$1:H1145)+1,1),"")</f>
        <v/>
      </c>
      <c r="J1146" s="45" t="str">
        <f>IFERROR(IF(AND(Данные3!A1146&lt;&gt;"",Данные3!A1146=D$2),Данные3!B1146,""),"")</f>
        <v/>
      </c>
      <c r="K1146" s="45" t="str">
        <f>IF(COUNTIF(J$1:J1146,J1146)=1,IF(COUNT(K$1:K1145)&gt;0,MAX(K$1:K1145)+1,1),"")</f>
        <v/>
      </c>
      <c r="M1146" s="51" t="str">
        <f>IF(G1146="","",IFERROR(SUMIFS(Данные3!$E:$E,Данные3!$A:$A,D$2,Данные3!$B:$B,G1146),""))</f>
        <v/>
      </c>
      <c r="N1146" s="51" t="str">
        <f>IF(G1146="","",IFERROR(SUMIFS(Данные3!$F:$F,Данные3!$A:$A,D$2,Данные3!$B:$B,G1146),""))</f>
        <v/>
      </c>
      <c r="O1146" s="51" t="str">
        <f>IF(G1146="","",IFERROR(ROUND(SUMIFS(Данные3!$G:$G,Данные3!$A:$A,D$2,Данные3!$B:$B,G1146)*100,0)&amp;"%",""))</f>
        <v/>
      </c>
      <c r="U1146" s="51" t="str">
        <f t="shared" si="52"/>
        <v/>
      </c>
      <c r="V1146" s="53" t="str">
        <f t="shared" si="53"/>
        <v/>
      </c>
      <c r="W1146" s="51" t="str">
        <f>IFERROR(IF(Данные2!$A1146&lt;&gt;"",Данные2!$A1146,""),"")</f>
        <v/>
      </c>
      <c r="X1146" s="53" t="str">
        <f>IF(COUNTIF(W$1:W1146,W1146)=1,IF(COUNT(X$1:X1145)&gt;0,MAX(X$1:X1145)+1,1),"")</f>
        <v/>
      </c>
      <c r="Z1146" s="51" t="str">
        <f>IF($U1146="","",IFERROR(SUMIF(Данные2!$A:$A,Техлист!$U1146,Данные2!D:D),""))</f>
        <v/>
      </c>
      <c r="AA1146" s="51" t="str">
        <f>IF($U1146="","",IFERROR(SUMIF(Данные2!$A:$A,Техлист!$U1146,Данные2!E:E),""))</f>
        <v/>
      </c>
      <c r="AB1146" s="45" t="str">
        <f>IF($U1146="","",IFERROR(ROUND(SUMIF(Данные2!$A:$A,Техлист!$U1146,Данные2!F:F)*100,0)&amp;"%",""))</f>
        <v/>
      </c>
    </row>
    <row r="1147" spans="1:28" x14ac:dyDescent="0.25">
      <c r="A1147" s="45" t="str">
        <f>IF(Данные2!$A1147&lt;&gt;"",Данные2!$A1147,"")</f>
        <v/>
      </c>
      <c r="G1147" s="45" t="str">
        <f t="shared" si="51"/>
        <v/>
      </c>
      <c r="H1147" s="45" t="str">
        <f>IF(COUNTIF(G$1:G1147,G1147)=1,IF(COUNT(H$1:H1146)&gt;0,MAX(H$1:H1146)+1,1),"")</f>
        <v/>
      </c>
      <c r="J1147" s="45" t="str">
        <f>IFERROR(IF(AND(Данные3!A1147&lt;&gt;"",Данные3!A1147=D$2),Данные3!B1147,""),"")</f>
        <v/>
      </c>
      <c r="K1147" s="45" t="str">
        <f>IF(COUNTIF(J$1:J1147,J1147)=1,IF(COUNT(K$1:K1146)&gt;0,MAX(K$1:K1146)+1,1),"")</f>
        <v/>
      </c>
      <c r="M1147" s="51" t="str">
        <f>IF(G1147="","",IFERROR(SUMIFS(Данные3!$E:$E,Данные3!$A:$A,D$2,Данные3!$B:$B,G1147),""))</f>
        <v/>
      </c>
      <c r="N1147" s="51" t="str">
        <f>IF(G1147="","",IFERROR(SUMIFS(Данные3!$F:$F,Данные3!$A:$A,D$2,Данные3!$B:$B,G1147),""))</f>
        <v/>
      </c>
      <c r="O1147" s="51" t="str">
        <f>IF(G1147="","",IFERROR(ROUND(SUMIFS(Данные3!$G:$G,Данные3!$A:$A,D$2,Данные3!$B:$B,G1147)*100,0)&amp;"%",""))</f>
        <v/>
      </c>
      <c r="U1147" s="51" t="str">
        <f t="shared" si="52"/>
        <v/>
      </c>
      <c r="V1147" s="53" t="str">
        <f t="shared" si="53"/>
        <v/>
      </c>
      <c r="W1147" s="51" t="str">
        <f>IFERROR(IF(Данные2!$A1147&lt;&gt;"",Данные2!$A1147,""),"")</f>
        <v/>
      </c>
      <c r="X1147" s="53" t="str">
        <f>IF(COUNTIF(W$1:W1147,W1147)=1,IF(COUNT(X$1:X1146)&gt;0,MAX(X$1:X1146)+1,1),"")</f>
        <v/>
      </c>
      <c r="Z1147" s="51" t="str">
        <f>IF($U1147="","",IFERROR(SUMIF(Данные2!$A:$A,Техлист!$U1147,Данные2!D:D),""))</f>
        <v/>
      </c>
      <c r="AA1147" s="51" t="str">
        <f>IF($U1147="","",IFERROR(SUMIF(Данные2!$A:$A,Техлист!$U1147,Данные2!E:E),""))</f>
        <v/>
      </c>
      <c r="AB1147" s="45" t="str">
        <f>IF($U1147="","",IFERROR(ROUND(SUMIF(Данные2!$A:$A,Техлист!$U1147,Данные2!F:F)*100,0)&amp;"%",""))</f>
        <v/>
      </c>
    </row>
    <row r="1148" spans="1:28" x14ac:dyDescent="0.25">
      <c r="A1148" s="45" t="str">
        <f>IF(Данные2!$A1148&lt;&gt;"",Данные2!$A1148,"")</f>
        <v/>
      </c>
      <c r="G1148" s="45" t="str">
        <f t="shared" si="51"/>
        <v/>
      </c>
      <c r="H1148" s="45" t="str">
        <f>IF(COUNTIF(G$1:G1148,G1148)=1,IF(COUNT(H$1:H1147)&gt;0,MAX(H$1:H1147)+1,1),"")</f>
        <v/>
      </c>
      <c r="J1148" s="45" t="str">
        <f>IFERROR(IF(AND(Данные3!A1148&lt;&gt;"",Данные3!A1148=D$2),Данные3!B1148,""),"")</f>
        <v/>
      </c>
      <c r="K1148" s="45" t="str">
        <f>IF(COUNTIF(J$1:J1148,J1148)=1,IF(COUNT(K$1:K1147)&gt;0,MAX(K$1:K1147)+1,1),"")</f>
        <v/>
      </c>
      <c r="M1148" s="51" t="str">
        <f>IF(G1148="","",IFERROR(SUMIFS(Данные3!$E:$E,Данные3!$A:$A,D$2,Данные3!$B:$B,G1148),""))</f>
        <v/>
      </c>
      <c r="N1148" s="51" t="str">
        <f>IF(G1148="","",IFERROR(SUMIFS(Данные3!$F:$F,Данные3!$A:$A,D$2,Данные3!$B:$B,G1148),""))</f>
        <v/>
      </c>
      <c r="O1148" s="51" t="str">
        <f>IF(G1148="","",IFERROR(ROUND(SUMIFS(Данные3!$G:$G,Данные3!$A:$A,D$2,Данные3!$B:$B,G1148)*100,0)&amp;"%",""))</f>
        <v/>
      </c>
      <c r="U1148" s="51" t="str">
        <f t="shared" si="52"/>
        <v/>
      </c>
      <c r="V1148" s="53" t="str">
        <f t="shared" si="53"/>
        <v/>
      </c>
      <c r="W1148" s="51" t="str">
        <f>IFERROR(IF(Данные2!$A1148&lt;&gt;"",Данные2!$A1148,""),"")</f>
        <v/>
      </c>
      <c r="X1148" s="53" t="str">
        <f>IF(COUNTIF(W$1:W1148,W1148)=1,IF(COUNT(X$1:X1147)&gt;0,MAX(X$1:X1147)+1,1),"")</f>
        <v/>
      </c>
      <c r="Z1148" s="51" t="str">
        <f>IF($U1148="","",IFERROR(SUMIF(Данные2!$A:$A,Техлист!$U1148,Данные2!D:D),""))</f>
        <v/>
      </c>
      <c r="AA1148" s="51" t="str">
        <f>IF($U1148="","",IFERROR(SUMIF(Данные2!$A:$A,Техлист!$U1148,Данные2!E:E),""))</f>
        <v/>
      </c>
      <c r="AB1148" s="45" t="str">
        <f>IF($U1148="","",IFERROR(ROUND(SUMIF(Данные2!$A:$A,Техлист!$U1148,Данные2!F:F)*100,0)&amp;"%",""))</f>
        <v/>
      </c>
    </row>
    <row r="1149" spans="1:28" x14ac:dyDescent="0.25">
      <c r="A1149" s="45" t="str">
        <f>IF(Данные2!$A1149&lt;&gt;"",Данные2!$A1149,"")</f>
        <v/>
      </c>
      <c r="G1149" s="45" t="str">
        <f t="shared" si="51"/>
        <v/>
      </c>
      <c r="H1149" s="45" t="str">
        <f>IF(COUNTIF(G$1:G1149,G1149)=1,IF(COUNT(H$1:H1148)&gt;0,MAX(H$1:H1148)+1,1),"")</f>
        <v/>
      </c>
      <c r="J1149" s="45" t="str">
        <f>IFERROR(IF(AND(Данные3!A1149&lt;&gt;"",Данные3!A1149=D$2),Данные3!B1149,""),"")</f>
        <v/>
      </c>
      <c r="K1149" s="45" t="str">
        <f>IF(COUNTIF(J$1:J1149,J1149)=1,IF(COUNT(K$1:K1148)&gt;0,MAX(K$1:K1148)+1,1),"")</f>
        <v/>
      </c>
      <c r="M1149" s="51" t="str">
        <f>IF(G1149="","",IFERROR(SUMIFS(Данные3!$E:$E,Данные3!$A:$A,D$2,Данные3!$B:$B,G1149),""))</f>
        <v/>
      </c>
      <c r="N1149" s="51" t="str">
        <f>IF(G1149="","",IFERROR(SUMIFS(Данные3!$F:$F,Данные3!$A:$A,D$2,Данные3!$B:$B,G1149),""))</f>
        <v/>
      </c>
      <c r="O1149" s="51" t="str">
        <f>IF(G1149="","",IFERROR(ROUND(SUMIFS(Данные3!$G:$G,Данные3!$A:$A,D$2,Данные3!$B:$B,G1149)*100,0)&amp;"%",""))</f>
        <v/>
      </c>
      <c r="U1149" s="51" t="str">
        <f t="shared" si="52"/>
        <v/>
      </c>
      <c r="V1149" s="53" t="str">
        <f t="shared" si="53"/>
        <v/>
      </c>
      <c r="W1149" s="51" t="str">
        <f>IFERROR(IF(Данные2!$A1149&lt;&gt;"",Данные2!$A1149,""),"")</f>
        <v/>
      </c>
      <c r="X1149" s="53" t="str">
        <f>IF(COUNTIF(W$1:W1149,W1149)=1,IF(COUNT(X$1:X1148)&gt;0,MAX(X$1:X1148)+1,1),"")</f>
        <v/>
      </c>
      <c r="Z1149" s="51" t="str">
        <f>IF($U1149="","",IFERROR(SUMIF(Данные2!$A:$A,Техлист!$U1149,Данные2!D:D),""))</f>
        <v/>
      </c>
      <c r="AA1149" s="51" t="str">
        <f>IF($U1149="","",IFERROR(SUMIF(Данные2!$A:$A,Техлист!$U1149,Данные2!E:E),""))</f>
        <v/>
      </c>
      <c r="AB1149" s="45" t="str">
        <f>IF($U1149="","",IFERROR(ROUND(SUMIF(Данные2!$A:$A,Техлист!$U1149,Данные2!F:F)*100,0)&amp;"%",""))</f>
        <v/>
      </c>
    </row>
    <row r="1150" spans="1:28" x14ac:dyDescent="0.25">
      <c r="A1150" s="45" t="str">
        <f>IF(Данные2!$A1150&lt;&gt;"",Данные2!$A1150,"")</f>
        <v/>
      </c>
      <c r="G1150" s="45" t="str">
        <f t="shared" si="51"/>
        <v/>
      </c>
      <c r="H1150" s="45" t="str">
        <f>IF(COUNTIF(G$1:G1150,G1150)=1,IF(COUNT(H$1:H1149)&gt;0,MAX(H$1:H1149)+1,1),"")</f>
        <v/>
      </c>
      <c r="J1150" s="45" t="str">
        <f>IFERROR(IF(AND(Данные3!A1150&lt;&gt;"",Данные3!A1150=D$2),Данные3!B1150,""),"")</f>
        <v/>
      </c>
      <c r="K1150" s="45" t="str">
        <f>IF(COUNTIF(J$1:J1150,J1150)=1,IF(COUNT(K$1:K1149)&gt;0,MAX(K$1:K1149)+1,1),"")</f>
        <v/>
      </c>
      <c r="M1150" s="51" t="str">
        <f>IF(G1150="","",IFERROR(SUMIFS(Данные3!$E:$E,Данные3!$A:$A,D$2,Данные3!$B:$B,G1150),""))</f>
        <v/>
      </c>
      <c r="N1150" s="51" t="str">
        <f>IF(G1150="","",IFERROR(SUMIFS(Данные3!$F:$F,Данные3!$A:$A,D$2,Данные3!$B:$B,G1150),""))</f>
        <v/>
      </c>
      <c r="O1150" s="51" t="str">
        <f>IF(G1150="","",IFERROR(ROUND(SUMIFS(Данные3!$G:$G,Данные3!$A:$A,D$2,Данные3!$B:$B,G1150)*100,0)&amp;"%",""))</f>
        <v/>
      </c>
      <c r="U1150" s="51" t="str">
        <f t="shared" si="52"/>
        <v/>
      </c>
      <c r="V1150" s="53" t="str">
        <f t="shared" si="53"/>
        <v/>
      </c>
      <c r="W1150" s="51" t="str">
        <f>IFERROR(IF(Данные2!$A1150&lt;&gt;"",Данные2!$A1150,""),"")</f>
        <v/>
      </c>
      <c r="X1150" s="53" t="str">
        <f>IF(COUNTIF(W$1:W1150,W1150)=1,IF(COUNT(X$1:X1149)&gt;0,MAX(X$1:X1149)+1,1),"")</f>
        <v/>
      </c>
      <c r="Z1150" s="51" t="str">
        <f>IF($U1150="","",IFERROR(SUMIF(Данные2!$A:$A,Техлист!$U1150,Данные2!D:D),""))</f>
        <v/>
      </c>
      <c r="AA1150" s="51" t="str">
        <f>IF($U1150="","",IFERROR(SUMIF(Данные2!$A:$A,Техлист!$U1150,Данные2!E:E),""))</f>
        <v/>
      </c>
      <c r="AB1150" s="45" t="str">
        <f>IF($U1150="","",IFERROR(ROUND(SUMIF(Данные2!$A:$A,Техлист!$U1150,Данные2!F:F)*100,0)&amp;"%",""))</f>
        <v/>
      </c>
    </row>
    <row r="1151" spans="1:28" x14ac:dyDescent="0.25">
      <c r="A1151" s="45" t="str">
        <f>IF(Данные2!$A1151&lt;&gt;"",Данные2!$A1151,"")</f>
        <v/>
      </c>
      <c r="G1151" s="45" t="str">
        <f t="shared" si="51"/>
        <v/>
      </c>
      <c r="H1151" s="45" t="str">
        <f>IF(COUNTIF(G$1:G1151,G1151)=1,IF(COUNT(H$1:H1150)&gt;0,MAX(H$1:H1150)+1,1),"")</f>
        <v/>
      </c>
      <c r="J1151" s="45" t="str">
        <f>IFERROR(IF(AND(Данные3!A1151&lt;&gt;"",Данные3!A1151=D$2),Данные3!B1151,""),"")</f>
        <v/>
      </c>
      <c r="K1151" s="45" t="str">
        <f>IF(COUNTIF(J$1:J1151,J1151)=1,IF(COUNT(K$1:K1150)&gt;0,MAX(K$1:K1150)+1,1),"")</f>
        <v/>
      </c>
      <c r="M1151" s="51" t="str">
        <f>IF(G1151="","",IFERROR(SUMIFS(Данные3!$E:$E,Данные3!$A:$A,D$2,Данные3!$B:$B,G1151),""))</f>
        <v/>
      </c>
      <c r="N1151" s="51" t="str">
        <f>IF(G1151="","",IFERROR(SUMIFS(Данные3!$F:$F,Данные3!$A:$A,D$2,Данные3!$B:$B,G1151),""))</f>
        <v/>
      </c>
      <c r="O1151" s="51" t="str">
        <f>IF(G1151="","",IFERROR(ROUND(SUMIFS(Данные3!$G:$G,Данные3!$A:$A,D$2,Данные3!$B:$B,G1151)*100,0)&amp;"%",""))</f>
        <v/>
      </c>
      <c r="U1151" s="51" t="str">
        <f t="shared" si="52"/>
        <v/>
      </c>
      <c r="V1151" s="53" t="str">
        <f t="shared" si="53"/>
        <v/>
      </c>
      <c r="W1151" s="51" t="str">
        <f>IFERROR(IF(Данные2!$A1151&lt;&gt;"",Данные2!$A1151,""),"")</f>
        <v/>
      </c>
      <c r="X1151" s="53" t="str">
        <f>IF(COUNTIF(W$1:W1151,W1151)=1,IF(COUNT(X$1:X1150)&gt;0,MAX(X$1:X1150)+1,1),"")</f>
        <v/>
      </c>
      <c r="Z1151" s="51" t="str">
        <f>IF($U1151="","",IFERROR(SUMIF(Данные2!$A:$A,Техлист!$U1151,Данные2!D:D),""))</f>
        <v/>
      </c>
      <c r="AA1151" s="51" t="str">
        <f>IF($U1151="","",IFERROR(SUMIF(Данные2!$A:$A,Техлист!$U1151,Данные2!E:E),""))</f>
        <v/>
      </c>
      <c r="AB1151" s="45" t="str">
        <f>IF($U1151="","",IFERROR(ROUND(SUMIF(Данные2!$A:$A,Техлист!$U1151,Данные2!F:F)*100,0)&amp;"%",""))</f>
        <v/>
      </c>
    </row>
    <row r="1152" spans="1:28" x14ac:dyDescent="0.25">
      <c r="A1152" s="45" t="str">
        <f>IF(Данные2!$A1152&lt;&gt;"",Данные2!$A1152,"")</f>
        <v/>
      </c>
      <c r="G1152" s="45" t="str">
        <f t="shared" si="51"/>
        <v/>
      </c>
      <c r="H1152" s="45" t="str">
        <f>IF(COUNTIF(G$1:G1152,G1152)=1,IF(COUNT(H$1:H1151)&gt;0,MAX(H$1:H1151)+1,1),"")</f>
        <v/>
      </c>
      <c r="J1152" s="45" t="str">
        <f>IFERROR(IF(AND(Данные3!A1152&lt;&gt;"",Данные3!A1152=D$2),Данные3!B1152,""),"")</f>
        <v/>
      </c>
      <c r="K1152" s="45" t="str">
        <f>IF(COUNTIF(J$1:J1152,J1152)=1,IF(COUNT(K$1:K1151)&gt;0,MAX(K$1:K1151)+1,1),"")</f>
        <v/>
      </c>
      <c r="M1152" s="51" t="str">
        <f>IF(G1152="","",IFERROR(SUMIFS(Данные3!$E:$E,Данные3!$A:$A,D$2,Данные3!$B:$B,G1152),""))</f>
        <v/>
      </c>
      <c r="N1152" s="51" t="str">
        <f>IF(G1152="","",IFERROR(SUMIFS(Данные3!$F:$F,Данные3!$A:$A,D$2,Данные3!$B:$B,G1152),""))</f>
        <v/>
      </c>
      <c r="O1152" s="51" t="str">
        <f>IF(G1152="","",IFERROR(ROUND(SUMIFS(Данные3!$G:$G,Данные3!$A:$A,D$2,Данные3!$B:$B,G1152)*100,0)&amp;"%",""))</f>
        <v/>
      </c>
      <c r="U1152" s="51" t="str">
        <f t="shared" si="52"/>
        <v/>
      </c>
      <c r="V1152" s="53" t="str">
        <f t="shared" si="53"/>
        <v/>
      </c>
      <c r="W1152" s="51" t="str">
        <f>IFERROR(IF(Данные2!$A1152&lt;&gt;"",Данные2!$A1152,""),"")</f>
        <v/>
      </c>
      <c r="X1152" s="53" t="str">
        <f>IF(COUNTIF(W$1:W1152,W1152)=1,IF(COUNT(X$1:X1151)&gt;0,MAX(X$1:X1151)+1,1),"")</f>
        <v/>
      </c>
      <c r="Z1152" s="51" t="str">
        <f>IF($U1152="","",IFERROR(SUMIF(Данные2!$A:$A,Техлист!$U1152,Данные2!D:D),""))</f>
        <v/>
      </c>
      <c r="AA1152" s="51" t="str">
        <f>IF($U1152="","",IFERROR(SUMIF(Данные2!$A:$A,Техлист!$U1152,Данные2!E:E),""))</f>
        <v/>
      </c>
      <c r="AB1152" s="45" t="str">
        <f>IF($U1152="","",IFERROR(ROUND(SUMIF(Данные2!$A:$A,Техлист!$U1152,Данные2!F:F)*100,0)&amp;"%",""))</f>
        <v/>
      </c>
    </row>
    <row r="1153" spans="1:28" x14ac:dyDescent="0.25">
      <c r="A1153" s="45" t="str">
        <f>IF(Данные2!$A1153&lt;&gt;"",Данные2!$A1153,"")</f>
        <v/>
      </c>
      <c r="G1153" s="45" t="str">
        <f t="shared" si="51"/>
        <v/>
      </c>
      <c r="H1153" s="45" t="str">
        <f>IF(COUNTIF(G$1:G1153,G1153)=1,IF(COUNT(H$1:H1152)&gt;0,MAX(H$1:H1152)+1,1),"")</f>
        <v/>
      </c>
      <c r="J1153" s="45" t="str">
        <f>IFERROR(IF(AND(Данные3!A1153&lt;&gt;"",Данные3!A1153=D$2),Данные3!B1153,""),"")</f>
        <v/>
      </c>
      <c r="K1153" s="45" t="str">
        <f>IF(COUNTIF(J$1:J1153,J1153)=1,IF(COUNT(K$1:K1152)&gt;0,MAX(K$1:K1152)+1,1),"")</f>
        <v/>
      </c>
      <c r="M1153" s="51" t="str">
        <f>IF(G1153="","",IFERROR(SUMIFS(Данные3!$E:$E,Данные3!$A:$A,D$2,Данные3!$B:$B,G1153),""))</f>
        <v/>
      </c>
      <c r="N1153" s="51" t="str">
        <f>IF(G1153="","",IFERROR(SUMIFS(Данные3!$F:$F,Данные3!$A:$A,D$2,Данные3!$B:$B,G1153),""))</f>
        <v/>
      </c>
      <c r="O1153" s="51" t="str">
        <f>IF(G1153="","",IFERROR(ROUND(SUMIFS(Данные3!$G:$G,Данные3!$A:$A,D$2,Данные3!$B:$B,G1153)*100,0)&amp;"%",""))</f>
        <v/>
      </c>
      <c r="U1153" s="51" t="str">
        <f t="shared" si="52"/>
        <v/>
      </c>
      <c r="V1153" s="53" t="str">
        <f t="shared" si="53"/>
        <v/>
      </c>
      <c r="W1153" s="51" t="str">
        <f>IFERROR(IF(Данные2!$A1153&lt;&gt;"",Данные2!$A1153,""),"")</f>
        <v/>
      </c>
      <c r="X1153" s="53" t="str">
        <f>IF(COUNTIF(W$1:W1153,W1153)=1,IF(COUNT(X$1:X1152)&gt;0,MAX(X$1:X1152)+1,1),"")</f>
        <v/>
      </c>
      <c r="Z1153" s="51" t="str">
        <f>IF($U1153="","",IFERROR(SUMIF(Данные2!$A:$A,Техлист!$U1153,Данные2!D:D),""))</f>
        <v/>
      </c>
      <c r="AA1153" s="51" t="str">
        <f>IF($U1153="","",IFERROR(SUMIF(Данные2!$A:$A,Техлист!$U1153,Данные2!E:E),""))</f>
        <v/>
      </c>
      <c r="AB1153" s="45" t="str">
        <f>IF($U1153="","",IFERROR(ROUND(SUMIF(Данные2!$A:$A,Техлист!$U1153,Данные2!F:F)*100,0)&amp;"%",""))</f>
        <v/>
      </c>
    </row>
    <row r="1154" spans="1:28" x14ac:dyDescent="0.25">
      <c r="A1154" s="45" t="str">
        <f>IF(Данные2!$A1154&lt;&gt;"",Данные2!$A1154,"")</f>
        <v/>
      </c>
      <c r="G1154" s="45" t="str">
        <f t="shared" ref="G1154:G1217" si="54">IFERROR(INDEX(J$2:J$2000,MATCH(ROW()-1,K$2:K$2000,0)),"")</f>
        <v/>
      </c>
      <c r="H1154" s="45" t="str">
        <f>IF(COUNTIF(G$1:G1154,G1154)=1,IF(COUNT(H$1:H1153)&gt;0,MAX(H$1:H1153)+1,1),"")</f>
        <v/>
      </c>
      <c r="J1154" s="45" t="str">
        <f>IFERROR(IF(AND(Данные3!A1154&lt;&gt;"",Данные3!A1154=D$2),Данные3!B1154,""),"")</f>
        <v/>
      </c>
      <c r="K1154" s="45" t="str">
        <f>IF(COUNTIF(J$1:J1154,J1154)=1,IF(COUNT(K$1:K1153)&gt;0,MAX(K$1:K1153)+1,1),"")</f>
        <v/>
      </c>
      <c r="M1154" s="51" t="str">
        <f>IF(G1154="","",IFERROR(SUMIFS(Данные3!$E:$E,Данные3!$A:$A,D$2,Данные3!$B:$B,G1154),""))</f>
        <v/>
      </c>
      <c r="N1154" s="51" t="str">
        <f>IF(G1154="","",IFERROR(SUMIFS(Данные3!$F:$F,Данные3!$A:$A,D$2,Данные3!$B:$B,G1154),""))</f>
        <v/>
      </c>
      <c r="O1154" s="51" t="str">
        <f>IF(G1154="","",IFERROR(ROUND(SUMIFS(Данные3!$G:$G,Данные3!$A:$A,D$2,Данные3!$B:$B,G1154)*100,0)&amp;"%",""))</f>
        <v/>
      </c>
      <c r="U1154" s="51" t="str">
        <f t="shared" ref="U1154:U1217" si="55">IFERROR(INDEX(W$2:W$2000,MATCH(ROW()-1,X$2:X$2000,0)),"")</f>
        <v/>
      </c>
      <c r="V1154" s="53" t="str">
        <f t="shared" ref="V1154:V1217" si="56">IFERROR(INDEX(X$2:X$2000,MATCH(ROW()-1,X$2:X$2000,0)),"")</f>
        <v/>
      </c>
      <c r="W1154" s="51" t="str">
        <f>IFERROR(IF(Данные2!$A1154&lt;&gt;"",Данные2!$A1154,""),"")</f>
        <v/>
      </c>
      <c r="X1154" s="53" t="str">
        <f>IF(COUNTIF(W$1:W1154,W1154)=1,IF(COUNT(X$1:X1153)&gt;0,MAX(X$1:X1153)+1,1),"")</f>
        <v/>
      </c>
      <c r="Z1154" s="51" t="str">
        <f>IF($U1154="","",IFERROR(SUMIF(Данные2!$A:$A,Техлист!$U1154,Данные2!D:D),""))</f>
        <v/>
      </c>
      <c r="AA1154" s="51" t="str">
        <f>IF($U1154="","",IFERROR(SUMIF(Данные2!$A:$A,Техлист!$U1154,Данные2!E:E),""))</f>
        <v/>
      </c>
      <c r="AB1154" s="45" t="str">
        <f>IF($U1154="","",IFERROR(ROUND(SUMIF(Данные2!$A:$A,Техлист!$U1154,Данные2!F:F)*100,0)&amp;"%",""))</f>
        <v/>
      </c>
    </row>
    <row r="1155" spans="1:28" x14ac:dyDescent="0.25">
      <c r="A1155" s="45" t="str">
        <f>IF(Данные2!$A1155&lt;&gt;"",Данные2!$A1155,"")</f>
        <v/>
      </c>
      <c r="G1155" s="45" t="str">
        <f t="shared" si="54"/>
        <v/>
      </c>
      <c r="H1155" s="45" t="str">
        <f>IF(COUNTIF(G$1:G1155,G1155)=1,IF(COUNT(H$1:H1154)&gt;0,MAX(H$1:H1154)+1,1),"")</f>
        <v/>
      </c>
      <c r="J1155" s="45" t="str">
        <f>IFERROR(IF(AND(Данные3!A1155&lt;&gt;"",Данные3!A1155=D$2),Данные3!B1155,""),"")</f>
        <v/>
      </c>
      <c r="K1155" s="45" t="str">
        <f>IF(COUNTIF(J$1:J1155,J1155)=1,IF(COUNT(K$1:K1154)&gt;0,MAX(K$1:K1154)+1,1),"")</f>
        <v/>
      </c>
      <c r="M1155" s="51" t="str">
        <f>IF(G1155="","",IFERROR(SUMIFS(Данные3!$E:$E,Данные3!$A:$A,D$2,Данные3!$B:$B,G1155),""))</f>
        <v/>
      </c>
      <c r="N1155" s="51" t="str">
        <f>IF(G1155="","",IFERROR(SUMIFS(Данные3!$F:$F,Данные3!$A:$A,D$2,Данные3!$B:$B,G1155),""))</f>
        <v/>
      </c>
      <c r="O1155" s="51" t="str">
        <f>IF(G1155="","",IFERROR(ROUND(SUMIFS(Данные3!$G:$G,Данные3!$A:$A,D$2,Данные3!$B:$B,G1155)*100,0)&amp;"%",""))</f>
        <v/>
      </c>
      <c r="U1155" s="51" t="str">
        <f t="shared" si="55"/>
        <v/>
      </c>
      <c r="V1155" s="53" t="str">
        <f t="shared" si="56"/>
        <v/>
      </c>
      <c r="W1155" s="51" t="str">
        <f>IFERROR(IF(Данные2!$A1155&lt;&gt;"",Данные2!$A1155,""),"")</f>
        <v/>
      </c>
      <c r="X1155" s="53" t="str">
        <f>IF(COUNTIF(W$1:W1155,W1155)=1,IF(COUNT(X$1:X1154)&gt;0,MAX(X$1:X1154)+1,1),"")</f>
        <v/>
      </c>
      <c r="Z1155" s="51" t="str">
        <f>IF($U1155="","",IFERROR(SUMIF(Данные2!$A:$A,Техлист!$U1155,Данные2!D:D),""))</f>
        <v/>
      </c>
      <c r="AA1155" s="51" t="str">
        <f>IF($U1155="","",IFERROR(SUMIF(Данные2!$A:$A,Техлист!$U1155,Данные2!E:E),""))</f>
        <v/>
      </c>
      <c r="AB1155" s="45" t="str">
        <f>IF($U1155="","",IFERROR(ROUND(SUMIF(Данные2!$A:$A,Техлист!$U1155,Данные2!F:F)*100,0)&amp;"%",""))</f>
        <v/>
      </c>
    </row>
    <row r="1156" spans="1:28" x14ac:dyDescent="0.25">
      <c r="A1156" s="45" t="str">
        <f>IF(Данные2!$A1156&lt;&gt;"",Данные2!$A1156,"")</f>
        <v/>
      </c>
      <c r="G1156" s="45" t="str">
        <f t="shared" si="54"/>
        <v/>
      </c>
      <c r="H1156" s="45" t="str">
        <f>IF(COUNTIF(G$1:G1156,G1156)=1,IF(COUNT(H$1:H1155)&gt;0,MAX(H$1:H1155)+1,1),"")</f>
        <v/>
      </c>
      <c r="J1156" s="45" t="str">
        <f>IFERROR(IF(AND(Данные3!A1156&lt;&gt;"",Данные3!A1156=D$2),Данные3!B1156,""),"")</f>
        <v/>
      </c>
      <c r="K1156" s="45" t="str">
        <f>IF(COUNTIF(J$1:J1156,J1156)=1,IF(COUNT(K$1:K1155)&gt;0,MAX(K$1:K1155)+1,1),"")</f>
        <v/>
      </c>
      <c r="M1156" s="51" t="str">
        <f>IF(G1156="","",IFERROR(SUMIFS(Данные3!$E:$E,Данные3!$A:$A,D$2,Данные3!$B:$B,G1156),""))</f>
        <v/>
      </c>
      <c r="N1156" s="51" t="str">
        <f>IF(G1156="","",IFERROR(SUMIFS(Данные3!$F:$F,Данные3!$A:$A,D$2,Данные3!$B:$B,G1156),""))</f>
        <v/>
      </c>
      <c r="O1156" s="51" t="str">
        <f>IF(G1156="","",IFERROR(ROUND(SUMIFS(Данные3!$G:$G,Данные3!$A:$A,D$2,Данные3!$B:$B,G1156)*100,0)&amp;"%",""))</f>
        <v/>
      </c>
      <c r="U1156" s="51" t="str">
        <f t="shared" si="55"/>
        <v/>
      </c>
      <c r="V1156" s="53" t="str">
        <f t="shared" si="56"/>
        <v/>
      </c>
      <c r="W1156" s="51" t="str">
        <f>IFERROR(IF(Данные2!$A1156&lt;&gt;"",Данные2!$A1156,""),"")</f>
        <v/>
      </c>
      <c r="X1156" s="53" t="str">
        <f>IF(COUNTIF(W$1:W1156,W1156)=1,IF(COUNT(X$1:X1155)&gt;0,MAX(X$1:X1155)+1,1),"")</f>
        <v/>
      </c>
      <c r="Z1156" s="51" t="str">
        <f>IF($U1156="","",IFERROR(SUMIF(Данные2!$A:$A,Техлист!$U1156,Данные2!D:D),""))</f>
        <v/>
      </c>
      <c r="AA1156" s="51" t="str">
        <f>IF($U1156="","",IFERROR(SUMIF(Данные2!$A:$A,Техлист!$U1156,Данные2!E:E),""))</f>
        <v/>
      </c>
      <c r="AB1156" s="45" t="str">
        <f>IF($U1156="","",IFERROR(ROUND(SUMIF(Данные2!$A:$A,Техлист!$U1156,Данные2!F:F)*100,0)&amp;"%",""))</f>
        <v/>
      </c>
    </row>
    <row r="1157" spans="1:28" x14ac:dyDescent="0.25">
      <c r="A1157" s="45" t="str">
        <f>IF(Данные2!$A1157&lt;&gt;"",Данные2!$A1157,"")</f>
        <v/>
      </c>
      <c r="G1157" s="45" t="str">
        <f t="shared" si="54"/>
        <v/>
      </c>
      <c r="H1157" s="45" t="str">
        <f>IF(COUNTIF(G$1:G1157,G1157)=1,IF(COUNT(H$1:H1156)&gt;0,MAX(H$1:H1156)+1,1),"")</f>
        <v/>
      </c>
      <c r="J1157" s="45" t="str">
        <f>IFERROR(IF(AND(Данные3!A1157&lt;&gt;"",Данные3!A1157=D$2),Данные3!B1157,""),"")</f>
        <v/>
      </c>
      <c r="K1157" s="45" t="str">
        <f>IF(COUNTIF(J$1:J1157,J1157)=1,IF(COUNT(K$1:K1156)&gt;0,MAX(K$1:K1156)+1,1),"")</f>
        <v/>
      </c>
      <c r="M1157" s="51" t="str">
        <f>IF(G1157="","",IFERROR(SUMIFS(Данные3!$E:$E,Данные3!$A:$A,D$2,Данные3!$B:$B,G1157),""))</f>
        <v/>
      </c>
      <c r="N1157" s="51" t="str">
        <f>IF(G1157="","",IFERROR(SUMIFS(Данные3!$F:$F,Данные3!$A:$A,D$2,Данные3!$B:$B,G1157),""))</f>
        <v/>
      </c>
      <c r="O1157" s="51" t="str">
        <f>IF(G1157="","",IFERROR(ROUND(SUMIFS(Данные3!$G:$G,Данные3!$A:$A,D$2,Данные3!$B:$B,G1157)*100,0)&amp;"%",""))</f>
        <v/>
      </c>
      <c r="U1157" s="51" t="str">
        <f t="shared" si="55"/>
        <v/>
      </c>
      <c r="V1157" s="53" t="str">
        <f t="shared" si="56"/>
        <v/>
      </c>
      <c r="W1157" s="51" t="str">
        <f>IFERROR(IF(Данные2!$A1157&lt;&gt;"",Данные2!$A1157,""),"")</f>
        <v/>
      </c>
      <c r="X1157" s="53" t="str">
        <f>IF(COUNTIF(W$1:W1157,W1157)=1,IF(COUNT(X$1:X1156)&gt;0,MAX(X$1:X1156)+1,1),"")</f>
        <v/>
      </c>
      <c r="Z1157" s="51" t="str">
        <f>IF($U1157="","",IFERROR(SUMIF(Данные2!$A:$A,Техлист!$U1157,Данные2!D:D),""))</f>
        <v/>
      </c>
      <c r="AA1157" s="51" t="str">
        <f>IF($U1157="","",IFERROR(SUMIF(Данные2!$A:$A,Техлист!$U1157,Данные2!E:E),""))</f>
        <v/>
      </c>
      <c r="AB1157" s="45" t="str">
        <f>IF($U1157="","",IFERROR(ROUND(SUMIF(Данные2!$A:$A,Техлист!$U1157,Данные2!F:F)*100,0)&amp;"%",""))</f>
        <v/>
      </c>
    </row>
    <row r="1158" spans="1:28" x14ac:dyDescent="0.25">
      <c r="A1158" s="45" t="str">
        <f>IF(Данные2!$A1158&lt;&gt;"",Данные2!$A1158,"")</f>
        <v/>
      </c>
      <c r="G1158" s="45" t="str">
        <f t="shared" si="54"/>
        <v/>
      </c>
      <c r="H1158" s="45" t="str">
        <f>IF(COUNTIF(G$1:G1158,G1158)=1,IF(COUNT(H$1:H1157)&gt;0,MAX(H$1:H1157)+1,1),"")</f>
        <v/>
      </c>
      <c r="J1158" s="45" t="str">
        <f>IFERROR(IF(AND(Данные3!A1158&lt;&gt;"",Данные3!A1158=D$2),Данные3!B1158,""),"")</f>
        <v/>
      </c>
      <c r="K1158" s="45" t="str">
        <f>IF(COUNTIF(J$1:J1158,J1158)=1,IF(COUNT(K$1:K1157)&gt;0,MAX(K$1:K1157)+1,1),"")</f>
        <v/>
      </c>
      <c r="M1158" s="51" t="str">
        <f>IF(G1158="","",IFERROR(SUMIFS(Данные3!$E:$E,Данные3!$A:$A,D$2,Данные3!$B:$B,G1158),""))</f>
        <v/>
      </c>
      <c r="N1158" s="51" t="str">
        <f>IF(G1158="","",IFERROR(SUMIFS(Данные3!$F:$F,Данные3!$A:$A,D$2,Данные3!$B:$B,G1158),""))</f>
        <v/>
      </c>
      <c r="O1158" s="51" t="str">
        <f>IF(G1158="","",IFERROR(ROUND(SUMIFS(Данные3!$G:$G,Данные3!$A:$A,D$2,Данные3!$B:$B,G1158)*100,0)&amp;"%",""))</f>
        <v/>
      </c>
      <c r="U1158" s="51" t="str">
        <f t="shared" si="55"/>
        <v/>
      </c>
      <c r="V1158" s="53" t="str">
        <f t="shared" si="56"/>
        <v/>
      </c>
      <c r="W1158" s="51" t="str">
        <f>IFERROR(IF(Данные2!$A1158&lt;&gt;"",Данные2!$A1158,""),"")</f>
        <v/>
      </c>
      <c r="X1158" s="53" t="str">
        <f>IF(COUNTIF(W$1:W1158,W1158)=1,IF(COUNT(X$1:X1157)&gt;0,MAX(X$1:X1157)+1,1),"")</f>
        <v/>
      </c>
      <c r="Z1158" s="51" t="str">
        <f>IF($U1158="","",IFERROR(SUMIF(Данные2!$A:$A,Техлист!$U1158,Данные2!D:D),""))</f>
        <v/>
      </c>
      <c r="AA1158" s="51" t="str">
        <f>IF($U1158="","",IFERROR(SUMIF(Данные2!$A:$A,Техлист!$U1158,Данные2!E:E),""))</f>
        <v/>
      </c>
      <c r="AB1158" s="45" t="str">
        <f>IF($U1158="","",IFERROR(ROUND(SUMIF(Данные2!$A:$A,Техлист!$U1158,Данные2!F:F)*100,0)&amp;"%",""))</f>
        <v/>
      </c>
    </row>
    <row r="1159" spans="1:28" x14ac:dyDescent="0.25">
      <c r="A1159" s="45" t="str">
        <f>IF(Данные2!$A1159&lt;&gt;"",Данные2!$A1159,"")</f>
        <v/>
      </c>
      <c r="G1159" s="45" t="str">
        <f t="shared" si="54"/>
        <v/>
      </c>
      <c r="H1159" s="45" t="str">
        <f>IF(COUNTIF(G$1:G1159,G1159)=1,IF(COUNT(H$1:H1158)&gt;0,MAX(H$1:H1158)+1,1),"")</f>
        <v/>
      </c>
      <c r="J1159" s="45" t="str">
        <f>IFERROR(IF(AND(Данные3!A1159&lt;&gt;"",Данные3!A1159=D$2),Данные3!B1159,""),"")</f>
        <v/>
      </c>
      <c r="K1159" s="45" t="str">
        <f>IF(COUNTIF(J$1:J1159,J1159)=1,IF(COUNT(K$1:K1158)&gt;0,MAX(K$1:K1158)+1,1),"")</f>
        <v/>
      </c>
      <c r="M1159" s="51" t="str">
        <f>IF(G1159="","",IFERROR(SUMIFS(Данные3!$E:$E,Данные3!$A:$A,D$2,Данные3!$B:$B,G1159),""))</f>
        <v/>
      </c>
      <c r="N1159" s="51" t="str">
        <f>IF(G1159="","",IFERROR(SUMIFS(Данные3!$F:$F,Данные3!$A:$A,D$2,Данные3!$B:$B,G1159),""))</f>
        <v/>
      </c>
      <c r="O1159" s="51" t="str">
        <f>IF(G1159="","",IFERROR(ROUND(SUMIFS(Данные3!$G:$G,Данные3!$A:$A,D$2,Данные3!$B:$B,G1159)*100,0)&amp;"%",""))</f>
        <v/>
      </c>
      <c r="U1159" s="51" t="str">
        <f t="shared" si="55"/>
        <v/>
      </c>
      <c r="V1159" s="53" t="str">
        <f t="shared" si="56"/>
        <v/>
      </c>
      <c r="W1159" s="51" t="str">
        <f>IFERROR(IF(Данные2!$A1159&lt;&gt;"",Данные2!$A1159,""),"")</f>
        <v/>
      </c>
      <c r="X1159" s="53" t="str">
        <f>IF(COUNTIF(W$1:W1159,W1159)=1,IF(COUNT(X$1:X1158)&gt;0,MAX(X$1:X1158)+1,1),"")</f>
        <v/>
      </c>
      <c r="Z1159" s="51" t="str">
        <f>IF($U1159="","",IFERROR(SUMIF(Данные2!$A:$A,Техлист!$U1159,Данные2!D:D),""))</f>
        <v/>
      </c>
      <c r="AA1159" s="51" t="str">
        <f>IF($U1159="","",IFERROR(SUMIF(Данные2!$A:$A,Техлист!$U1159,Данные2!E:E),""))</f>
        <v/>
      </c>
      <c r="AB1159" s="45" t="str">
        <f>IF($U1159="","",IFERROR(ROUND(SUMIF(Данные2!$A:$A,Техлист!$U1159,Данные2!F:F)*100,0)&amp;"%",""))</f>
        <v/>
      </c>
    </row>
    <row r="1160" spans="1:28" x14ac:dyDescent="0.25">
      <c r="A1160" s="45" t="str">
        <f>IF(Данные2!$A1160&lt;&gt;"",Данные2!$A1160,"")</f>
        <v/>
      </c>
      <c r="G1160" s="45" t="str">
        <f t="shared" si="54"/>
        <v/>
      </c>
      <c r="H1160" s="45" t="str">
        <f>IF(COUNTIF(G$1:G1160,G1160)=1,IF(COUNT(H$1:H1159)&gt;0,MAX(H$1:H1159)+1,1),"")</f>
        <v/>
      </c>
      <c r="J1160" s="45" t="str">
        <f>IFERROR(IF(AND(Данные3!A1160&lt;&gt;"",Данные3!A1160=D$2),Данные3!B1160,""),"")</f>
        <v/>
      </c>
      <c r="K1160" s="45" t="str">
        <f>IF(COUNTIF(J$1:J1160,J1160)=1,IF(COUNT(K$1:K1159)&gt;0,MAX(K$1:K1159)+1,1),"")</f>
        <v/>
      </c>
      <c r="M1160" s="51" t="str">
        <f>IF(G1160="","",IFERROR(SUMIFS(Данные3!$E:$E,Данные3!$A:$A,D$2,Данные3!$B:$B,G1160),""))</f>
        <v/>
      </c>
      <c r="N1160" s="51" t="str">
        <f>IF(G1160="","",IFERROR(SUMIFS(Данные3!$F:$F,Данные3!$A:$A,D$2,Данные3!$B:$B,G1160),""))</f>
        <v/>
      </c>
      <c r="O1160" s="51" t="str">
        <f>IF(G1160="","",IFERROR(ROUND(SUMIFS(Данные3!$G:$G,Данные3!$A:$A,D$2,Данные3!$B:$B,G1160)*100,0)&amp;"%",""))</f>
        <v/>
      </c>
      <c r="U1160" s="51" t="str">
        <f t="shared" si="55"/>
        <v/>
      </c>
      <c r="V1160" s="53" t="str">
        <f t="shared" si="56"/>
        <v/>
      </c>
      <c r="W1160" s="51" t="str">
        <f>IFERROR(IF(Данные2!$A1160&lt;&gt;"",Данные2!$A1160,""),"")</f>
        <v/>
      </c>
      <c r="X1160" s="53" t="str">
        <f>IF(COUNTIF(W$1:W1160,W1160)=1,IF(COUNT(X$1:X1159)&gt;0,MAX(X$1:X1159)+1,1),"")</f>
        <v/>
      </c>
      <c r="Z1160" s="51" t="str">
        <f>IF($U1160="","",IFERROR(SUMIF(Данные2!$A:$A,Техлист!$U1160,Данные2!D:D),""))</f>
        <v/>
      </c>
      <c r="AA1160" s="51" t="str">
        <f>IF($U1160="","",IFERROR(SUMIF(Данные2!$A:$A,Техлист!$U1160,Данные2!E:E),""))</f>
        <v/>
      </c>
      <c r="AB1160" s="45" t="str">
        <f>IF($U1160="","",IFERROR(ROUND(SUMIF(Данные2!$A:$A,Техлист!$U1160,Данные2!F:F)*100,0)&amp;"%",""))</f>
        <v/>
      </c>
    </row>
    <row r="1161" spans="1:28" x14ac:dyDescent="0.25">
      <c r="A1161" s="45" t="str">
        <f>IF(Данные2!$A1161&lt;&gt;"",Данные2!$A1161,"")</f>
        <v/>
      </c>
      <c r="G1161" s="45" t="str">
        <f t="shared" si="54"/>
        <v/>
      </c>
      <c r="H1161" s="45" t="str">
        <f>IF(COUNTIF(G$1:G1161,G1161)=1,IF(COUNT(H$1:H1160)&gt;0,MAX(H$1:H1160)+1,1),"")</f>
        <v/>
      </c>
      <c r="J1161" s="45" t="str">
        <f>IFERROR(IF(AND(Данные3!A1161&lt;&gt;"",Данные3!A1161=D$2),Данные3!B1161,""),"")</f>
        <v/>
      </c>
      <c r="K1161" s="45" t="str">
        <f>IF(COUNTIF(J$1:J1161,J1161)=1,IF(COUNT(K$1:K1160)&gt;0,MAX(K$1:K1160)+1,1),"")</f>
        <v/>
      </c>
      <c r="M1161" s="51" t="str">
        <f>IF(G1161="","",IFERROR(SUMIFS(Данные3!$E:$E,Данные3!$A:$A,D$2,Данные3!$B:$B,G1161),""))</f>
        <v/>
      </c>
      <c r="N1161" s="51" t="str">
        <f>IF(G1161="","",IFERROR(SUMIFS(Данные3!$F:$F,Данные3!$A:$A,D$2,Данные3!$B:$B,G1161),""))</f>
        <v/>
      </c>
      <c r="O1161" s="51" t="str">
        <f>IF(G1161="","",IFERROR(ROUND(SUMIFS(Данные3!$G:$G,Данные3!$A:$A,D$2,Данные3!$B:$B,G1161)*100,0)&amp;"%",""))</f>
        <v/>
      </c>
      <c r="U1161" s="51" t="str">
        <f t="shared" si="55"/>
        <v/>
      </c>
      <c r="V1161" s="53" t="str">
        <f t="shared" si="56"/>
        <v/>
      </c>
      <c r="W1161" s="51" t="str">
        <f>IFERROR(IF(Данные2!$A1161&lt;&gt;"",Данные2!$A1161,""),"")</f>
        <v/>
      </c>
      <c r="X1161" s="53" t="str">
        <f>IF(COUNTIF(W$1:W1161,W1161)=1,IF(COUNT(X$1:X1160)&gt;0,MAX(X$1:X1160)+1,1),"")</f>
        <v/>
      </c>
      <c r="Z1161" s="51" t="str">
        <f>IF($U1161="","",IFERROR(SUMIF(Данные2!$A:$A,Техлист!$U1161,Данные2!D:D),""))</f>
        <v/>
      </c>
      <c r="AA1161" s="51" t="str">
        <f>IF($U1161="","",IFERROR(SUMIF(Данные2!$A:$A,Техлист!$U1161,Данные2!E:E),""))</f>
        <v/>
      </c>
      <c r="AB1161" s="45" t="str">
        <f>IF($U1161="","",IFERROR(ROUND(SUMIF(Данные2!$A:$A,Техлист!$U1161,Данные2!F:F)*100,0)&amp;"%",""))</f>
        <v/>
      </c>
    </row>
    <row r="1162" spans="1:28" x14ac:dyDescent="0.25">
      <c r="A1162" s="45" t="str">
        <f>IF(Данные2!$A1162&lt;&gt;"",Данные2!$A1162,"")</f>
        <v/>
      </c>
      <c r="G1162" s="45" t="str">
        <f t="shared" si="54"/>
        <v/>
      </c>
      <c r="H1162" s="45" t="str">
        <f>IF(COUNTIF(G$1:G1162,G1162)=1,IF(COUNT(H$1:H1161)&gt;0,MAX(H$1:H1161)+1,1),"")</f>
        <v/>
      </c>
      <c r="J1162" s="45" t="str">
        <f>IFERROR(IF(AND(Данные3!A1162&lt;&gt;"",Данные3!A1162=D$2),Данные3!B1162,""),"")</f>
        <v/>
      </c>
      <c r="K1162" s="45" t="str">
        <f>IF(COUNTIF(J$1:J1162,J1162)=1,IF(COUNT(K$1:K1161)&gt;0,MAX(K$1:K1161)+1,1),"")</f>
        <v/>
      </c>
      <c r="M1162" s="51" t="str">
        <f>IF(G1162="","",IFERROR(SUMIFS(Данные3!$E:$E,Данные3!$A:$A,D$2,Данные3!$B:$B,G1162),""))</f>
        <v/>
      </c>
      <c r="N1162" s="51" t="str">
        <f>IF(G1162="","",IFERROR(SUMIFS(Данные3!$F:$F,Данные3!$A:$A,D$2,Данные3!$B:$B,G1162),""))</f>
        <v/>
      </c>
      <c r="O1162" s="51" t="str">
        <f>IF(G1162="","",IFERROR(ROUND(SUMIFS(Данные3!$G:$G,Данные3!$A:$A,D$2,Данные3!$B:$B,G1162)*100,0)&amp;"%",""))</f>
        <v/>
      </c>
      <c r="U1162" s="51" t="str">
        <f t="shared" si="55"/>
        <v/>
      </c>
      <c r="V1162" s="53" t="str">
        <f t="shared" si="56"/>
        <v/>
      </c>
      <c r="W1162" s="51" t="str">
        <f>IFERROR(IF(Данные2!$A1162&lt;&gt;"",Данные2!$A1162,""),"")</f>
        <v/>
      </c>
      <c r="X1162" s="53" t="str">
        <f>IF(COUNTIF(W$1:W1162,W1162)=1,IF(COUNT(X$1:X1161)&gt;0,MAX(X$1:X1161)+1,1),"")</f>
        <v/>
      </c>
      <c r="Z1162" s="51" t="str">
        <f>IF($U1162="","",IFERROR(SUMIF(Данные2!$A:$A,Техлист!$U1162,Данные2!D:D),""))</f>
        <v/>
      </c>
      <c r="AA1162" s="51" t="str">
        <f>IF($U1162="","",IFERROR(SUMIF(Данные2!$A:$A,Техлист!$U1162,Данные2!E:E),""))</f>
        <v/>
      </c>
      <c r="AB1162" s="45" t="str">
        <f>IF($U1162="","",IFERROR(ROUND(SUMIF(Данные2!$A:$A,Техлист!$U1162,Данные2!F:F)*100,0)&amp;"%",""))</f>
        <v/>
      </c>
    </row>
    <row r="1163" spans="1:28" x14ac:dyDescent="0.25">
      <c r="A1163" s="45" t="str">
        <f>IF(Данные2!$A1163&lt;&gt;"",Данные2!$A1163,"")</f>
        <v/>
      </c>
      <c r="G1163" s="45" t="str">
        <f t="shared" si="54"/>
        <v/>
      </c>
      <c r="H1163" s="45" t="str">
        <f>IF(COUNTIF(G$1:G1163,G1163)=1,IF(COUNT(H$1:H1162)&gt;0,MAX(H$1:H1162)+1,1),"")</f>
        <v/>
      </c>
      <c r="J1163" s="45" t="str">
        <f>IFERROR(IF(AND(Данные3!A1163&lt;&gt;"",Данные3!A1163=D$2),Данные3!B1163,""),"")</f>
        <v/>
      </c>
      <c r="K1163" s="45" t="str">
        <f>IF(COUNTIF(J$1:J1163,J1163)=1,IF(COUNT(K$1:K1162)&gt;0,MAX(K$1:K1162)+1,1),"")</f>
        <v/>
      </c>
      <c r="M1163" s="51" t="str">
        <f>IF(G1163="","",IFERROR(SUMIFS(Данные3!$E:$E,Данные3!$A:$A,D$2,Данные3!$B:$B,G1163),""))</f>
        <v/>
      </c>
      <c r="N1163" s="51" t="str">
        <f>IF(G1163="","",IFERROR(SUMIFS(Данные3!$F:$F,Данные3!$A:$A,D$2,Данные3!$B:$B,G1163),""))</f>
        <v/>
      </c>
      <c r="O1163" s="51" t="str">
        <f>IF(G1163="","",IFERROR(ROUND(SUMIFS(Данные3!$G:$G,Данные3!$A:$A,D$2,Данные3!$B:$B,G1163)*100,0)&amp;"%",""))</f>
        <v/>
      </c>
      <c r="U1163" s="51" t="str">
        <f t="shared" si="55"/>
        <v/>
      </c>
      <c r="V1163" s="53" t="str">
        <f t="shared" si="56"/>
        <v/>
      </c>
      <c r="W1163" s="51" t="str">
        <f>IFERROR(IF(Данные2!$A1163&lt;&gt;"",Данные2!$A1163,""),"")</f>
        <v/>
      </c>
      <c r="X1163" s="53" t="str">
        <f>IF(COUNTIF(W$1:W1163,W1163)=1,IF(COUNT(X$1:X1162)&gt;0,MAX(X$1:X1162)+1,1),"")</f>
        <v/>
      </c>
      <c r="Z1163" s="51" t="str">
        <f>IF($U1163="","",IFERROR(SUMIF(Данные2!$A:$A,Техлист!$U1163,Данные2!D:D),""))</f>
        <v/>
      </c>
      <c r="AA1163" s="51" t="str">
        <f>IF($U1163="","",IFERROR(SUMIF(Данные2!$A:$A,Техлист!$U1163,Данные2!E:E),""))</f>
        <v/>
      </c>
      <c r="AB1163" s="45" t="str">
        <f>IF($U1163="","",IFERROR(ROUND(SUMIF(Данные2!$A:$A,Техлист!$U1163,Данные2!F:F)*100,0)&amp;"%",""))</f>
        <v/>
      </c>
    </row>
    <row r="1164" spans="1:28" x14ac:dyDescent="0.25">
      <c r="A1164" s="45" t="str">
        <f>IF(Данные2!$A1164&lt;&gt;"",Данные2!$A1164,"")</f>
        <v/>
      </c>
      <c r="G1164" s="45" t="str">
        <f t="shared" si="54"/>
        <v/>
      </c>
      <c r="H1164" s="45" t="str">
        <f>IF(COUNTIF(G$1:G1164,G1164)=1,IF(COUNT(H$1:H1163)&gt;0,MAX(H$1:H1163)+1,1),"")</f>
        <v/>
      </c>
      <c r="J1164" s="45" t="str">
        <f>IFERROR(IF(AND(Данные3!A1164&lt;&gt;"",Данные3!A1164=D$2),Данные3!B1164,""),"")</f>
        <v/>
      </c>
      <c r="K1164" s="45" t="str">
        <f>IF(COUNTIF(J$1:J1164,J1164)=1,IF(COUNT(K$1:K1163)&gt;0,MAX(K$1:K1163)+1,1),"")</f>
        <v/>
      </c>
      <c r="M1164" s="51" t="str">
        <f>IF(G1164="","",IFERROR(SUMIFS(Данные3!$E:$E,Данные3!$A:$A,D$2,Данные3!$B:$B,G1164),""))</f>
        <v/>
      </c>
      <c r="N1164" s="51" t="str">
        <f>IF(G1164="","",IFERROR(SUMIFS(Данные3!$F:$F,Данные3!$A:$A,D$2,Данные3!$B:$B,G1164),""))</f>
        <v/>
      </c>
      <c r="O1164" s="51" t="str">
        <f>IF(G1164="","",IFERROR(ROUND(SUMIFS(Данные3!$G:$G,Данные3!$A:$A,D$2,Данные3!$B:$B,G1164)*100,0)&amp;"%",""))</f>
        <v/>
      </c>
      <c r="U1164" s="51" t="str">
        <f t="shared" si="55"/>
        <v/>
      </c>
      <c r="V1164" s="53" t="str">
        <f t="shared" si="56"/>
        <v/>
      </c>
      <c r="W1164" s="51" t="str">
        <f>IFERROR(IF(Данные2!$A1164&lt;&gt;"",Данные2!$A1164,""),"")</f>
        <v/>
      </c>
      <c r="X1164" s="53" t="str">
        <f>IF(COUNTIF(W$1:W1164,W1164)=1,IF(COUNT(X$1:X1163)&gt;0,MAX(X$1:X1163)+1,1),"")</f>
        <v/>
      </c>
      <c r="Z1164" s="51" t="str">
        <f>IF($U1164="","",IFERROR(SUMIF(Данные2!$A:$A,Техлист!$U1164,Данные2!D:D),""))</f>
        <v/>
      </c>
      <c r="AA1164" s="51" t="str">
        <f>IF($U1164="","",IFERROR(SUMIF(Данные2!$A:$A,Техлист!$U1164,Данные2!E:E),""))</f>
        <v/>
      </c>
      <c r="AB1164" s="45" t="str">
        <f>IF($U1164="","",IFERROR(ROUND(SUMIF(Данные2!$A:$A,Техлист!$U1164,Данные2!F:F)*100,0)&amp;"%",""))</f>
        <v/>
      </c>
    </row>
    <row r="1165" spans="1:28" x14ac:dyDescent="0.25">
      <c r="A1165" s="45" t="str">
        <f>IF(Данные2!$A1165&lt;&gt;"",Данные2!$A1165,"")</f>
        <v/>
      </c>
      <c r="G1165" s="45" t="str">
        <f t="shared" si="54"/>
        <v/>
      </c>
      <c r="H1165" s="45" t="str">
        <f>IF(COUNTIF(G$1:G1165,G1165)=1,IF(COUNT(H$1:H1164)&gt;0,MAX(H$1:H1164)+1,1),"")</f>
        <v/>
      </c>
      <c r="J1165" s="45" t="str">
        <f>IFERROR(IF(AND(Данные3!A1165&lt;&gt;"",Данные3!A1165=D$2),Данные3!B1165,""),"")</f>
        <v/>
      </c>
      <c r="K1165" s="45" t="str">
        <f>IF(COUNTIF(J$1:J1165,J1165)=1,IF(COUNT(K$1:K1164)&gt;0,MAX(K$1:K1164)+1,1),"")</f>
        <v/>
      </c>
      <c r="M1165" s="51" t="str">
        <f>IF(G1165="","",IFERROR(SUMIFS(Данные3!$E:$E,Данные3!$A:$A,D$2,Данные3!$B:$B,G1165),""))</f>
        <v/>
      </c>
      <c r="N1165" s="51" t="str">
        <f>IF(G1165="","",IFERROR(SUMIFS(Данные3!$F:$F,Данные3!$A:$A,D$2,Данные3!$B:$B,G1165),""))</f>
        <v/>
      </c>
      <c r="O1165" s="51" t="str">
        <f>IF(G1165="","",IFERROR(ROUND(SUMIFS(Данные3!$G:$G,Данные3!$A:$A,D$2,Данные3!$B:$B,G1165)*100,0)&amp;"%",""))</f>
        <v/>
      </c>
      <c r="U1165" s="51" t="str">
        <f t="shared" si="55"/>
        <v/>
      </c>
      <c r="V1165" s="53" t="str">
        <f t="shared" si="56"/>
        <v/>
      </c>
      <c r="W1165" s="51" t="str">
        <f>IFERROR(IF(Данные2!$A1165&lt;&gt;"",Данные2!$A1165,""),"")</f>
        <v/>
      </c>
      <c r="X1165" s="53" t="str">
        <f>IF(COUNTIF(W$1:W1165,W1165)=1,IF(COUNT(X$1:X1164)&gt;0,MAX(X$1:X1164)+1,1),"")</f>
        <v/>
      </c>
      <c r="Z1165" s="51" t="str">
        <f>IF($U1165="","",IFERROR(SUMIF(Данные2!$A:$A,Техлист!$U1165,Данные2!D:D),""))</f>
        <v/>
      </c>
      <c r="AA1165" s="51" t="str">
        <f>IF($U1165="","",IFERROR(SUMIF(Данные2!$A:$A,Техлист!$U1165,Данные2!E:E),""))</f>
        <v/>
      </c>
      <c r="AB1165" s="45" t="str">
        <f>IF($U1165="","",IFERROR(ROUND(SUMIF(Данные2!$A:$A,Техлист!$U1165,Данные2!F:F)*100,0)&amp;"%",""))</f>
        <v/>
      </c>
    </row>
    <row r="1166" spans="1:28" x14ac:dyDescent="0.25">
      <c r="A1166" s="45" t="str">
        <f>IF(Данные2!$A1166&lt;&gt;"",Данные2!$A1166,"")</f>
        <v/>
      </c>
      <c r="G1166" s="45" t="str">
        <f t="shared" si="54"/>
        <v/>
      </c>
      <c r="H1166" s="45" t="str">
        <f>IF(COUNTIF(G$1:G1166,G1166)=1,IF(COUNT(H$1:H1165)&gt;0,MAX(H$1:H1165)+1,1),"")</f>
        <v/>
      </c>
      <c r="J1166" s="45" t="str">
        <f>IFERROR(IF(AND(Данные3!A1166&lt;&gt;"",Данные3!A1166=D$2),Данные3!B1166,""),"")</f>
        <v/>
      </c>
      <c r="K1166" s="45" t="str">
        <f>IF(COUNTIF(J$1:J1166,J1166)=1,IF(COUNT(K$1:K1165)&gt;0,MAX(K$1:K1165)+1,1),"")</f>
        <v/>
      </c>
      <c r="M1166" s="51" t="str">
        <f>IF(G1166="","",IFERROR(SUMIFS(Данные3!$E:$E,Данные3!$A:$A,D$2,Данные3!$B:$B,G1166),""))</f>
        <v/>
      </c>
      <c r="N1166" s="51" t="str">
        <f>IF(G1166="","",IFERROR(SUMIFS(Данные3!$F:$F,Данные3!$A:$A,D$2,Данные3!$B:$B,G1166),""))</f>
        <v/>
      </c>
      <c r="O1166" s="51" t="str">
        <f>IF(G1166="","",IFERROR(ROUND(SUMIFS(Данные3!$G:$G,Данные3!$A:$A,D$2,Данные3!$B:$B,G1166)*100,0)&amp;"%",""))</f>
        <v/>
      </c>
      <c r="U1166" s="51" t="str">
        <f t="shared" si="55"/>
        <v/>
      </c>
      <c r="V1166" s="53" t="str">
        <f t="shared" si="56"/>
        <v/>
      </c>
      <c r="W1166" s="51" t="str">
        <f>IFERROR(IF(Данные2!$A1166&lt;&gt;"",Данные2!$A1166,""),"")</f>
        <v/>
      </c>
      <c r="X1166" s="53" t="str">
        <f>IF(COUNTIF(W$1:W1166,W1166)=1,IF(COUNT(X$1:X1165)&gt;0,MAX(X$1:X1165)+1,1),"")</f>
        <v/>
      </c>
      <c r="Z1166" s="51" t="str">
        <f>IF($U1166="","",IFERROR(SUMIF(Данные2!$A:$A,Техлист!$U1166,Данные2!D:D),""))</f>
        <v/>
      </c>
      <c r="AA1166" s="51" t="str">
        <f>IF($U1166="","",IFERROR(SUMIF(Данные2!$A:$A,Техлист!$U1166,Данные2!E:E),""))</f>
        <v/>
      </c>
      <c r="AB1166" s="45" t="str">
        <f>IF($U1166="","",IFERROR(ROUND(SUMIF(Данные2!$A:$A,Техлист!$U1166,Данные2!F:F)*100,0)&amp;"%",""))</f>
        <v/>
      </c>
    </row>
    <row r="1167" spans="1:28" x14ac:dyDescent="0.25">
      <c r="A1167" s="45" t="str">
        <f>IF(Данные2!$A1167&lt;&gt;"",Данные2!$A1167,"")</f>
        <v/>
      </c>
      <c r="G1167" s="45" t="str">
        <f t="shared" si="54"/>
        <v/>
      </c>
      <c r="H1167" s="45" t="str">
        <f>IF(COUNTIF(G$1:G1167,G1167)=1,IF(COUNT(H$1:H1166)&gt;0,MAX(H$1:H1166)+1,1),"")</f>
        <v/>
      </c>
      <c r="J1167" s="45" t="str">
        <f>IFERROR(IF(AND(Данные3!A1167&lt;&gt;"",Данные3!A1167=D$2),Данные3!B1167,""),"")</f>
        <v/>
      </c>
      <c r="K1167" s="45" t="str">
        <f>IF(COUNTIF(J$1:J1167,J1167)=1,IF(COUNT(K$1:K1166)&gt;0,MAX(K$1:K1166)+1,1),"")</f>
        <v/>
      </c>
      <c r="M1167" s="51" t="str">
        <f>IF(G1167="","",IFERROR(SUMIFS(Данные3!$E:$E,Данные3!$A:$A,D$2,Данные3!$B:$B,G1167),""))</f>
        <v/>
      </c>
      <c r="N1167" s="51" t="str">
        <f>IF(G1167="","",IFERROR(SUMIFS(Данные3!$F:$F,Данные3!$A:$A,D$2,Данные3!$B:$B,G1167),""))</f>
        <v/>
      </c>
      <c r="O1167" s="51" t="str">
        <f>IF(G1167="","",IFERROR(ROUND(SUMIFS(Данные3!$G:$G,Данные3!$A:$A,D$2,Данные3!$B:$B,G1167)*100,0)&amp;"%",""))</f>
        <v/>
      </c>
      <c r="U1167" s="51" t="str">
        <f t="shared" si="55"/>
        <v/>
      </c>
      <c r="V1167" s="53" t="str">
        <f t="shared" si="56"/>
        <v/>
      </c>
      <c r="W1167" s="51" t="str">
        <f>IFERROR(IF(Данные2!$A1167&lt;&gt;"",Данные2!$A1167,""),"")</f>
        <v/>
      </c>
      <c r="X1167" s="53" t="str">
        <f>IF(COUNTIF(W$1:W1167,W1167)=1,IF(COUNT(X$1:X1166)&gt;0,MAX(X$1:X1166)+1,1),"")</f>
        <v/>
      </c>
      <c r="Z1167" s="51" t="str">
        <f>IF($U1167="","",IFERROR(SUMIF(Данные2!$A:$A,Техлист!$U1167,Данные2!D:D),""))</f>
        <v/>
      </c>
      <c r="AA1167" s="51" t="str">
        <f>IF($U1167="","",IFERROR(SUMIF(Данные2!$A:$A,Техлист!$U1167,Данные2!E:E),""))</f>
        <v/>
      </c>
      <c r="AB1167" s="45" t="str">
        <f>IF($U1167="","",IFERROR(ROUND(SUMIF(Данные2!$A:$A,Техлист!$U1167,Данные2!F:F)*100,0)&amp;"%",""))</f>
        <v/>
      </c>
    </row>
    <row r="1168" spans="1:28" x14ac:dyDescent="0.25">
      <c r="A1168" s="45" t="str">
        <f>IF(Данные2!$A1168&lt;&gt;"",Данные2!$A1168,"")</f>
        <v/>
      </c>
      <c r="G1168" s="45" t="str">
        <f t="shared" si="54"/>
        <v/>
      </c>
      <c r="H1168" s="45" t="str">
        <f>IF(COUNTIF(G$1:G1168,G1168)=1,IF(COUNT(H$1:H1167)&gt;0,MAX(H$1:H1167)+1,1),"")</f>
        <v/>
      </c>
      <c r="J1168" s="45" t="str">
        <f>IFERROR(IF(AND(Данные3!A1168&lt;&gt;"",Данные3!A1168=D$2),Данные3!B1168,""),"")</f>
        <v/>
      </c>
      <c r="K1168" s="45" t="str">
        <f>IF(COUNTIF(J$1:J1168,J1168)=1,IF(COUNT(K$1:K1167)&gt;0,MAX(K$1:K1167)+1,1),"")</f>
        <v/>
      </c>
      <c r="M1168" s="51" t="str">
        <f>IF(G1168="","",IFERROR(SUMIFS(Данные3!$E:$E,Данные3!$A:$A,D$2,Данные3!$B:$B,G1168),""))</f>
        <v/>
      </c>
      <c r="N1168" s="51" t="str">
        <f>IF(G1168="","",IFERROR(SUMIFS(Данные3!$F:$F,Данные3!$A:$A,D$2,Данные3!$B:$B,G1168),""))</f>
        <v/>
      </c>
      <c r="O1168" s="51" t="str">
        <f>IF(G1168="","",IFERROR(ROUND(SUMIFS(Данные3!$G:$G,Данные3!$A:$A,D$2,Данные3!$B:$B,G1168)*100,0)&amp;"%",""))</f>
        <v/>
      </c>
      <c r="U1168" s="51" t="str">
        <f t="shared" si="55"/>
        <v/>
      </c>
      <c r="V1168" s="53" t="str">
        <f t="shared" si="56"/>
        <v/>
      </c>
      <c r="W1168" s="51" t="str">
        <f>IFERROR(IF(Данные2!$A1168&lt;&gt;"",Данные2!$A1168,""),"")</f>
        <v/>
      </c>
      <c r="X1168" s="53" t="str">
        <f>IF(COUNTIF(W$1:W1168,W1168)=1,IF(COUNT(X$1:X1167)&gt;0,MAX(X$1:X1167)+1,1),"")</f>
        <v/>
      </c>
      <c r="Z1168" s="51" t="str">
        <f>IF($U1168="","",IFERROR(SUMIF(Данные2!$A:$A,Техлист!$U1168,Данные2!D:D),""))</f>
        <v/>
      </c>
      <c r="AA1168" s="51" t="str">
        <f>IF($U1168="","",IFERROR(SUMIF(Данные2!$A:$A,Техлист!$U1168,Данные2!E:E),""))</f>
        <v/>
      </c>
      <c r="AB1168" s="45" t="str">
        <f>IF($U1168="","",IFERROR(ROUND(SUMIF(Данные2!$A:$A,Техлист!$U1168,Данные2!F:F)*100,0)&amp;"%",""))</f>
        <v/>
      </c>
    </row>
    <row r="1169" spans="1:28" x14ac:dyDescent="0.25">
      <c r="A1169" s="45" t="str">
        <f>IF(Данные2!$A1169&lt;&gt;"",Данные2!$A1169,"")</f>
        <v/>
      </c>
      <c r="G1169" s="45" t="str">
        <f t="shared" si="54"/>
        <v/>
      </c>
      <c r="H1169" s="45" t="str">
        <f>IF(COUNTIF(G$1:G1169,G1169)=1,IF(COUNT(H$1:H1168)&gt;0,MAX(H$1:H1168)+1,1),"")</f>
        <v/>
      </c>
      <c r="J1169" s="45" t="str">
        <f>IFERROR(IF(AND(Данные3!A1169&lt;&gt;"",Данные3!A1169=D$2),Данные3!B1169,""),"")</f>
        <v/>
      </c>
      <c r="K1169" s="45" t="str">
        <f>IF(COUNTIF(J$1:J1169,J1169)=1,IF(COUNT(K$1:K1168)&gt;0,MAX(K$1:K1168)+1,1),"")</f>
        <v/>
      </c>
      <c r="M1169" s="51" t="str">
        <f>IF(G1169="","",IFERROR(SUMIFS(Данные3!$E:$E,Данные3!$A:$A,D$2,Данные3!$B:$B,G1169),""))</f>
        <v/>
      </c>
      <c r="N1169" s="51" t="str">
        <f>IF(G1169="","",IFERROR(SUMIFS(Данные3!$F:$F,Данные3!$A:$A,D$2,Данные3!$B:$B,G1169),""))</f>
        <v/>
      </c>
      <c r="O1169" s="51" t="str">
        <f>IF(G1169="","",IFERROR(ROUND(SUMIFS(Данные3!$G:$G,Данные3!$A:$A,D$2,Данные3!$B:$B,G1169)*100,0)&amp;"%",""))</f>
        <v/>
      </c>
      <c r="U1169" s="51" t="str">
        <f t="shared" si="55"/>
        <v/>
      </c>
      <c r="V1169" s="53" t="str">
        <f t="shared" si="56"/>
        <v/>
      </c>
      <c r="W1169" s="51" t="str">
        <f>IFERROR(IF(Данные2!$A1169&lt;&gt;"",Данные2!$A1169,""),"")</f>
        <v/>
      </c>
      <c r="X1169" s="53" t="str">
        <f>IF(COUNTIF(W$1:W1169,W1169)=1,IF(COUNT(X$1:X1168)&gt;0,MAX(X$1:X1168)+1,1),"")</f>
        <v/>
      </c>
      <c r="Z1169" s="51" t="str">
        <f>IF($U1169="","",IFERROR(SUMIF(Данные2!$A:$A,Техлист!$U1169,Данные2!D:D),""))</f>
        <v/>
      </c>
      <c r="AA1169" s="51" t="str">
        <f>IF($U1169="","",IFERROR(SUMIF(Данные2!$A:$A,Техлист!$U1169,Данные2!E:E),""))</f>
        <v/>
      </c>
      <c r="AB1169" s="45" t="str">
        <f>IF($U1169="","",IFERROR(ROUND(SUMIF(Данные2!$A:$A,Техлист!$U1169,Данные2!F:F)*100,0)&amp;"%",""))</f>
        <v/>
      </c>
    </row>
    <row r="1170" spans="1:28" x14ac:dyDescent="0.25">
      <c r="A1170" s="45" t="str">
        <f>IF(Данные2!$A1170&lt;&gt;"",Данные2!$A1170,"")</f>
        <v/>
      </c>
      <c r="G1170" s="45" t="str">
        <f t="shared" si="54"/>
        <v/>
      </c>
      <c r="H1170" s="45" t="str">
        <f>IF(COUNTIF(G$1:G1170,G1170)=1,IF(COUNT(H$1:H1169)&gt;0,MAX(H$1:H1169)+1,1),"")</f>
        <v/>
      </c>
      <c r="J1170" s="45" t="str">
        <f>IFERROR(IF(AND(Данные3!A1170&lt;&gt;"",Данные3!A1170=D$2),Данные3!B1170,""),"")</f>
        <v/>
      </c>
      <c r="K1170" s="45" t="str">
        <f>IF(COUNTIF(J$1:J1170,J1170)=1,IF(COUNT(K$1:K1169)&gt;0,MAX(K$1:K1169)+1,1),"")</f>
        <v/>
      </c>
      <c r="M1170" s="51" t="str">
        <f>IF(G1170="","",IFERROR(SUMIFS(Данные3!$E:$E,Данные3!$A:$A,D$2,Данные3!$B:$B,G1170),""))</f>
        <v/>
      </c>
      <c r="N1170" s="51" t="str">
        <f>IF(G1170="","",IFERROR(SUMIFS(Данные3!$F:$F,Данные3!$A:$A,D$2,Данные3!$B:$B,G1170),""))</f>
        <v/>
      </c>
      <c r="O1170" s="51" t="str">
        <f>IF(G1170="","",IFERROR(ROUND(SUMIFS(Данные3!$G:$G,Данные3!$A:$A,D$2,Данные3!$B:$B,G1170)*100,0)&amp;"%",""))</f>
        <v/>
      </c>
      <c r="U1170" s="51" t="str">
        <f t="shared" si="55"/>
        <v/>
      </c>
      <c r="V1170" s="53" t="str">
        <f t="shared" si="56"/>
        <v/>
      </c>
      <c r="W1170" s="51" t="str">
        <f>IFERROR(IF(Данные2!$A1170&lt;&gt;"",Данные2!$A1170,""),"")</f>
        <v/>
      </c>
      <c r="X1170" s="53" t="str">
        <f>IF(COUNTIF(W$1:W1170,W1170)=1,IF(COUNT(X$1:X1169)&gt;0,MAX(X$1:X1169)+1,1),"")</f>
        <v/>
      </c>
      <c r="Z1170" s="51" t="str">
        <f>IF($U1170="","",IFERROR(SUMIF(Данные2!$A:$A,Техлист!$U1170,Данные2!D:D),""))</f>
        <v/>
      </c>
      <c r="AA1170" s="51" t="str">
        <f>IF($U1170="","",IFERROR(SUMIF(Данные2!$A:$A,Техлист!$U1170,Данные2!E:E),""))</f>
        <v/>
      </c>
      <c r="AB1170" s="45" t="str">
        <f>IF($U1170="","",IFERROR(ROUND(SUMIF(Данные2!$A:$A,Техлист!$U1170,Данные2!F:F)*100,0)&amp;"%",""))</f>
        <v/>
      </c>
    </row>
    <row r="1171" spans="1:28" x14ac:dyDescent="0.25">
      <c r="A1171" s="45" t="str">
        <f>IF(Данные2!$A1171&lt;&gt;"",Данные2!$A1171,"")</f>
        <v/>
      </c>
      <c r="G1171" s="45" t="str">
        <f t="shared" si="54"/>
        <v/>
      </c>
      <c r="H1171" s="45" t="str">
        <f>IF(COUNTIF(G$1:G1171,G1171)=1,IF(COUNT(H$1:H1170)&gt;0,MAX(H$1:H1170)+1,1),"")</f>
        <v/>
      </c>
      <c r="J1171" s="45" t="str">
        <f>IFERROR(IF(AND(Данные3!A1171&lt;&gt;"",Данные3!A1171=D$2),Данные3!B1171,""),"")</f>
        <v/>
      </c>
      <c r="K1171" s="45" t="str">
        <f>IF(COUNTIF(J$1:J1171,J1171)=1,IF(COUNT(K$1:K1170)&gt;0,MAX(K$1:K1170)+1,1),"")</f>
        <v/>
      </c>
      <c r="M1171" s="51" t="str">
        <f>IF(G1171="","",IFERROR(SUMIFS(Данные3!$E:$E,Данные3!$A:$A,D$2,Данные3!$B:$B,G1171),""))</f>
        <v/>
      </c>
      <c r="N1171" s="51" t="str">
        <f>IF(G1171="","",IFERROR(SUMIFS(Данные3!$F:$F,Данные3!$A:$A,D$2,Данные3!$B:$B,G1171),""))</f>
        <v/>
      </c>
      <c r="O1171" s="51" t="str">
        <f>IF(G1171="","",IFERROR(ROUND(SUMIFS(Данные3!$G:$G,Данные3!$A:$A,D$2,Данные3!$B:$B,G1171)*100,0)&amp;"%",""))</f>
        <v/>
      </c>
      <c r="U1171" s="51" t="str">
        <f t="shared" si="55"/>
        <v/>
      </c>
      <c r="V1171" s="53" t="str">
        <f t="shared" si="56"/>
        <v/>
      </c>
      <c r="W1171" s="51" t="str">
        <f>IFERROR(IF(Данные2!$A1171&lt;&gt;"",Данные2!$A1171,""),"")</f>
        <v/>
      </c>
      <c r="X1171" s="53" t="str">
        <f>IF(COUNTIF(W$1:W1171,W1171)=1,IF(COUNT(X$1:X1170)&gt;0,MAX(X$1:X1170)+1,1),"")</f>
        <v/>
      </c>
      <c r="Z1171" s="51" t="str">
        <f>IF($U1171="","",IFERROR(SUMIF(Данные2!$A:$A,Техлист!$U1171,Данные2!D:D),""))</f>
        <v/>
      </c>
      <c r="AA1171" s="51" t="str">
        <f>IF($U1171="","",IFERROR(SUMIF(Данные2!$A:$A,Техлист!$U1171,Данные2!E:E),""))</f>
        <v/>
      </c>
      <c r="AB1171" s="45" t="str">
        <f>IF($U1171="","",IFERROR(ROUND(SUMIF(Данные2!$A:$A,Техлист!$U1171,Данные2!F:F)*100,0)&amp;"%",""))</f>
        <v/>
      </c>
    </row>
    <row r="1172" spans="1:28" x14ac:dyDescent="0.25">
      <c r="A1172" s="45" t="str">
        <f>IF(Данные2!$A1172&lt;&gt;"",Данные2!$A1172,"")</f>
        <v/>
      </c>
      <c r="G1172" s="45" t="str">
        <f t="shared" si="54"/>
        <v/>
      </c>
      <c r="H1172" s="45" t="str">
        <f>IF(COUNTIF(G$1:G1172,G1172)=1,IF(COUNT(H$1:H1171)&gt;0,MAX(H$1:H1171)+1,1),"")</f>
        <v/>
      </c>
      <c r="J1172" s="45" t="str">
        <f>IFERROR(IF(AND(Данные3!A1172&lt;&gt;"",Данные3!A1172=D$2),Данные3!B1172,""),"")</f>
        <v/>
      </c>
      <c r="K1172" s="45" t="str">
        <f>IF(COUNTIF(J$1:J1172,J1172)=1,IF(COUNT(K$1:K1171)&gt;0,MAX(K$1:K1171)+1,1),"")</f>
        <v/>
      </c>
      <c r="M1172" s="51" t="str">
        <f>IF(G1172="","",IFERROR(SUMIFS(Данные3!$E:$E,Данные3!$A:$A,D$2,Данные3!$B:$B,G1172),""))</f>
        <v/>
      </c>
      <c r="N1172" s="51" t="str">
        <f>IF(G1172="","",IFERROR(SUMIFS(Данные3!$F:$F,Данные3!$A:$A,D$2,Данные3!$B:$B,G1172),""))</f>
        <v/>
      </c>
      <c r="O1172" s="51" t="str">
        <f>IF(G1172="","",IFERROR(ROUND(SUMIFS(Данные3!$G:$G,Данные3!$A:$A,D$2,Данные3!$B:$B,G1172)*100,0)&amp;"%",""))</f>
        <v/>
      </c>
      <c r="U1172" s="51" t="str">
        <f t="shared" si="55"/>
        <v/>
      </c>
      <c r="V1172" s="53" t="str">
        <f t="shared" si="56"/>
        <v/>
      </c>
      <c r="W1172" s="51" t="str">
        <f>IFERROR(IF(Данные2!$A1172&lt;&gt;"",Данные2!$A1172,""),"")</f>
        <v/>
      </c>
      <c r="X1172" s="53" t="str">
        <f>IF(COUNTIF(W$1:W1172,W1172)=1,IF(COUNT(X$1:X1171)&gt;0,MAX(X$1:X1171)+1,1),"")</f>
        <v/>
      </c>
      <c r="Z1172" s="51" t="str">
        <f>IF($U1172="","",IFERROR(SUMIF(Данные2!$A:$A,Техлист!$U1172,Данные2!D:D),""))</f>
        <v/>
      </c>
      <c r="AA1172" s="51" t="str">
        <f>IF($U1172="","",IFERROR(SUMIF(Данные2!$A:$A,Техлист!$U1172,Данные2!E:E),""))</f>
        <v/>
      </c>
      <c r="AB1172" s="45" t="str">
        <f>IF($U1172="","",IFERROR(ROUND(SUMIF(Данные2!$A:$A,Техлист!$U1172,Данные2!F:F)*100,0)&amp;"%",""))</f>
        <v/>
      </c>
    </row>
    <row r="1173" spans="1:28" x14ac:dyDescent="0.25">
      <c r="A1173" s="45" t="str">
        <f>IF(Данные2!$A1173&lt;&gt;"",Данные2!$A1173,"")</f>
        <v/>
      </c>
      <c r="G1173" s="45" t="str">
        <f t="shared" si="54"/>
        <v/>
      </c>
      <c r="H1173" s="45" t="str">
        <f>IF(COUNTIF(G$1:G1173,G1173)=1,IF(COUNT(H$1:H1172)&gt;0,MAX(H$1:H1172)+1,1),"")</f>
        <v/>
      </c>
      <c r="J1173" s="45" t="str">
        <f>IFERROR(IF(AND(Данные3!A1173&lt;&gt;"",Данные3!A1173=D$2),Данные3!B1173,""),"")</f>
        <v/>
      </c>
      <c r="K1173" s="45" t="str">
        <f>IF(COUNTIF(J$1:J1173,J1173)=1,IF(COUNT(K$1:K1172)&gt;0,MAX(K$1:K1172)+1,1),"")</f>
        <v/>
      </c>
      <c r="M1173" s="51" t="str">
        <f>IF(G1173="","",IFERROR(SUMIFS(Данные3!$E:$E,Данные3!$A:$A,D$2,Данные3!$B:$B,G1173),""))</f>
        <v/>
      </c>
      <c r="N1173" s="51" t="str">
        <f>IF(G1173="","",IFERROR(SUMIFS(Данные3!$F:$F,Данные3!$A:$A,D$2,Данные3!$B:$B,G1173),""))</f>
        <v/>
      </c>
      <c r="O1173" s="51" t="str">
        <f>IF(G1173="","",IFERROR(ROUND(SUMIFS(Данные3!$G:$G,Данные3!$A:$A,D$2,Данные3!$B:$B,G1173)*100,0)&amp;"%",""))</f>
        <v/>
      </c>
      <c r="U1173" s="51" t="str">
        <f t="shared" si="55"/>
        <v/>
      </c>
      <c r="V1173" s="53" t="str">
        <f t="shared" si="56"/>
        <v/>
      </c>
      <c r="W1173" s="51" t="str">
        <f>IFERROR(IF(Данные2!$A1173&lt;&gt;"",Данные2!$A1173,""),"")</f>
        <v/>
      </c>
      <c r="X1173" s="53" t="str">
        <f>IF(COUNTIF(W$1:W1173,W1173)=1,IF(COUNT(X$1:X1172)&gt;0,MAX(X$1:X1172)+1,1),"")</f>
        <v/>
      </c>
      <c r="Z1173" s="51" t="str">
        <f>IF($U1173="","",IFERROR(SUMIF(Данные2!$A:$A,Техлист!$U1173,Данные2!D:D),""))</f>
        <v/>
      </c>
      <c r="AA1173" s="51" t="str">
        <f>IF($U1173="","",IFERROR(SUMIF(Данные2!$A:$A,Техлист!$U1173,Данные2!E:E),""))</f>
        <v/>
      </c>
      <c r="AB1173" s="45" t="str">
        <f>IF($U1173="","",IFERROR(ROUND(SUMIF(Данные2!$A:$A,Техлист!$U1173,Данные2!F:F)*100,0)&amp;"%",""))</f>
        <v/>
      </c>
    </row>
    <row r="1174" spans="1:28" x14ac:dyDescent="0.25">
      <c r="A1174" s="45" t="str">
        <f>IF(Данные2!$A1174&lt;&gt;"",Данные2!$A1174,"")</f>
        <v/>
      </c>
      <c r="G1174" s="45" t="str">
        <f t="shared" si="54"/>
        <v/>
      </c>
      <c r="H1174" s="45" t="str">
        <f>IF(COUNTIF(G$1:G1174,G1174)=1,IF(COUNT(H$1:H1173)&gt;0,MAX(H$1:H1173)+1,1),"")</f>
        <v/>
      </c>
      <c r="J1174" s="45" t="str">
        <f>IFERROR(IF(AND(Данные3!A1174&lt;&gt;"",Данные3!A1174=D$2),Данные3!B1174,""),"")</f>
        <v/>
      </c>
      <c r="K1174" s="45" t="str">
        <f>IF(COUNTIF(J$1:J1174,J1174)=1,IF(COUNT(K$1:K1173)&gt;0,MAX(K$1:K1173)+1,1),"")</f>
        <v/>
      </c>
      <c r="M1174" s="51" t="str">
        <f>IF(G1174="","",IFERROR(SUMIFS(Данные3!$E:$E,Данные3!$A:$A,D$2,Данные3!$B:$B,G1174),""))</f>
        <v/>
      </c>
      <c r="N1174" s="51" t="str">
        <f>IF(G1174="","",IFERROR(SUMIFS(Данные3!$F:$F,Данные3!$A:$A,D$2,Данные3!$B:$B,G1174),""))</f>
        <v/>
      </c>
      <c r="O1174" s="51" t="str">
        <f>IF(G1174="","",IFERROR(ROUND(SUMIFS(Данные3!$G:$G,Данные3!$A:$A,D$2,Данные3!$B:$B,G1174)*100,0)&amp;"%",""))</f>
        <v/>
      </c>
      <c r="U1174" s="51" t="str">
        <f t="shared" si="55"/>
        <v/>
      </c>
      <c r="V1174" s="53" t="str">
        <f t="shared" si="56"/>
        <v/>
      </c>
      <c r="W1174" s="51" t="str">
        <f>IFERROR(IF(Данные2!$A1174&lt;&gt;"",Данные2!$A1174,""),"")</f>
        <v/>
      </c>
      <c r="X1174" s="53" t="str">
        <f>IF(COUNTIF(W$1:W1174,W1174)=1,IF(COUNT(X$1:X1173)&gt;0,MAX(X$1:X1173)+1,1),"")</f>
        <v/>
      </c>
      <c r="Z1174" s="51" t="str">
        <f>IF($U1174="","",IFERROR(SUMIF(Данные2!$A:$A,Техлист!$U1174,Данные2!D:D),""))</f>
        <v/>
      </c>
      <c r="AA1174" s="51" t="str">
        <f>IF($U1174="","",IFERROR(SUMIF(Данные2!$A:$A,Техлист!$U1174,Данные2!E:E),""))</f>
        <v/>
      </c>
      <c r="AB1174" s="45" t="str">
        <f>IF($U1174="","",IFERROR(ROUND(SUMIF(Данные2!$A:$A,Техлист!$U1174,Данные2!F:F)*100,0)&amp;"%",""))</f>
        <v/>
      </c>
    </row>
    <row r="1175" spans="1:28" x14ac:dyDescent="0.25">
      <c r="A1175" s="45" t="str">
        <f>IF(Данные2!$A1175&lt;&gt;"",Данные2!$A1175,"")</f>
        <v/>
      </c>
      <c r="G1175" s="45" t="str">
        <f t="shared" si="54"/>
        <v/>
      </c>
      <c r="H1175" s="45" t="str">
        <f>IF(COUNTIF(G$1:G1175,G1175)=1,IF(COUNT(H$1:H1174)&gt;0,MAX(H$1:H1174)+1,1),"")</f>
        <v/>
      </c>
      <c r="J1175" s="45" t="str">
        <f>IFERROR(IF(AND(Данные3!A1175&lt;&gt;"",Данные3!A1175=D$2),Данные3!B1175,""),"")</f>
        <v/>
      </c>
      <c r="K1175" s="45" t="str">
        <f>IF(COUNTIF(J$1:J1175,J1175)=1,IF(COUNT(K$1:K1174)&gt;0,MAX(K$1:K1174)+1,1),"")</f>
        <v/>
      </c>
      <c r="M1175" s="51" t="str">
        <f>IF(G1175="","",IFERROR(SUMIFS(Данные3!$E:$E,Данные3!$A:$A,D$2,Данные3!$B:$B,G1175),""))</f>
        <v/>
      </c>
      <c r="N1175" s="51" t="str">
        <f>IF(G1175="","",IFERROR(SUMIFS(Данные3!$F:$F,Данные3!$A:$A,D$2,Данные3!$B:$B,G1175),""))</f>
        <v/>
      </c>
      <c r="O1175" s="51" t="str">
        <f>IF(G1175="","",IFERROR(ROUND(SUMIFS(Данные3!$G:$G,Данные3!$A:$A,D$2,Данные3!$B:$B,G1175)*100,0)&amp;"%",""))</f>
        <v/>
      </c>
      <c r="U1175" s="51" t="str">
        <f t="shared" si="55"/>
        <v/>
      </c>
      <c r="V1175" s="53" t="str">
        <f t="shared" si="56"/>
        <v/>
      </c>
      <c r="W1175" s="51" t="str">
        <f>IFERROR(IF(Данные2!$A1175&lt;&gt;"",Данные2!$A1175,""),"")</f>
        <v/>
      </c>
      <c r="X1175" s="53" t="str">
        <f>IF(COUNTIF(W$1:W1175,W1175)=1,IF(COUNT(X$1:X1174)&gt;0,MAX(X$1:X1174)+1,1),"")</f>
        <v/>
      </c>
      <c r="Z1175" s="51" t="str">
        <f>IF($U1175="","",IFERROR(SUMIF(Данные2!$A:$A,Техлист!$U1175,Данные2!D:D),""))</f>
        <v/>
      </c>
      <c r="AA1175" s="51" t="str">
        <f>IF($U1175="","",IFERROR(SUMIF(Данные2!$A:$A,Техлист!$U1175,Данные2!E:E),""))</f>
        <v/>
      </c>
      <c r="AB1175" s="45" t="str">
        <f>IF($U1175="","",IFERROR(ROUND(SUMIF(Данные2!$A:$A,Техлист!$U1175,Данные2!F:F)*100,0)&amp;"%",""))</f>
        <v/>
      </c>
    </row>
    <row r="1176" spans="1:28" x14ac:dyDescent="0.25">
      <c r="A1176" s="45" t="str">
        <f>IF(Данные2!$A1176&lt;&gt;"",Данные2!$A1176,"")</f>
        <v/>
      </c>
      <c r="G1176" s="45" t="str">
        <f t="shared" si="54"/>
        <v/>
      </c>
      <c r="H1176" s="45" t="str">
        <f>IF(COUNTIF(G$1:G1176,G1176)=1,IF(COUNT(H$1:H1175)&gt;0,MAX(H$1:H1175)+1,1),"")</f>
        <v/>
      </c>
      <c r="J1176" s="45" t="str">
        <f>IFERROR(IF(AND(Данные3!A1176&lt;&gt;"",Данные3!A1176=D$2),Данные3!B1176,""),"")</f>
        <v/>
      </c>
      <c r="K1176" s="45" t="str">
        <f>IF(COUNTIF(J$1:J1176,J1176)=1,IF(COUNT(K$1:K1175)&gt;0,MAX(K$1:K1175)+1,1),"")</f>
        <v/>
      </c>
      <c r="M1176" s="51" t="str">
        <f>IF(G1176="","",IFERROR(SUMIFS(Данные3!$E:$E,Данные3!$A:$A,D$2,Данные3!$B:$B,G1176),""))</f>
        <v/>
      </c>
      <c r="N1176" s="51" t="str">
        <f>IF(G1176="","",IFERROR(SUMIFS(Данные3!$F:$F,Данные3!$A:$A,D$2,Данные3!$B:$B,G1176),""))</f>
        <v/>
      </c>
      <c r="O1176" s="51" t="str">
        <f>IF(G1176="","",IFERROR(ROUND(SUMIFS(Данные3!$G:$G,Данные3!$A:$A,D$2,Данные3!$B:$B,G1176)*100,0)&amp;"%",""))</f>
        <v/>
      </c>
      <c r="U1176" s="51" t="str">
        <f t="shared" si="55"/>
        <v/>
      </c>
      <c r="V1176" s="53" t="str">
        <f t="shared" si="56"/>
        <v/>
      </c>
      <c r="W1176" s="51" t="str">
        <f>IFERROR(IF(Данные2!$A1176&lt;&gt;"",Данные2!$A1176,""),"")</f>
        <v/>
      </c>
      <c r="X1176" s="53" t="str">
        <f>IF(COUNTIF(W$1:W1176,W1176)=1,IF(COUNT(X$1:X1175)&gt;0,MAX(X$1:X1175)+1,1),"")</f>
        <v/>
      </c>
      <c r="Z1176" s="51" t="str">
        <f>IF($U1176="","",IFERROR(SUMIF(Данные2!$A:$A,Техлист!$U1176,Данные2!D:D),""))</f>
        <v/>
      </c>
      <c r="AA1176" s="51" t="str">
        <f>IF($U1176="","",IFERROR(SUMIF(Данные2!$A:$A,Техлист!$U1176,Данные2!E:E),""))</f>
        <v/>
      </c>
      <c r="AB1176" s="45" t="str">
        <f>IF($U1176="","",IFERROR(ROUND(SUMIF(Данные2!$A:$A,Техлист!$U1176,Данные2!F:F)*100,0)&amp;"%",""))</f>
        <v/>
      </c>
    </row>
    <row r="1177" spans="1:28" x14ac:dyDescent="0.25">
      <c r="A1177" s="45" t="str">
        <f>IF(Данные2!$A1177&lt;&gt;"",Данные2!$A1177,"")</f>
        <v/>
      </c>
      <c r="G1177" s="45" t="str">
        <f t="shared" si="54"/>
        <v/>
      </c>
      <c r="H1177" s="45" t="str">
        <f>IF(COUNTIF(G$1:G1177,G1177)=1,IF(COUNT(H$1:H1176)&gt;0,MAX(H$1:H1176)+1,1),"")</f>
        <v/>
      </c>
      <c r="J1177" s="45" t="str">
        <f>IFERROR(IF(AND(Данные3!A1177&lt;&gt;"",Данные3!A1177=D$2),Данные3!B1177,""),"")</f>
        <v/>
      </c>
      <c r="K1177" s="45" t="str">
        <f>IF(COUNTIF(J$1:J1177,J1177)=1,IF(COUNT(K$1:K1176)&gt;0,MAX(K$1:K1176)+1,1),"")</f>
        <v/>
      </c>
      <c r="M1177" s="51" t="str">
        <f>IF(G1177="","",IFERROR(SUMIFS(Данные3!$E:$E,Данные3!$A:$A,D$2,Данные3!$B:$B,G1177),""))</f>
        <v/>
      </c>
      <c r="N1177" s="51" t="str">
        <f>IF(G1177="","",IFERROR(SUMIFS(Данные3!$F:$F,Данные3!$A:$A,D$2,Данные3!$B:$B,G1177),""))</f>
        <v/>
      </c>
      <c r="O1177" s="51" t="str">
        <f>IF(G1177="","",IFERROR(ROUND(SUMIFS(Данные3!$G:$G,Данные3!$A:$A,D$2,Данные3!$B:$B,G1177)*100,0)&amp;"%",""))</f>
        <v/>
      </c>
      <c r="U1177" s="51" t="str">
        <f t="shared" si="55"/>
        <v/>
      </c>
      <c r="V1177" s="53" t="str">
        <f t="shared" si="56"/>
        <v/>
      </c>
      <c r="W1177" s="51" t="str">
        <f>IFERROR(IF(Данные2!$A1177&lt;&gt;"",Данные2!$A1177,""),"")</f>
        <v/>
      </c>
      <c r="X1177" s="53" t="str">
        <f>IF(COUNTIF(W$1:W1177,W1177)=1,IF(COUNT(X$1:X1176)&gt;0,MAX(X$1:X1176)+1,1),"")</f>
        <v/>
      </c>
      <c r="Z1177" s="51" t="str">
        <f>IF($U1177="","",IFERROR(SUMIF(Данные2!$A:$A,Техлист!$U1177,Данные2!D:D),""))</f>
        <v/>
      </c>
      <c r="AA1177" s="51" t="str">
        <f>IF($U1177="","",IFERROR(SUMIF(Данные2!$A:$A,Техлист!$U1177,Данные2!E:E),""))</f>
        <v/>
      </c>
      <c r="AB1177" s="45" t="str">
        <f>IF($U1177="","",IFERROR(ROUND(SUMIF(Данные2!$A:$A,Техлист!$U1177,Данные2!F:F)*100,0)&amp;"%",""))</f>
        <v/>
      </c>
    </row>
    <row r="1178" spans="1:28" x14ac:dyDescent="0.25">
      <c r="A1178" s="45" t="str">
        <f>IF(Данные2!$A1178&lt;&gt;"",Данные2!$A1178,"")</f>
        <v/>
      </c>
      <c r="G1178" s="45" t="str">
        <f t="shared" si="54"/>
        <v/>
      </c>
      <c r="H1178" s="45" t="str">
        <f>IF(COUNTIF(G$1:G1178,G1178)=1,IF(COUNT(H$1:H1177)&gt;0,MAX(H$1:H1177)+1,1),"")</f>
        <v/>
      </c>
      <c r="J1178" s="45" t="str">
        <f>IFERROR(IF(AND(Данные3!A1178&lt;&gt;"",Данные3!A1178=D$2),Данные3!B1178,""),"")</f>
        <v/>
      </c>
      <c r="K1178" s="45" t="str">
        <f>IF(COUNTIF(J$1:J1178,J1178)=1,IF(COUNT(K$1:K1177)&gt;0,MAX(K$1:K1177)+1,1),"")</f>
        <v/>
      </c>
      <c r="M1178" s="51" t="str">
        <f>IF(G1178="","",IFERROR(SUMIFS(Данные3!$E:$E,Данные3!$A:$A,D$2,Данные3!$B:$B,G1178),""))</f>
        <v/>
      </c>
      <c r="N1178" s="51" t="str">
        <f>IF(G1178="","",IFERROR(SUMIFS(Данные3!$F:$F,Данные3!$A:$A,D$2,Данные3!$B:$B,G1178),""))</f>
        <v/>
      </c>
      <c r="O1178" s="51" t="str">
        <f>IF(G1178="","",IFERROR(ROUND(SUMIFS(Данные3!$G:$G,Данные3!$A:$A,D$2,Данные3!$B:$B,G1178)*100,0)&amp;"%",""))</f>
        <v/>
      </c>
      <c r="U1178" s="51" t="str">
        <f t="shared" si="55"/>
        <v/>
      </c>
      <c r="V1178" s="53" t="str">
        <f t="shared" si="56"/>
        <v/>
      </c>
      <c r="W1178" s="51" t="str">
        <f>IFERROR(IF(Данные2!$A1178&lt;&gt;"",Данные2!$A1178,""),"")</f>
        <v/>
      </c>
      <c r="X1178" s="53" t="str">
        <f>IF(COUNTIF(W$1:W1178,W1178)=1,IF(COUNT(X$1:X1177)&gt;0,MAX(X$1:X1177)+1,1),"")</f>
        <v/>
      </c>
      <c r="Z1178" s="51" t="str">
        <f>IF($U1178="","",IFERROR(SUMIF(Данные2!$A:$A,Техлист!$U1178,Данные2!D:D),""))</f>
        <v/>
      </c>
      <c r="AA1178" s="51" t="str">
        <f>IF($U1178="","",IFERROR(SUMIF(Данные2!$A:$A,Техлист!$U1178,Данные2!E:E),""))</f>
        <v/>
      </c>
      <c r="AB1178" s="45" t="str">
        <f>IF($U1178="","",IFERROR(ROUND(SUMIF(Данные2!$A:$A,Техлист!$U1178,Данные2!F:F)*100,0)&amp;"%",""))</f>
        <v/>
      </c>
    </row>
    <row r="1179" spans="1:28" x14ac:dyDescent="0.25">
      <c r="A1179" s="45" t="str">
        <f>IF(Данные2!$A1179&lt;&gt;"",Данные2!$A1179,"")</f>
        <v/>
      </c>
      <c r="G1179" s="45" t="str">
        <f t="shared" si="54"/>
        <v/>
      </c>
      <c r="H1179" s="45" t="str">
        <f>IF(COUNTIF(G$1:G1179,G1179)=1,IF(COUNT(H$1:H1178)&gt;0,MAX(H$1:H1178)+1,1),"")</f>
        <v/>
      </c>
      <c r="J1179" s="45" t="str">
        <f>IFERROR(IF(AND(Данные3!A1179&lt;&gt;"",Данные3!A1179=D$2),Данные3!B1179,""),"")</f>
        <v/>
      </c>
      <c r="K1179" s="45" t="str">
        <f>IF(COUNTIF(J$1:J1179,J1179)=1,IF(COUNT(K$1:K1178)&gt;0,MAX(K$1:K1178)+1,1),"")</f>
        <v/>
      </c>
      <c r="M1179" s="51" t="str">
        <f>IF(G1179="","",IFERROR(SUMIFS(Данные3!$E:$E,Данные3!$A:$A,D$2,Данные3!$B:$B,G1179),""))</f>
        <v/>
      </c>
      <c r="N1179" s="51" t="str">
        <f>IF(G1179="","",IFERROR(SUMIFS(Данные3!$F:$F,Данные3!$A:$A,D$2,Данные3!$B:$B,G1179),""))</f>
        <v/>
      </c>
      <c r="O1179" s="51" t="str">
        <f>IF(G1179="","",IFERROR(ROUND(SUMIFS(Данные3!$G:$G,Данные3!$A:$A,D$2,Данные3!$B:$B,G1179)*100,0)&amp;"%",""))</f>
        <v/>
      </c>
      <c r="U1179" s="51" t="str">
        <f t="shared" si="55"/>
        <v/>
      </c>
      <c r="V1179" s="53" t="str">
        <f t="shared" si="56"/>
        <v/>
      </c>
      <c r="W1179" s="51" t="str">
        <f>IFERROR(IF(Данные2!$A1179&lt;&gt;"",Данные2!$A1179,""),"")</f>
        <v/>
      </c>
      <c r="X1179" s="53" t="str">
        <f>IF(COUNTIF(W$1:W1179,W1179)=1,IF(COUNT(X$1:X1178)&gt;0,MAX(X$1:X1178)+1,1),"")</f>
        <v/>
      </c>
      <c r="Z1179" s="51" t="str">
        <f>IF($U1179="","",IFERROR(SUMIF(Данные2!$A:$A,Техлист!$U1179,Данные2!D:D),""))</f>
        <v/>
      </c>
      <c r="AA1179" s="51" t="str">
        <f>IF($U1179="","",IFERROR(SUMIF(Данные2!$A:$A,Техлист!$U1179,Данные2!E:E),""))</f>
        <v/>
      </c>
      <c r="AB1179" s="45" t="str">
        <f>IF($U1179="","",IFERROR(ROUND(SUMIF(Данные2!$A:$A,Техлист!$U1179,Данные2!F:F)*100,0)&amp;"%",""))</f>
        <v/>
      </c>
    </row>
    <row r="1180" spans="1:28" x14ac:dyDescent="0.25">
      <c r="A1180" s="45" t="str">
        <f>IF(Данные2!$A1180&lt;&gt;"",Данные2!$A1180,"")</f>
        <v/>
      </c>
      <c r="G1180" s="45" t="str">
        <f t="shared" si="54"/>
        <v/>
      </c>
      <c r="H1180" s="45" t="str">
        <f>IF(COUNTIF(G$1:G1180,G1180)=1,IF(COUNT(H$1:H1179)&gt;0,MAX(H$1:H1179)+1,1),"")</f>
        <v/>
      </c>
      <c r="J1180" s="45" t="str">
        <f>IFERROR(IF(AND(Данные3!A1180&lt;&gt;"",Данные3!A1180=D$2),Данные3!B1180,""),"")</f>
        <v/>
      </c>
      <c r="K1180" s="45" t="str">
        <f>IF(COUNTIF(J$1:J1180,J1180)=1,IF(COUNT(K$1:K1179)&gt;0,MAX(K$1:K1179)+1,1),"")</f>
        <v/>
      </c>
      <c r="M1180" s="51" t="str">
        <f>IF(G1180="","",IFERROR(SUMIFS(Данные3!$E:$E,Данные3!$A:$A,D$2,Данные3!$B:$B,G1180),""))</f>
        <v/>
      </c>
      <c r="N1180" s="51" t="str">
        <f>IF(G1180="","",IFERROR(SUMIFS(Данные3!$F:$F,Данные3!$A:$A,D$2,Данные3!$B:$B,G1180),""))</f>
        <v/>
      </c>
      <c r="O1180" s="51" t="str">
        <f>IF(G1180="","",IFERROR(ROUND(SUMIFS(Данные3!$G:$G,Данные3!$A:$A,D$2,Данные3!$B:$B,G1180)*100,0)&amp;"%",""))</f>
        <v/>
      </c>
      <c r="U1180" s="51" t="str">
        <f t="shared" si="55"/>
        <v/>
      </c>
      <c r="V1180" s="53" t="str">
        <f t="shared" si="56"/>
        <v/>
      </c>
      <c r="W1180" s="51" t="str">
        <f>IFERROR(IF(Данные2!$A1180&lt;&gt;"",Данные2!$A1180,""),"")</f>
        <v/>
      </c>
      <c r="X1180" s="53" t="str">
        <f>IF(COUNTIF(W$1:W1180,W1180)=1,IF(COUNT(X$1:X1179)&gt;0,MAX(X$1:X1179)+1,1),"")</f>
        <v/>
      </c>
      <c r="Z1180" s="51" t="str">
        <f>IF($U1180="","",IFERROR(SUMIF(Данные2!$A:$A,Техлист!$U1180,Данные2!D:D),""))</f>
        <v/>
      </c>
      <c r="AA1180" s="51" t="str">
        <f>IF($U1180="","",IFERROR(SUMIF(Данные2!$A:$A,Техлист!$U1180,Данные2!E:E),""))</f>
        <v/>
      </c>
      <c r="AB1180" s="45" t="str">
        <f>IF($U1180="","",IFERROR(ROUND(SUMIF(Данные2!$A:$A,Техлист!$U1180,Данные2!F:F)*100,0)&amp;"%",""))</f>
        <v/>
      </c>
    </row>
    <row r="1181" spans="1:28" x14ac:dyDescent="0.25">
      <c r="A1181" s="45" t="str">
        <f>IF(Данные2!$A1181&lt;&gt;"",Данные2!$A1181,"")</f>
        <v/>
      </c>
      <c r="G1181" s="45" t="str">
        <f t="shared" si="54"/>
        <v/>
      </c>
      <c r="H1181" s="45" t="str">
        <f>IF(COUNTIF(G$1:G1181,G1181)=1,IF(COUNT(H$1:H1180)&gt;0,MAX(H$1:H1180)+1,1),"")</f>
        <v/>
      </c>
      <c r="J1181" s="45" t="str">
        <f>IFERROR(IF(AND(Данные3!A1181&lt;&gt;"",Данные3!A1181=D$2),Данные3!B1181,""),"")</f>
        <v/>
      </c>
      <c r="K1181" s="45" t="str">
        <f>IF(COUNTIF(J$1:J1181,J1181)=1,IF(COUNT(K$1:K1180)&gt;0,MAX(K$1:K1180)+1,1),"")</f>
        <v/>
      </c>
      <c r="M1181" s="51" t="str">
        <f>IF(G1181="","",IFERROR(SUMIFS(Данные3!$E:$E,Данные3!$A:$A,D$2,Данные3!$B:$B,G1181),""))</f>
        <v/>
      </c>
      <c r="N1181" s="51" t="str">
        <f>IF(G1181="","",IFERROR(SUMIFS(Данные3!$F:$F,Данные3!$A:$A,D$2,Данные3!$B:$B,G1181),""))</f>
        <v/>
      </c>
      <c r="O1181" s="51" t="str">
        <f>IF(G1181="","",IFERROR(ROUND(SUMIFS(Данные3!$G:$G,Данные3!$A:$A,D$2,Данные3!$B:$B,G1181)*100,0)&amp;"%",""))</f>
        <v/>
      </c>
      <c r="U1181" s="51" t="str">
        <f t="shared" si="55"/>
        <v/>
      </c>
      <c r="V1181" s="53" t="str">
        <f t="shared" si="56"/>
        <v/>
      </c>
      <c r="W1181" s="51" t="str">
        <f>IFERROR(IF(Данные2!$A1181&lt;&gt;"",Данные2!$A1181,""),"")</f>
        <v/>
      </c>
      <c r="X1181" s="53" t="str">
        <f>IF(COUNTIF(W$1:W1181,W1181)=1,IF(COUNT(X$1:X1180)&gt;0,MAX(X$1:X1180)+1,1),"")</f>
        <v/>
      </c>
      <c r="Z1181" s="51" t="str">
        <f>IF($U1181="","",IFERROR(SUMIF(Данные2!$A:$A,Техлист!$U1181,Данные2!D:D),""))</f>
        <v/>
      </c>
      <c r="AA1181" s="51" t="str">
        <f>IF($U1181="","",IFERROR(SUMIF(Данные2!$A:$A,Техлист!$U1181,Данные2!E:E),""))</f>
        <v/>
      </c>
      <c r="AB1181" s="45" t="str">
        <f>IF($U1181="","",IFERROR(ROUND(SUMIF(Данные2!$A:$A,Техлист!$U1181,Данные2!F:F)*100,0)&amp;"%",""))</f>
        <v/>
      </c>
    </row>
    <row r="1182" spans="1:28" x14ac:dyDescent="0.25">
      <c r="A1182" s="45" t="str">
        <f>IF(Данные2!$A1182&lt;&gt;"",Данные2!$A1182,"")</f>
        <v/>
      </c>
      <c r="G1182" s="45" t="str">
        <f t="shared" si="54"/>
        <v/>
      </c>
      <c r="H1182" s="45" t="str">
        <f>IF(COUNTIF(G$1:G1182,G1182)=1,IF(COUNT(H$1:H1181)&gt;0,MAX(H$1:H1181)+1,1),"")</f>
        <v/>
      </c>
      <c r="J1182" s="45" t="str">
        <f>IFERROR(IF(AND(Данные3!A1182&lt;&gt;"",Данные3!A1182=D$2),Данные3!B1182,""),"")</f>
        <v/>
      </c>
      <c r="K1182" s="45" t="str">
        <f>IF(COUNTIF(J$1:J1182,J1182)=1,IF(COUNT(K$1:K1181)&gt;0,MAX(K$1:K1181)+1,1),"")</f>
        <v/>
      </c>
      <c r="M1182" s="51" t="str">
        <f>IF(G1182="","",IFERROR(SUMIFS(Данные3!$E:$E,Данные3!$A:$A,D$2,Данные3!$B:$B,G1182),""))</f>
        <v/>
      </c>
      <c r="N1182" s="51" t="str">
        <f>IF(G1182="","",IFERROR(SUMIFS(Данные3!$F:$F,Данные3!$A:$A,D$2,Данные3!$B:$B,G1182),""))</f>
        <v/>
      </c>
      <c r="O1182" s="51" t="str">
        <f>IF(G1182="","",IFERROR(ROUND(SUMIFS(Данные3!$G:$G,Данные3!$A:$A,D$2,Данные3!$B:$B,G1182)*100,0)&amp;"%",""))</f>
        <v/>
      </c>
      <c r="U1182" s="51" t="str">
        <f t="shared" si="55"/>
        <v/>
      </c>
      <c r="V1182" s="53" t="str">
        <f t="shared" si="56"/>
        <v/>
      </c>
      <c r="W1182" s="51" t="str">
        <f>IFERROR(IF(Данные2!$A1182&lt;&gt;"",Данные2!$A1182,""),"")</f>
        <v/>
      </c>
      <c r="X1182" s="53" t="str">
        <f>IF(COUNTIF(W$1:W1182,W1182)=1,IF(COUNT(X$1:X1181)&gt;0,MAX(X$1:X1181)+1,1),"")</f>
        <v/>
      </c>
      <c r="Z1182" s="51" t="str">
        <f>IF($U1182="","",IFERROR(SUMIF(Данные2!$A:$A,Техлист!$U1182,Данные2!D:D),""))</f>
        <v/>
      </c>
      <c r="AA1182" s="51" t="str">
        <f>IF($U1182="","",IFERROR(SUMIF(Данные2!$A:$A,Техлист!$U1182,Данные2!E:E),""))</f>
        <v/>
      </c>
      <c r="AB1182" s="45" t="str">
        <f>IF($U1182="","",IFERROR(ROUND(SUMIF(Данные2!$A:$A,Техлист!$U1182,Данные2!F:F)*100,0)&amp;"%",""))</f>
        <v/>
      </c>
    </row>
    <row r="1183" spans="1:28" x14ac:dyDescent="0.25">
      <c r="A1183" s="45" t="str">
        <f>IF(Данные2!$A1183&lt;&gt;"",Данные2!$A1183,"")</f>
        <v/>
      </c>
      <c r="G1183" s="45" t="str">
        <f t="shared" si="54"/>
        <v/>
      </c>
      <c r="H1183" s="45" t="str">
        <f>IF(COUNTIF(G$1:G1183,G1183)=1,IF(COUNT(H$1:H1182)&gt;0,MAX(H$1:H1182)+1,1),"")</f>
        <v/>
      </c>
      <c r="J1183" s="45" t="str">
        <f>IFERROR(IF(AND(Данные3!A1183&lt;&gt;"",Данные3!A1183=D$2),Данные3!B1183,""),"")</f>
        <v/>
      </c>
      <c r="K1183" s="45" t="str">
        <f>IF(COUNTIF(J$1:J1183,J1183)=1,IF(COUNT(K$1:K1182)&gt;0,MAX(K$1:K1182)+1,1),"")</f>
        <v/>
      </c>
      <c r="M1183" s="51" t="str">
        <f>IF(G1183="","",IFERROR(SUMIFS(Данные3!$E:$E,Данные3!$A:$A,D$2,Данные3!$B:$B,G1183),""))</f>
        <v/>
      </c>
      <c r="N1183" s="51" t="str">
        <f>IF(G1183="","",IFERROR(SUMIFS(Данные3!$F:$F,Данные3!$A:$A,D$2,Данные3!$B:$B,G1183),""))</f>
        <v/>
      </c>
      <c r="O1183" s="51" t="str">
        <f>IF(G1183="","",IFERROR(ROUND(SUMIFS(Данные3!$G:$G,Данные3!$A:$A,D$2,Данные3!$B:$B,G1183)*100,0)&amp;"%",""))</f>
        <v/>
      </c>
      <c r="U1183" s="51" t="str">
        <f t="shared" si="55"/>
        <v/>
      </c>
      <c r="V1183" s="53" t="str">
        <f t="shared" si="56"/>
        <v/>
      </c>
      <c r="W1183" s="51" t="str">
        <f>IFERROR(IF(Данные2!$A1183&lt;&gt;"",Данные2!$A1183,""),"")</f>
        <v/>
      </c>
      <c r="X1183" s="53" t="str">
        <f>IF(COUNTIF(W$1:W1183,W1183)=1,IF(COUNT(X$1:X1182)&gt;0,MAX(X$1:X1182)+1,1),"")</f>
        <v/>
      </c>
      <c r="Z1183" s="51" t="str">
        <f>IF($U1183="","",IFERROR(SUMIF(Данные2!$A:$A,Техлист!$U1183,Данные2!D:D),""))</f>
        <v/>
      </c>
      <c r="AA1183" s="51" t="str">
        <f>IF($U1183="","",IFERROR(SUMIF(Данные2!$A:$A,Техлист!$U1183,Данные2!E:E),""))</f>
        <v/>
      </c>
      <c r="AB1183" s="45" t="str">
        <f>IF($U1183="","",IFERROR(ROUND(SUMIF(Данные2!$A:$A,Техлист!$U1183,Данные2!F:F)*100,0)&amp;"%",""))</f>
        <v/>
      </c>
    </row>
    <row r="1184" spans="1:28" x14ac:dyDescent="0.25">
      <c r="A1184" s="45" t="str">
        <f>IF(Данные2!$A1184&lt;&gt;"",Данные2!$A1184,"")</f>
        <v/>
      </c>
      <c r="G1184" s="45" t="str">
        <f t="shared" si="54"/>
        <v/>
      </c>
      <c r="H1184" s="45" t="str">
        <f>IF(COUNTIF(G$1:G1184,G1184)=1,IF(COUNT(H$1:H1183)&gt;0,MAX(H$1:H1183)+1,1),"")</f>
        <v/>
      </c>
      <c r="J1184" s="45" t="str">
        <f>IFERROR(IF(AND(Данные3!A1184&lt;&gt;"",Данные3!A1184=D$2),Данные3!B1184,""),"")</f>
        <v/>
      </c>
      <c r="K1184" s="45" t="str">
        <f>IF(COUNTIF(J$1:J1184,J1184)=1,IF(COUNT(K$1:K1183)&gt;0,MAX(K$1:K1183)+1,1),"")</f>
        <v/>
      </c>
      <c r="M1184" s="51" t="str">
        <f>IF(G1184="","",IFERROR(SUMIFS(Данные3!$E:$E,Данные3!$A:$A,D$2,Данные3!$B:$B,G1184),""))</f>
        <v/>
      </c>
      <c r="N1184" s="51" t="str">
        <f>IF(G1184="","",IFERROR(SUMIFS(Данные3!$F:$F,Данные3!$A:$A,D$2,Данные3!$B:$B,G1184),""))</f>
        <v/>
      </c>
      <c r="O1184" s="51" t="str">
        <f>IF(G1184="","",IFERROR(ROUND(SUMIFS(Данные3!$G:$G,Данные3!$A:$A,D$2,Данные3!$B:$B,G1184)*100,0)&amp;"%",""))</f>
        <v/>
      </c>
      <c r="U1184" s="51" t="str">
        <f t="shared" si="55"/>
        <v/>
      </c>
      <c r="V1184" s="53" t="str">
        <f t="shared" si="56"/>
        <v/>
      </c>
      <c r="W1184" s="51" t="str">
        <f>IFERROR(IF(Данные2!$A1184&lt;&gt;"",Данные2!$A1184,""),"")</f>
        <v/>
      </c>
      <c r="X1184" s="53" t="str">
        <f>IF(COUNTIF(W$1:W1184,W1184)=1,IF(COUNT(X$1:X1183)&gt;0,MAX(X$1:X1183)+1,1),"")</f>
        <v/>
      </c>
      <c r="Z1184" s="51" t="str">
        <f>IF($U1184="","",IFERROR(SUMIF(Данные2!$A:$A,Техлист!$U1184,Данные2!D:D),""))</f>
        <v/>
      </c>
      <c r="AA1184" s="51" t="str">
        <f>IF($U1184="","",IFERROR(SUMIF(Данные2!$A:$A,Техлист!$U1184,Данные2!E:E),""))</f>
        <v/>
      </c>
      <c r="AB1184" s="45" t="str">
        <f>IF($U1184="","",IFERROR(ROUND(SUMIF(Данные2!$A:$A,Техлист!$U1184,Данные2!F:F)*100,0)&amp;"%",""))</f>
        <v/>
      </c>
    </row>
    <row r="1185" spans="1:28" x14ac:dyDescent="0.25">
      <c r="A1185" s="45" t="str">
        <f>IF(Данные2!$A1185&lt;&gt;"",Данные2!$A1185,"")</f>
        <v/>
      </c>
      <c r="G1185" s="45" t="str">
        <f t="shared" si="54"/>
        <v/>
      </c>
      <c r="H1185" s="45" t="str">
        <f>IF(COUNTIF(G$1:G1185,G1185)=1,IF(COUNT(H$1:H1184)&gt;0,MAX(H$1:H1184)+1,1),"")</f>
        <v/>
      </c>
      <c r="J1185" s="45" t="str">
        <f>IFERROR(IF(AND(Данные3!A1185&lt;&gt;"",Данные3!A1185=D$2),Данные3!B1185,""),"")</f>
        <v/>
      </c>
      <c r="K1185" s="45" t="str">
        <f>IF(COUNTIF(J$1:J1185,J1185)=1,IF(COUNT(K$1:K1184)&gt;0,MAX(K$1:K1184)+1,1),"")</f>
        <v/>
      </c>
      <c r="M1185" s="51" t="str">
        <f>IF(G1185="","",IFERROR(SUMIFS(Данные3!$E:$E,Данные3!$A:$A,D$2,Данные3!$B:$B,G1185),""))</f>
        <v/>
      </c>
      <c r="N1185" s="51" t="str">
        <f>IF(G1185="","",IFERROR(SUMIFS(Данные3!$F:$F,Данные3!$A:$A,D$2,Данные3!$B:$B,G1185),""))</f>
        <v/>
      </c>
      <c r="O1185" s="51" t="str">
        <f>IF(G1185="","",IFERROR(ROUND(SUMIFS(Данные3!$G:$G,Данные3!$A:$A,D$2,Данные3!$B:$B,G1185)*100,0)&amp;"%",""))</f>
        <v/>
      </c>
      <c r="U1185" s="51" t="str">
        <f t="shared" si="55"/>
        <v/>
      </c>
      <c r="V1185" s="53" t="str">
        <f t="shared" si="56"/>
        <v/>
      </c>
      <c r="W1185" s="51" t="str">
        <f>IFERROR(IF(Данные2!$A1185&lt;&gt;"",Данные2!$A1185,""),"")</f>
        <v/>
      </c>
      <c r="X1185" s="53" t="str">
        <f>IF(COUNTIF(W$1:W1185,W1185)=1,IF(COUNT(X$1:X1184)&gt;0,MAX(X$1:X1184)+1,1),"")</f>
        <v/>
      </c>
      <c r="Z1185" s="51" t="str">
        <f>IF($U1185="","",IFERROR(SUMIF(Данные2!$A:$A,Техлист!$U1185,Данные2!D:D),""))</f>
        <v/>
      </c>
      <c r="AA1185" s="51" t="str">
        <f>IF($U1185="","",IFERROR(SUMIF(Данные2!$A:$A,Техлист!$U1185,Данные2!E:E),""))</f>
        <v/>
      </c>
      <c r="AB1185" s="45" t="str">
        <f>IF($U1185="","",IFERROR(ROUND(SUMIF(Данные2!$A:$A,Техлист!$U1185,Данные2!F:F)*100,0)&amp;"%",""))</f>
        <v/>
      </c>
    </row>
    <row r="1186" spans="1:28" x14ac:dyDescent="0.25">
      <c r="A1186" s="45" t="str">
        <f>IF(Данные2!$A1186&lt;&gt;"",Данные2!$A1186,"")</f>
        <v/>
      </c>
      <c r="G1186" s="45" t="str">
        <f t="shared" si="54"/>
        <v/>
      </c>
      <c r="H1186" s="45" t="str">
        <f>IF(COUNTIF(G$1:G1186,G1186)=1,IF(COUNT(H$1:H1185)&gt;0,MAX(H$1:H1185)+1,1),"")</f>
        <v/>
      </c>
      <c r="J1186" s="45" t="str">
        <f>IFERROR(IF(AND(Данные3!A1186&lt;&gt;"",Данные3!A1186=D$2),Данные3!B1186,""),"")</f>
        <v/>
      </c>
      <c r="K1186" s="45" t="str">
        <f>IF(COUNTIF(J$1:J1186,J1186)=1,IF(COUNT(K$1:K1185)&gt;0,MAX(K$1:K1185)+1,1),"")</f>
        <v/>
      </c>
      <c r="M1186" s="51" t="str">
        <f>IF(G1186="","",IFERROR(SUMIFS(Данные3!$E:$E,Данные3!$A:$A,D$2,Данные3!$B:$B,G1186),""))</f>
        <v/>
      </c>
      <c r="N1186" s="51" t="str">
        <f>IF(G1186="","",IFERROR(SUMIFS(Данные3!$F:$F,Данные3!$A:$A,D$2,Данные3!$B:$B,G1186),""))</f>
        <v/>
      </c>
      <c r="O1186" s="51" t="str">
        <f>IF(G1186="","",IFERROR(ROUND(SUMIFS(Данные3!$G:$G,Данные3!$A:$A,D$2,Данные3!$B:$B,G1186)*100,0)&amp;"%",""))</f>
        <v/>
      </c>
      <c r="U1186" s="51" t="str">
        <f t="shared" si="55"/>
        <v/>
      </c>
      <c r="V1186" s="53" t="str">
        <f t="shared" si="56"/>
        <v/>
      </c>
      <c r="W1186" s="51" t="str">
        <f>IFERROR(IF(Данные2!$A1186&lt;&gt;"",Данные2!$A1186,""),"")</f>
        <v/>
      </c>
      <c r="X1186" s="53" t="str">
        <f>IF(COUNTIF(W$1:W1186,W1186)=1,IF(COUNT(X$1:X1185)&gt;0,MAX(X$1:X1185)+1,1),"")</f>
        <v/>
      </c>
      <c r="Z1186" s="51" t="str">
        <f>IF($U1186="","",IFERROR(SUMIF(Данные2!$A:$A,Техлист!$U1186,Данные2!D:D),""))</f>
        <v/>
      </c>
      <c r="AA1186" s="51" t="str">
        <f>IF($U1186="","",IFERROR(SUMIF(Данные2!$A:$A,Техлист!$U1186,Данные2!E:E),""))</f>
        <v/>
      </c>
      <c r="AB1186" s="45" t="str">
        <f>IF($U1186="","",IFERROR(ROUND(SUMIF(Данные2!$A:$A,Техлист!$U1186,Данные2!F:F)*100,0)&amp;"%",""))</f>
        <v/>
      </c>
    </row>
    <row r="1187" spans="1:28" x14ac:dyDescent="0.25">
      <c r="A1187" s="45" t="str">
        <f>IF(Данные2!$A1187&lt;&gt;"",Данные2!$A1187,"")</f>
        <v/>
      </c>
      <c r="G1187" s="45" t="str">
        <f t="shared" si="54"/>
        <v/>
      </c>
      <c r="H1187" s="45" t="str">
        <f>IF(COUNTIF(G$1:G1187,G1187)=1,IF(COUNT(H$1:H1186)&gt;0,MAX(H$1:H1186)+1,1),"")</f>
        <v/>
      </c>
      <c r="J1187" s="45" t="str">
        <f>IFERROR(IF(AND(Данные3!A1187&lt;&gt;"",Данные3!A1187=D$2),Данные3!B1187,""),"")</f>
        <v/>
      </c>
      <c r="K1187" s="45" t="str">
        <f>IF(COUNTIF(J$1:J1187,J1187)=1,IF(COUNT(K$1:K1186)&gt;0,MAX(K$1:K1186)+1,1),"")</f>
        <v/>
      </c>
      <c r="M1187" s="51" t="str">
        <f>IF(G1187="","",IFERROR(SUMIFS(Данные3!$E:$E,Данные3!$A:$A,D$2,Данные3!$B:$B,G1187),""))</f>
        <v/>
      </c>
      <c r="N1187" s="51" t="str">
        <f>IF(G1187="","",IFERROR(SUMIFS(Данные3!$F:$F,Данные3!$A:$A,D$2,Данные3!$B:$B,G1187),""))</f>
        <v/>
      </c>
      <c r="O1187" s="51" t="str">
        <f>IF(G1187="","",IFERROR(ROUND(SUMIFS(Данные3!$G:$G,Данные3!$A:$A,D$2,Данные3!$B:$B,G1187)*100,0)&amp;"%",""))</f>
        <v/>
      </c>
      <c r="U1187" s="51" t="str">
        <f t="shared" si="55"/>
        <v/>
      </c>
      <c r="V1187" s="53" t="str">
        <f t="shared" si="56"/>
        <v/>
      </c>
      <c r="W1187" s="51" t="str">
        <f>IFERROR(IF(Данные2!$A1187&lt;&gt;"",Данные2!$A1187,""),"")</f>
        <v/>
      </c>
      <c r="X1187" s="53" t="str">
        <f>IF(COUNTIF(W$1:W1187,W1187)=1,IF(COUNT(X$1:X1186)&gt;0,MAX(X$1:X1186)+1,1),"")</f>
        <v/>
      </c>
      <c r="Z1187" s="51" t="str">
        <f>IF($U1187="","",IFERROR(SUMIF(Данные2!$A:$A,Техлист!$U1187,Данные2!D:D),""))</f>
        <v/>
      </c>
      <c r="AA1187" s="51" t="str">
        <f>IF($U1187="","",IFERROR(SUMIF(Данные2!$A:$A,Техлист!$U1187,Данные2!E:E),""))</f>
        <v/>
      </c>
      <c r="AB1187" s="45" t="str">
        <f>IF($U1187="","",IFERROR(ROUND(SUMIF(Данные2!$A:$A,Техлист!$U1187,Данные2!F:F)*100,0)&amp;"%",""))</f>
        <v/>
      </c>
    </row>
    <row r="1188" spans="1:28" x14ac:dyDescent="0.25">
      <c r="A1188" s="45" t="str">
        <f>IF(Данные2!$A1188&lt;&gt;"",Данные2!$A1188,"")</f>
        <v/>
      </c>
      <c r="G1188" s="45" t="str">
        <f t="shared" si="54"/>
        <v/>
      </c>
      <c r="H1188" s="45" t="str">
        <f>IF(COUNTIF(G$1:G1188,G1188)=1,IF(COUNT(H$1:H1187)&gt;0,MAX(H$1:H1187)+1,1),"")</f>
        <v/>
      </c>
      <c r="J1188" s="45" t="str">
        <f>IFERROR(IF(AND(Данные3!A1188&lt;&gt;"",Данные3!A1188=D$2),Данные3!B1188,""),"")</f>
        <v/>
      </c>
      <c r="K1188" s="45" t="str">
        <f>IF(COUNTIF(J$1:J1188,J1188)=1,IF(COUNT(K$1:K1187)&gt;0,MAX(K$1:K1187)+1,1),"")</f>
        <v/>
      </c>
      <c r="M1188" s="51" t="str">
        <f>IF(G1188="","",IFERROR(SUMIFS(Данные3!$E:$E,Данные3!$A:$A,D$2,Данные3!$B:$B,G1188),""))</f>
        <v/>
      </c>
      <c r="N1188" s="51" t="str">
        <f>IF(G1188="","",IFERROR(SUMIFS(Данные3!$F:$F,Данные3!$A:$A,D$2,Данные3!$B:$B,G1188),""))</f>
        <v/>
      </c>
      <c r="O1188" s="51" t="str">
        <f>IF(G1188="","",IFERROR(ROUND(SUMIFS(Данные3!$G:$G,Данные3!$A:$A,D$2,Данные3!$B:$B,G1188)*100,0)&amp;"%",""))</f>
        <v/>
      </c>
      <c r="U1188" s="51" t="str">
        <f t="shared" si="55"/>
        <v/>
      </c>
      <c r="V1188" s="53" t="str">
        <f t="shared" si="56"/>
        <v/>
      </c>
      <c r="W1188" s="51" t="str">
        <f>IFERROR(IF(Данные2!$A1188&lt;&gt;"",Данные2!$A1188,""),"")</f>
        <v/>
      </c>
      <c r="X1188" s="53" t="str">
        <f>IF(COUNTIF(W$1:W1188,W1188)=1,IF(COUNT(X$1:X1187)&gt;0,MAX(X$1:X1187)+1,1),"")</f>
        <v/>
      </c>
      <c r="Z1188" s="51" t="str">
        <f>IF($U1188="","",IFERROR(SUMIF(Данные2!$A:$A,Техлист!$U1188,Данные2!D:D),""))</f>
        <v/>
      </c>
      <c r="AA1188" s="51" t="str">
        <f>IF($U1188="","",IFERROR(SUMIF(Данные2!$A:$A,Техлист!$U1188,Данные2!E:E),""))</f>
        <v/>
      </c>
      <c r="AB1188" s="45" t="str">
        <f>IF($U1188="","",IFERROR(ROUND(SUMIF(Данные2!$A:$A,Техлист!$U1188,Данные2!F:F)*100,0)&amp;"%",""))</f>
        <v/>
      </c>
    </row>
    <row r="1189" spans="1:28" x14ac:dyDescent="0.25">
      <c r="A1189" s="45" t="str">
        <f>IF(Данные2!$A1189&lt;&gt;"",Данные2!$A1189,"")</f>
        <v/>
      </c>
      <c r="G1189" s="45" t="str">
        <f t="shared" si="54"/>
        <v/>
      </c>
      <c r="H1189" s="45" t="str">
        <f>IF(COUNTIF(G$1:G1189,G1189)=1,IF(COUNT(H$1:H1188)&gt;0,MAX(H$1:H1188)+1,1),"")</f>
        <v/>
      </c>
      <c r="J1189" s="45" t="str">
        <f>IFERROR(IF(AND(Данные3!A1189&lt;&gt;"",Данные3!A1189=D$2),Данные3!B1189,""),"")</f>
        <v/>
      </c>
      <c r="K1189" s="45" t="str">
        <f>IF(COUNTIF(J$1:J1189,J1189)=1,IF(COUNT(K$1:K1188)&gt;0,MAX(K$1:K1188)+1,1),"")</f>
        <v/>
      </c>
      <c r="M1189" s="51" t="str">
        <f>IF(G1189="","",IFERROR(SUMIFS(Данные3!$E:$E,Данные3!$A:$A,D$2,Данные3!$B:$B,G1189),""))</f>
        <v/>
      </c>
      <c r="N1189" s="51" t="str">
        <f>IF(G1189="","",IFERROR(SUMIFS(Данные3!$F:$F,Данные3!$A:$A,D$2,Данные3!$B:$B,G1189),""))</f>
        <v/>
      </c>
      <c r="O1189" s="51" t="str">
        <f>IF(G1189="","",IFERROR(ROUND(SUMIFS(Данные3!$G:$G,Данные3!$A:$A,D$2,Данные3!$B:$B,G1189)*100,0)&amp;"%",""))</f>
        <v/>
      </c>
      <c r="U1189" s="51" t="str">
        <f t="shared" si="55"/>
        <v/>
      </c>
      <c r="V1189" s="53" t="str">
        <f t="shared" si="56"/>
        <v/>
      </c>
      <c r="W1189" s="51" t="str">
        <f>IFERROR(IF(Данные2!$A1189&lt;&gt;"",Данные2!$A1189,""),"")</f>
        <v/>
      </c>
      <c r="X1189" s="53" t="str">
        <f>IF(COUNTIF(W$1:W1189,W1189)=1,IF(COUNT(X$1:X1188)&gt;0,MAX(X$1:X1188)+1,1),"")</f>
        <v/>
      </c>
      <c r="Z1189" s="51" t="str">
        <f>IF($U1189="","",IFERROR(SUMIF(Данные2!$A:$A,Техлист!$U1189,Данные2!D:D),""))</f>
        <v/>
      </c>
      <c r="AA1189" s="51" t="str">
        <f>IF($U1189="","",IFERROR(SUMIF(Данные2!$A:$A,Техлист!$U1189,Данные2!E:E),""))</f>
        <v/>
      </c>
      <c r="AB1189" s="45" t="str">
        <f>IF($U1189="","",IFERROR(ROUND(SUMIF(Данные2!$A:$A,Техлист!$U1189,Данные2!F:F)*100,0)&amp;"%",""))</f>
        <v/>
      </c>
    </row>
    <row r="1190" spans="1:28" x14ac:dyDescent="0.25">
      <c r="A1190" s="45" t="str">
        <f>IF(Данные2!$A1190&lt;&gt;"",Данные2!$A1190,"")</f>
        <v/>
      </c>
      <c r="G1190" s="45" t="str">
        <f t="shared" si="54"/>
        <v/>
      </c>
      <c r="H1190" s="45" t="str">
        <f>IF(COUNTIF(G$1:G1190,G1190)=1,IF(COUNT(H$1:H1189)&gt;0,MAX(H$1:H1189)+1,1),"")</f>
        <v/>
      </c>
      <c r="J1190" s="45" t="str">
        <f>IFERROR(IF(AND(Данные3!A1190&lt;&gt;"",Данные3!A1190=D$2),Данные3!B1190,""),"")</f>
        <v/>
      </c>
      <c r="K1190" s="45" t="str">
        <f>IF(COUNTIF(J$1:J1190,J1190)=1,IF(COUNT(K$1:K1189)&gt;0,MAX(K$1:K1189)+1,1),"")</f>
        <v/>
      </c>
      <c r="M1190" s="51" t="str">
        <f>IF(G1190="","",IFERROR(SUMIFS(Данные3!$E:$E,Данные3!$A:$A,D$2,Данные3!$B:$B,G1190),""))</f>
        <v/>
      </c>
      <c r="N1190" s="51" t="str">
        <f>IF(G1190="","",IFERROR(SUMIFS(Данные3!$F:$F,Данные3!$A:$A,D$2,Данные3!$B:$B,G1190),""))</f>
        <v/>
      </c>
      <c r="O1190" s="51" t="str">
        <f>IF(G1190="","",IFERROR(ROUND(SUMIFS(Данные3!$G:$G,Данные3!$A:$A,D$2,Данные3!$B:$B,G1190)*100,0)&amp;"%",""))</f>
        <v/>
      </c>
      <c r="U1190" s="51" t="str">
        <f t="shared" si="55"/>
        <v/>
      </c>
      <c r="V1190" s="53" t="str">
        <f t="shared" si="56"/>
        <v/>
      </c>
      <c r="W1190" s="51" t="str">
        <f>IFERROR(IF(Данные2!$A1190&lt;&gt;"",Данные2!$A1190,""),"")</f>
        <v/>
      </c>
      <c r="X1190" s="53" t="str">
        <f>IF(COUNTIF(W$1:W1190,W1190)=1,IF(COUNT(X$1:X1189)&gt;0,MAX(X$1:X1189)+1,1),"")</f>
        <v/>
      </c>
      <c r="Z1190" s="51" t="str">
        <f>IF($U1190="","",IFERROR(SUMIF(Данные2!$A:$A,Техлист!$U1190,Данные2!D:D),""))</f>
        <v/>
      </c>
      <c r="AA1190" s="51" t="str">
        <f>IF($U1190="","",IFERROR(SUMIF(Данные2!$A:$A,Техлист!$U1190,Данные2!E:E),""))</f>
        <v/>
      </c>
      <c r="AB1190" s="45" t="str">
        <f>IF($U1190="","",IFERROR(ROUND(SUMIF(Данные2!$A:$A,Техлист!$U1190,Данные2!F:F)*100,0)&amp;"%",""))</f>
        <v/>
      </c>
    </row>
    <row r="1191" spans="1:28" x14ac:dyDescent="0.25">
      <c r="A1191" s="45" t="str">
        <f>IF(Данные2!$A1191&lt;&gt;"",Данные2!$A1191,"")</f>
        <v/>
      </c>
      <c r="G1191" s="45" t="str">
        <f t="shared" si="54"/>
        <v/>
      </c>
      <c r="H1191" s="45" t="str">
        <f>IF(COUNTIF(G$1:G1191,G1191)=1,IF(COUNT(H$1:H1190)&gt;0,MAX(H$1:H1190)+1,1),"")</f>
        <v/>
      </c>
      <c r="J1191" s="45" t="str">
        <f>IFERROR(IF(AND(Данные3!A1191&lt;&gt;"",Данные3!A1191=D$2),Данные3!B1191,""),"")</f>
        <v/>
      </c>
      <c r="K1191" s="45" t="str">
        <f>IF(COUNTIF(J$1:J1191,J1191)=1,IF(COUNT(K$1:K1190)&gt;0,MAX(K$1:K1190)+1,1),"")</f>
        <v/>
      </c>
      <c r="M1191" s="51" t="str">
        <f>IF(G1191="","",IFERROR(SUMIFS(Данные3!$E:$E,Данные3!$A:$A,D$2,Данные3!$B:$B,G1191),""))</f>
        <v/>
      </c>
      <c r="N1191" s="51" t="str">
        <f>IF(G1191="","",IFERROR(SUMIFS(Данные3!$F:$F,Данные3!$A:$A,D$2,Данные3!$B:$B,G1191),""))</f>
        <v/>
      </c>
      <c r="O1191" s="51" t="str">
        <f>IF(G1191="","",IFERROR(ROUND(SUMIFS(Данные3!$G:$G,Данные3!$A:$A,D$2,Данные3!$B:$B,G1191)*100,0)&amp;"%",""))</f>
        <v/>
      </c>
      <c r="U1191" s="51" t="str">
        <f t="shared" si="55"/>
        <v/>
      </c>
      <c r="V1191" s="53" t="str">
        <f t="shared" si="56"/>
        <v/>
      </c>
      <c r="W1191" s="51" t="str">
        <f>IFERROR(IF(Данные2!$A1191&lt;&gt;"",Данные2!$A1191,""),"")</f>
        <v/>
      </c>
      <c r="X1191" s="53" t="str">
        <f>IF(COUNTIF(W$1:W1191,W1191)=1,IF(COUNT(X$1:X1190)&gt;0,MAX(X$1:X1190)+1,1),"")</f>
        <v/>
      </c>
      <c r="Z1191" s="51" t="str">
        <f>IF($U1191="","",IFERROR(SUMIF(Данные2!$A:$A,Техлист!$U1191,Данные2!D:D),""))</f>
        <v/>
      </c>
      <c r="AA1191" s="51" t="str">
        <f>IF($U1191="","",IFERROR(SUMIF(Данные2!$A:$A,Техлист!$U1191,Данные2!E:E),""))</f>
        <v/>
      </c>
      <c r="AB1191" s="45" t="str">
        <f>IF($U1191="","",IFERROR(ROUND(SUMIF(Данные2!$A:$A,Техлист!$U1191,Данные2!F:F)*100,0)&amp;"%",""))</f>
        <v/>
      </c>
    </row>
    <row r="1192" spans="1:28" x14ac:dyDescent="0.25">
      <c r="A1192" s="45" t="str">
        <f>IF(Данные2!$A1192&lt;&gt;"",Данные2!$A1192,"")</f>
        <v/>
      </c>
      <c r="G1192" s="45" t="str">
        <f t="shared" si="54"/>
        <v/>
      </c>
      <c r="H1192" s="45" t="str">
        <f>IF(COUNTIF(G$1:G1192,G1192)=1,IF(COUNT(H$1:H1191)&gt;0,MAX(H$1:H1191)+1,1),"")</f>
        <v/>
      </c>
      <c r="J1192" s="45" t="str">
        <f>IFERROR(IF(AND(Данные3!A1192&lt;&gt;"",Данные3!A1192=D$2),Данные3!B1192,""),"")</f>
        <v/>
      </c>
      <c r="K1192" s="45" t="str">
        <f>IF(COUNTIF(J$1:J1192,J1192)=1,IF(COUNT(K$1:K1191)&gt;0,MAX(K$1:K1191)+1,1),"")</f>
        <v/>
      </c>
      <c r="M1192" s="51" t="str">
        <f>IF(G1192="","",IFERROR(SUMIFS(Данные3!$E:$E,Данные3!$A:$A,D$2,Данные3!$B:$B,G1192),""))</f>
        <v/>
      </c>
      <c r="N1192" s="51" t="str">
        <f>IF(G1192="","",IFERROR(SUMIFS(Данные3!$F:$F,Данные3!$A:$A,D$2,Данные3!$B:$B,G1192),""))</f>
        <v/>
      </c>
      <c r="O1192" s="51" t="str">
        <f>IF(G1192="","",IFERROR(ROUND(SUMIFS(Данные3!$G:$G,Данные3!$A:$A,D$2,Данные3!$B:$B,G1192)*100,0)&amp;"%",""))</f>
        <v/>
      </c>
      <c r="U1192" s="51" t="str">
        <f t="shared" si="55"/>
        <v/>
      </c>
      <c r="V1192" s="53" t="str">
        <f t="shared" si="56"/>
        <v/>
      </c>
      <c r="W1192" s="51" t="str">
        <f>IFERROR(IF(Данные2!$A1192&lt;&gt;"",Данные2!$A1192,""),"")</f>
        <v/>
      </c>
      <c r="X1192" s="53" t="str">
        <f>IF(COUNTIF(W$1:W1192,W1192)=1,IF(COUNT(X$1:X1191)&gt;0,MAX(X$1:X1191)+1,1),"")</f>
        <v/>
      </c>
      <c r="Z1192" s="51" t="str">
        <f>IF($U1192="","",IFERROR(SUMIF(Данные2!$A:$A,Техлист!$U1192,Данные2!D:D),""))</f>
        <v/>
      </c>
      <c r="AA1192" s="51" t="str">
        <f>IF($U1192="","",IFERROR(SUMIF(Данные2!$A:$A,Техлист!$U1192,Данные2!E:E),""))</f>
        <v/>
      </c>
      <c r="AB1192" s="45" t="str">
        <f>IF($U1192="","",IFERROR(ROUND(SUMIF(Данные2!$A:$A,Техлист!$U1192,Данные2!F:F)*100,0)&amp;"%",""))</f>
        <v/>
      </c>
    </row>
    <row r="1193" spans="1:28" x14ac:dyDescent="0.25">
      <c r="A1193" s="45" t="str">
        <f>IF(Данные2!$A1193&lt;&gt;"",Данные2!$A1193,"")</f>
        <v/>
      </c>
      <c r="G1193" s="45" t="str">
        <f t="shared" si="54"/>
        <v/>
      </c>
      <c r="H1193" s="45" t="str">
        <f>IF(COUNTIF(G$1:G1193,G1193)=1,IF(COUNT(H$1:H1192)&gt;0,MAX(H$1:H1192)+1,1),"")</f>
        <v/>
      </c>
      <c r="J1193" s="45" t="str">
        <f>IFERROR(IF(AND(Данные3!A1193&lt;&gt;"",Данные3!A1193=D$2),Данные3!B1193,""),"")</f>
        <v/>
      </c>
      <c r="K1193" s="45" t="str">
        <f>IF(COUNTIF(J$1:J1193,J1193)=1,IF(COUNT(K$1:K1192)&gt;0,MAX(K$1:K1192)+1,1),"")</f>
        <v/>
      </c>
      <c r="M1193" s="51" t="str">
        <f>IF(G1193="","",IFERROR(SUMIFS(Данные3!$E:$E,Данные3!$A:$A,D$2,Данные3!$B:$B,G1193),""))</f>
        <v/>
      </c>
      <c r="N1193" s="51" t="str">
        <f>IF(G1193="","",IFERROR(SUMIFS(Данные3!$F:$F,Данные3!$A:$A,D$2,Данные3!$B:$B,G1193),""))</f>
        <v/>
      </c>
      <c r="O1193" s="51" t="str">
        <f>IF(G1193="","",IFERROR(ROUND(SUMIFS(Данные3!$G:$G,Данные3!$A:$A,D$2,Данные3!$B:$B,G1193)*100,0)&amp;"%",""))</f>
        <v/>
      </c>
      <c r="U1193" s="51" t="str">
        <f t="shared" si="55"/>
        <v/>
      </c>
      <c r="V1193" s="53" t="str">
        <f t="shared" si="56"/>
        <v/>
      </c>
      <c r="W1193" s="51" t="str">
        <f>IFERROR(IF(Данные2!$A1193&lt;&gt;"",Данные2!$A1193,""),"")</f>
        <v/>
      </c>
      <c r="X1193" s="53" t="str">
        <f>IF(COUNTIF(W$1:W1193,W1193)=1,IF(COUNT(X$1:X1192)&gt;0,MAX(X$1:X1192)+1,1),"")</f>
        <v/>
      </c>
      <c r="Z1193" s="51" t="str">
        <f>IF($U1193="","",IFERROR(SUMIF(Данные2!$A:$A,Техлист!$U1193,Данные2!D:D),""))</f>
        <v/>
      </c>
      <c r="AA1193" s="51" t="str">
        <f>IF($U1193="","",IFERROR(SUMIF(Данные2!$A:$A,Техлист!$U1193,Данные2!E:E),""))</f>
        <v/>
      </c>
      <c r="AB1193" s="45" t="str">
        <f>IF($U1193="","",IFERROR(ROUND(SUMIF(Данные2!$A:$A,Техлист!$U1193,Данные2!F:F)*100,0)&amp;"%",""))</f>
        <v/>
      </c>
    </row>
    <row r="1194" spans="1:28" x14ac:dyDescent="0.25">
      <c r="A1194" s="45" t="str">
        <f>IF(Данные2!$A1194&lt;&gt;"",Данные2!$A1194,"")</f>
        <v/>
      </c>
      <c r="G1194" s="45" t="str">
        <f t="shared" si="54"/>
        <v/>
      </c>
      <c r="H1194" s="45" t="str">
        <f>IF(COUNTIF(G$1:G1194,G1194)=1,IF(COUNT(H$1:H1193)&gt;0,MAX(H$1:H1193)+1,1),"")</f>
        <v/>
      </c>
      <c r="J1194" s="45" t="str">
        <f>IFERROR(IF(AND(Данные3!A1194&lt;&gt;"",Данные3!A1194=D$2),Данные3!B1194,""),"")</f>
        <v/>
      </c>
      <c r="K1194" s="45" t="str">
        <f>IF(COUNTIF(J$1:J1194,J1194)=1,IF(COUNT(K$1:K1193)&gt;0,MAX(K$1:K1193)+1,1),"")</f>
        <v/>
      </c>
      <c r="M1194" s="51" t="str">
        <f>IF(G1194="","",IFERROR(SUMIFS(Данные3!$E:$E,Данные3!$A:$A,D$2,Данные3!$B:$B,G1194),""))</f>
        <v/>
      </c>
      <c r="N1194" s="51" t="str">
        <f>IF(G1194="","",IFERROR(SUMIFS(Данные3!$F:$F,Данные3!$A:$A,D$2,Данные3!$B:$B,G1194),""))</f>
        <v/>
      </c>
      <c r="O1194" s="51" t="str">
        <f>IF(G1194="","",IFERROR(ROUND(SUMIFS(Данные3!$G:$G,Данные3!$A:$A,D$2,Данные3!$B:$B,G1194)*100,0)&amp;"%",""))</f>
        <v/>
      </c>
      <c r="U1194" s="51" t="str">
        <f t="shared" si="55"/>
        <v/>
      </c>
      <c r="V1194" s="53" t="str">
        <f t="shared" si="56"/>
        <v/>
      </c>
      <c r="W1194" s="51" t="str">
        <f>IFERROR(IF(Данные2!$A1194&lt;&gt;"",Данные2!$A1194,""),"")</f>
        <v/>
      </c>
      <c r="X1194" s="53" t="str">
        <f>IF(COUNTIF(W$1:W1194,W1194)=1,IF(COUNT(X$1:X1193)&gt;0,MAX(X$1:X1193)+1,1),"")</f>
        <v/>
      </c>
      <c r="Z1194" s="51" t="str">
        <f>IF($U1194="","",IFERROR(SUMIF(Данные2!$A:$A,Техлист!$U1194,Данные2!D:D),""))</f>
        <v/>
      </c>
      <c r="AA1194" s="51" t="str">
        <f>IF($U1194="","",IFERROR(SUMIF(Данные2!$A:$A,Техлист!$U1194,Данные2!E:E),""))</f>
        <v/>
      </c>
      <c r="AB1194" s="45" t="str">
        <f>IF($U1194="","",IFERROR(ROUND(SUMIF(Данные2!$A:$A,Техлист!$U1194,Данные2!F:F)*100,0)&amp;"%",""))</f>
        <v/>
      </c>
    </row>
    <row r="1195" spans="1:28" x14ac:dyDescent="0.25">
      <c r="A1195" s="45" t="str">
        <f>IF(Данные2!$A1195&lt;&gt;"",Данные2!$A1195,"")</f>
        <v/>
      </c>
      <c r="G1195" s="45" t="str">
        <f t="shared" si="54"/>
        <v/>
      </c>
      <c r="H1195" s="45" t="str">
        <f>IF(COUNTIF(G$1:G1195,G1195)=1,IF(COUNT(H$1:H1194)&gt;0,MAX(H$1:H1194)+1,1),"")</f>
        <v/>
      </c>
      <c r="J1195" s="45" t="str">
        <f>IFERROR(IF(AND(Данные3!A1195&lt;&gt;"",Данные3!A1195=D$2),Данные3!B1195,""),"")</f>
        <v/>
      </c>
      <c r="K1195" s="45" t="str">
        <f>IF(COUNTIF(J$1:J1195,J1195)=1,IF(COUNT(K$1:K1194)&gt;0,MAX(K$1:K1194)+1,1),"")</f>
        <v/>
      </c>
      <c r="M1195" s="51" t="str">
        <f>IF(G1195="","",IFERROR(SUMIFS(Данные3!$E:$E,Данные3!$A:$A,D$2,Данные3!$B:$B,G1195),""))</f>
        <v/>
      </c>
      <c r="N1195" s="51" t="str">
        <f>IF(G1195="","",IFERROR(SUMIFS(Данные3!$F:$F,Данные3!$A:$A,D$2,Данные3!$B:$B,G1195),""))</f>
        <v/>
      </c>
      <c r="O1195" s="51" t="str">
        <f>IF(G1195="","",IFERROR(ROUND(SUMIFS(Данные3!$G:$G,Данные3!$A:$A,D$2,Данные3!$B:$B,G1195)*100,0)&amp;"%",""))</f>
        <v/>
      </c>
      <c r="U1195" s="51" t="str">
        <f t="shared" si="55"/>
        <v/>
      </c>
      <c r="V1195" s="53" t="str">
        <f t="shared" si="56"/>
        <v/>
      </c>
      <c r="W1195" s="51" t="str">
        <f>IFERROR(IF(Данные2!$A1195&lt;&gt;"",Данные2!$A1195,""),"")</f>
        <v/>
      </c>
      <c r="X1195" s="53" t="str">
        <f>IF(COUNTIF(W$1:W1195,W1195)=1,IF(COUNT(X$1:X1194)&gt;0,MAX(X$1:X1194)+1,1),"")</f>
        <v/>
      </c>
      <c r="Z1195" s="51" t="str">
        <f>IF($U1195="","",IFERROR(SUMIF(Данные2!$A:$A,Техлист!$U1195,Данные2!D:D),""))</f>
        <v/>
      </c>
      <c r="AA1195" s="51" t="str">
        <f>IF($U1195="","",IFERROR(SUMIF(Данные2!$A:$A,Техлист!$U1195,Данные2!E:E),""))</f>
        <v/>
      </c>
      <c r="AB1195" s="45" t="str">
        <f>IF($U1195="","",IFERROR(ROUND(SUMIF(Данные2!$A:$A,Техлист!$U1195,Данные2!F:F)*100,0)&amp;"%",""))</f>
        <v/>
      </c>
    </row>
    <row r="1196" spans="1:28" x14ac:dyDescent="0.25">
      <c r="A1196" s="45" t="str">
        <f>IF(Данные2!$A1196&lt;&gt;"",Данные2!$A1196,"")</f>
        <v/>
      </c>
      <c r="G1196" s="45" t="str">
        <f t="shared" si="54"/>
        <v/>
      </c>
      <c r="H1196" s="45" t="str">
        <f>IF(COUNTIF(G$1:G1196,G1196)=1,IF(COUNT(H$1:H1195)&gt;0,MAX(H$1:H1195)+1,1),"")</f>
        <v/>
      </c>
      <c r="J1196" s="45" t="str">
        <f>IFERROR(IF(AND(Данные3!A1196&lt;&gt;"",Данные3!A1196=D$2),Данные3!B1196,""),"")</f>
        <v/>
      </c>
      <c r="K1196" s="45" t="str">
        <f>IF(COUNTIF(J$1:J1196,J1196)=1,IF(COUNT(K$1:K1195)&gt;0,MAX(K$1:K1195)+1,1),"")</f>
        <v/>
      </c>
      <c r="M1196" s="51" t="str">
        <f>IF(G1196="","",IFERROR(SUMIFS(Данные3!$E:$E,Данные3!$A:$A,D$2,Данные3!$B:$B,G1196),""))</f>
        <v/>
      </c>
      <c r="N1196" s="51" t="str">
        <f>IF(G1196="","",IFERROR(SUMIFS(Данные3!$F:$F,Данные3!$A:$A,D$2,Данные3!$B:$B,G1196),""))</f>
        <v/>
      </c>
      <c r="O1196" s="51" t="str">
        <f>IF(G1196="","",IFERROR(ROUND(SUMIFS(Данные3!$G:$G,Данные3!$A:$A,D$2,Данные3!$B:$B,G1196)*100,0)&amp;"%",""))</f>
        <v/>
      </c>
      <c r="U1196" s="51" t="str">
        <f t="shared" si="55"/>
        <v/>
      </c>
      <c r="V1196" s="53" t="str">
        <f t="shared" si="56"/>
        <v/>
      </c>
      <c r="W1196" s="51" t="str">
        <f>IFERROR(IF(Данные2!$A1196&lt;&gt;"",Данные2!$A1196,""),"")</f>
        <v/>
      </c>
      <c r="X1196" s="53" t="str">
        <f>IF(COUNTIF(W$1:W1196,W1196)=1,IF(COUNT(X$1:X1195)&gt;0,MAX(X$1:X1195)+1,1),"")</f>
        <v/>
      </c>
      <c r="Z1196" s="51" t="str">
        <f>IF($U1196="","",IFERROR(SUMIF(Данные2!$A:$A,Техлист!$U1196,Данные2!D:D),""))</f>
        <v/>
      </c>
      <c r="AA1196" s="51" t="str">
        <f>IF($U1196="","",IFERROR(SUMIF(Данные2!$A:$A,Техлист!$U1196,Данные2!E:E),""))</f>
        <v/>
      </c>
      <c r="AB1196" s="45" t="str">
        <f>IF($U1196="","",IFERROR(ROUND(SUMIF(Данные2!$A:$A,Техлист!$U1196,Данные2!F:F)*100,0)&amp;"%",""))</f>
        <v/>
      </c>
    </row>
    <row r="1197" spans="1:28" x14ac:dyDescent="0.25">
      <c r="A1197" s="45" t="str">
        <f>IF(Данные2!$A1197&lt;&gt;"",Данные2!$A1197,"")</f>
        <v/>
      </c>
      <c r="G1197" s="45" t="str">
        <f t="shared" si="54"/>
        <v/>
      </c>
      <c r="H1197" s="45" t="str">
        <f>IF(COUNTIF(G$1:G1197,G1197)=1,IF(COUNT(H$1:H1196)&gt;0,MAX(H$1:H1196)+1,1),"")</f>
        <v/>
      </c>
      <c r="J1197" s="45" t="str">
        <f>IFERROR(IF(AND(Данные3!A1197&lt;&gt;"",Данные3!A1197=D$2),Данные3!B1197,""),"")</f>
        <v/>
      </c>
      <c r="K1197" s="45" t="str">
        <f>IF(COUNTIF(J$1:J1197,J1197)=1,IF(COUNT(K$1:K1196)&gt;0,MAX(K$1:K1196)+1,1),"")</f>
        <v/>
      </c>
      <c r="M1197" s="51" t="str">
        <f>IF(G1197="","",IFERROR(SUMIFS(Данные3!$E:$E,Данные3!$A:$A,D$2,Данные3!$B:$B,G1197),""))</f>
        <v/>
      </c>
      <c r="N1197" s="51" t="str">
        <f>IF(G1197="","",IFERROR(SUMIFS(Данные3!$F:$F,Данные3!$A:$A,D$2,Данные3!$B:$B,G1197),""))</f>
        <v/>
      </c>
      <c r="O1197" s="51" t="str">
        <f>IF(G1197="","",IFERROR(ROUND(SUMIFS(Данные3!$G:$G,Данные3!$A:$A,D$2,Данные3!$B:$B,G1197)*100,0)&amp;"%",""))</f>
        <v/>
      </c>
      <c r="U1197" s="51" t="str">
        <f t="shared" si="55"/>
        <v/>
      </c>
      <c r="V1197" s="53" t="str">
        <f t="shared" si="56"/>
        <v/>
      </c>
      <c r="W1197" s="51" t="str">
        <f>IFERROR(IF(Данные2!$A1197&lt;&gt;"",Данные2!$A1197,""),"")</f>
        <v/>
      </c>
      <c r="X1197" s="53" t="str">
        <f>IF(COUNTIF(W$1:W1197,W1197)=1,IF(COUNT(X$1:X1196)&gt;0,MAX(X$1:X1196)+1,1),"")</f>
        <v/>
      </c>
      <c r="Z1197" s="51" t="str">
        <f>IF($U1197="","",IFERROR(SUMIF(Данные2!$A:$A,Техлист!$U1197,Данные2!D:D),""))</f>
        <v/>
      </c>
      <c r="AA1197" s="51" t="str">
        <f>IF($U1197="","",IFERROR(SUMIF(Данные2!$A:$A,Техлист!$U1197,Данные2!E:E),""))</f>
        <v/>
      </c>
      <c r="AB1197" s="45" t="str">
        <f>IF($U1197="","",IFERROR(ROUND(SUMIF(Данные2!$A:$A,Техлист!$U1197,Данные2!F:F)*100,0)&amp;"%",""))</f>
        <v/>
      </c>
    </row>
    <row r="1198" spans="1:28" x14ac:dyDescent="0.25">
      <c r="A1198" s="45" t="str">
        <f>IF(Данные2!$A1198&lt;&gt;"",Данные2!$A1198,"")</f>
        <v/>
      </c>
      <c r="G1198" s="45" t="str">
        <f t="shared" si="54"/>
        <v/>
      </c>
      <c r="H1198" s="45" t="str">
        <f>IF(COUNTIF(G$1:G1198,G1198)=1,IF(COUNT(H$1:H1197)&gt;0,MAX(H$1:H1197)+1,1),"")</f>
        <v/>
      </c>
      <c r="J1198" s="45" t="str">
        <f>IFERROR(IF(AND(Данные3!A1198&lt;&gt;"",Данные3!A1198=D$2),Данные3!B1198,""),"")</f>
        <v/>
      </c>
      <c r="K1198" s="45" t="str">
        <f>IF(COUNTIF(J$1:J1198,J1198)=1,IF(COUNT(K$1:K1197)&gt;0,MAX(K$1:K1197)+1,1),"")</f>
        <v/>
      </c>
      <c r="M1198" s="51" t="str">
        <f>IF(G1198="","",IFERROR(SUMIFS(Данные3!$E:$E,Данные3!$A:$A,D$2,Данные3!$B:$B,G1198),""))</f>
        <v/>
      </c>
      <c r="N1198" s="51" t="str">
        <f>IF(G1198="","",IFERROR(SUMIFS(Данные3!$F:$F,Данные3!$A:$A,D$2,Данные3!$B:$B,G1198),""))</f>
        <v/>
      </c>
      <c r="O1198" s="51" t="str">
        <f>IF(G1198="","",IFERROR(ROUND(SUMIFS(Данные3!$G:$G,Данные3!$A:$A,D$2,Данные3!$B:$B,G1198)*100,0)&amp;"%",""))</f>
        <v/>
      </c>
      <c r="U1198" s="51" t="str">
        <f t="shared" si="55"/>
        <v/>
      </c>
      <c r="V1198" s="53" t="str">
        <f t="shared" si="56"/>
        <v/>
      </c>
      <c r="W1198" s="51" t="str">
        <f>IFERROR(IF(Данные2!$A1198&lt;&gt;"",Данные2!$A1198,""),"")</f>
        <v/>
      </c>
      <c r="X1198" s="53" t="str">
        <f>IF(COUNTIF(W$1:W1198,W1198)=1,IF(COUNT(X$1:X1197)&gt;0,MAX(X$1:X1197)+1,1),"")</f>
        <v/>
      </c>
      <c r="Z1198" s="51" t="str">
        <f>IF($U1198="","",IFERROR(SUMIF(Данные2!$A:$A,Техлист!$U1198,Данные2!D:D),""))</f>
        <v/>
      </c>
      <c r="AA1198" s="51" t="str">
        <f>IF($U1198="","",IFERROR(SUMIF(Данные2!$A:$A,Техлист!$U1198,Данные2!E:E),""))</f>
        <v/>
      </c>
      <c r="AB1198" s="45" t="str">
        <f>IF($U1198="","",IFERROR(ROUND(SUMIF(Данные2!$A:$A,Техлист!$U1198,Данные2!F:F)*100,0)&amp;"%",""))</f>
        <v/>
      </c>
    </row>
    <row r="1199" spans="1:28" x14ac:dyDescent="0.25">
      <c r="A1199" s="45" t="str">
        <f>IF(Данные2!$A1199&lt;&gt;"",Данные2!$A1199,"")</f>
        <v/>
      </c>
      <c r="G1199" s="45" t="str">
        <f t="shared" si="54"/>
        <v/>
      </c>
      <c r="H1199" s="45" t="str">
        <f>IF(COUNTIF(G$1:G1199,G1199)=1,IF(COUNT(H$1:H1198)&gt;0,MAX(H$1:H1198)+1,1),"")</f>
        <v/>
      </c>
      <c r="J1199" s="45" t="str">
        <f>IFERROR(IF(AND(Данные3!A1199&lt;&gt;"",Данные3!A1199=D$2),Данные3!B1199,""),"")</f>
        <v/>
      </c>
      <c r="K1199" s="45" t="str">
        <f>IF(COUNTIF(J$1:J1199,J1199)=1,IF(COUNT(K$1:K1198)&gt;0,MAX(K$1:K1198)+1,1),"")</f>
        <v/>
      </c>
      <c r="M1199" s="51" t="str">
        <f>IF(G1199="","",IFERROR(SUMIFS(Данные3!$E:$E,Данные3!$A:$A,D$2,Данные3!$B:$B,G1199),""))</f>
        <v/>
      </c>
      <c r="N1199" s="51" t="str">
        <f>IF(G1199="","",IFERROR(SUMIFS(Данные3!$F:$F,Данные3!$A:$A,D$2,Данные3!$B:$B,G1199),""))</f>
        <v/>
      </c>
      <c r="O1199" s="51" t="str">
        <f>IF(G1199="","",IFERROR(ROUND(SUMIFS(Данные3!$G:$G,Данные3!$A:$A,D$2,Данные3!$B:$B,G1199)*100,0)&amp;"%",""))</f>
        <v/>
      </c>
      <c r="U1199" s="51" t="str">
        <f t="shared" si="55"/>
        <v/>
      </c>
      <c r="V1199" s="53" t="str">
        <f t="shared" si="56"/>
        <v/>
      </c>
      <c r="W1199" s="51" t="str">
        <f>IFERROR(IF(Данные2!$A1199&lt;&gt;"",Данные2!$A1199,""),"")</f>
        <v/>
      </c>
      <c r="X1199" s="53" t="str">
        <f>IF(COUNTIF(W$1:W1199,W1199)=1,IF(COUNT(X$1:X1198)&gt;0,MAX(X$1:X1198)+1,1),"")</f>
        <v/>
      </c>
      <c r="Z1199" s="51" t="str">
        <f>IF($U1199="","",IFERROR(SUMIF(Данные2!$A:$A,Техлист!$U1199,Данные2!D:D),""))</f>
        <v/>
      </c>
      <c r="AA1199" s="51" t="str">
        <f>IF($U1199="","",IFERROR(SUMIF(Данные2!$A:$A,Техлист!$U1199,Данные2!E:E),""))</f>
        <v/>
      </c>
      <c r="AB1199" s="45" t="str">
        <f>IF($U1199="","",IFERROR(ROUND(SUMIF(Данные2!$A:$A,Техлист!$U1199,Данные2!F:F)*100,0)&amp;"%",""))</f>
        <v/>
      </c>
    </row>
    <row r="1200" spans="1:28" x14ac:dyDescent="0.25">
      <c r="A1200" s="45" t="str">
        <f>IF(Данные2!$A1200&lt;&gt;"",Данные2!$A1200,"")</f>
        <v/>
      </c>
      <c r="G1200" s="45" t="str">
        <f t="shared" si="54"/>
        <v/>
      </c>
      <c r="H1200" s="45" t="str">
        <f>IF(COUNTIF(G$1:G1200,G1200)=1,IF(COUNT(H$1:H1199)&gt;0,MAX(H$1:H1199)+1,1),"")</f>
        <v/>
      </c>
      <c r="J1200" s="45" t="str">
        <f>IFERROR(IF(AND(Данные3!A1200&lt;&gt;"",Данные3!A1200=D$2),Данные3!B1200,""),"")</f>
        <v/>
      </c>
      <c r="K1200" s="45" t="str">
        <f>IF(COUNTIF(J$1:J1200,J1200)=1,IF(COUNT(K$1:K1199)&gt;0,MAX(K$1:K1199)+1,1),"")</f>
        <v/>
      </c>
      <c r="M1200" s="51" t="str">
        <f>IF(G1200="","",IFERROR(SUMIFS(Данные3!$E:$E,Данные3!$A:$A,D$2,Данные3!$B:$B,G1200),""))</f>
        <v/>
      </c>
      <c r="N1200" s="51" t="str">
        <f>IF(G1200="","",IFERROR(SUMIFS(Данные3!$F:$F,Данные3!$A:$A,D$2,Данные3!$B:$B,G1200),""))</f>
        <v/>
      </c>
      <c r="O1200" s="51" t="str">
        <f>IF(G1200="","",IFERROR(ROUND(SUMIFS(Данные3!$G:$G,Данные3!$A:$A,D$2,Данные3!$B:$B,G1200)*100,0)&amp;"%",""))</f>
        <v/>
      </c>
      <c r="U1200" s="51" t="str">
        <f t="shared" si="55"/>
        <v/>
      </c>
      <c r="V1200" s="53" t="str">
        <f t="shared" si="56"/>
        <v/>
      </c>
      <c r="W1200" s="51" t="str">
        <f>IFERROR(IF(Данные2!$A1200&lt;&gt;"",Данные2!$A1200,""),"")</f>
        <v/>
      </c>
      <c r="X1200" s="53" t="str">
        <f>IF(COUNTIF(W$1:W1200,W1200)=1,IF(COUNT(X$1:X1199)&gt;0,MAX(X$1:X1199)+1,1),"")</f>
        <v/>
      </c>
      <c r="Z1200" s="51" t="str">
        <f>IF($U1200="","",IFERROR(SUMIF(Данные2!$A:$A,Техлист!$U1200,Данные2!D:D),""))</f>
        <v/>
      </c>
      <c r="AA1200" s="51" t="str">
        <f>IF($U1200="","",IFERROR(SUMIF(Данные2!$A:$A,Техлист!$U1200,Данные2!E:E),""))</f>
        <v/>
      </c>
      <c r="AB1200" s="45" t="str">
        <f>IF($U1200="","",IFERROR(ROUND(SUMIF(Данные2!$A:$A,Техлист!$U1200,Данные2!F:F)*100,0)&amp;"%",""))</f>
        <v/>
      </c>
    </row>
    <row r="1201" spans="1:28" x14ac:dyDescent="0.25">
      <c r="A1201" s="45" t="str">
        <f>IF(Данные2!$A1201&lt;&gt;"",Данные2!$A1201,"")</f>
        <v/>
      </c>
      <c r="G1201" s="45" t="str">
        <f t="shared" si="54"/>
        <v/>
      </c>
      <c r="H1201" s="45" t="str">
        <f>IF(COUNTIF(G$1:G1201,G1201)=1,IF(COUNT(H$1:H1200)&gt;0,MAX(H$1:H1200)+1,1),"")</f>
        <v/>
      </c>
      <c r="J1201" s="45" t="str">
        <f>IFERROR(IF(AND(Данные3!A1201&lt;&gt;"",Данные3!A1201=D$2),Данные3!B1201,""),"")</f>
        <v/>
      </c>
      <c r="K1201" s="45" t="str">
        <f>IF(COUNTIF(J$1:J1201,J1201)=1,IF(COUNT(K$1:K1200)&gt;0,MAX(K$1:K1200)+1,1),"")</f>
        <v/>
      </c>
      <c r="M1201" s="51" t="str">
        <f>IF(G1201="","",IFERROR(SUMIFS(Данные3!$E:$E,Данные3!$A:$A,D$2,Данные3!$B:$B,G1201),""))</f>
        <v/>
      </c>
      <c r="N1201" s="51" t="str">
        <f>IF(G1201="","",IFERROR(SUMIFS(Данные3!$F:$F,Данные3!$A:$A,D$2,Данные3!$B:$B,G1201),""))</f>
        <v/>
      </c>
      <c r="O1201" s="51" t="str">
        <f>IF(G1201="","",IFERROR(ROUND(SUMIFS(Данные3!$G:$G,Данные3!$A:$A,D$2,Данные3!$B:$B,G1201)*100,0)&amp;"%",""))</f>
        <v/>
      </c>
      <c r="U1201" s="51" t="str">
        <f t="shared" si="55"/>
        <v/>
      </c>
      <c r="V1201" s="53" t="str">
        <f t="shared" si="56"/>
        <v/>
      </c>
      <c r="W1201" s="51" t="str">
        <f>IFERROR(IF(Данные2!$A1201&lt;&gt;"",Данные2!$A1201,""),"")</f>
        <v/>
      </c>
      <c r="X1201" s="53" t="str">
        <f>IF(COUNTIF(W$1:W1201,W1201)=1,IF(COUNT(X$1:X1200)&gt;0,MAX(X$1:X1200)+1,1),"")</f>
        <v/>
      </c>
      <c r="Z1201" s="51" t="str">
        <f>IF($U1201="","",IFERROR(SUMIF(Данные2!$A:$A,Техлист!$U1201,Данные2!D:D),""))</f>
        <v/>
      </c>
      <c r="AA1201" s="51" t="str">
        <f>IF($U1201="","",IFERROR(SUMIF(Данные2!$A:$A,Техлист!$U1201,Данные2!E:E),""))</f>
        <v/>
      </c>
      <c r="AB1201" s="45" t="str">
        <f>IF($U1201="","",IFERROR(ROUND(SUMIF(Данные2!$A:$A,Техлист!$U1201,Данные2!F:F)*100,0)&amp;"%",""))</f>
        <v/>
      </c>
    </row>
    <row r="1202" spans="1:28" x14ac:dyDescent="0.25">
      <c r="A1202" s="45" t="str">
        <f>IF(Данные2!$A1202&lt;&gt;"",Данные2!$A1202,"")</f>
        <v/>
      </c>
      <c r="G1202" s="45" t="str">
        <f t="shared" si="54"/>
        <v/>
      </c>
      <c r="H1202" s="45" t="str">
        <f>IF(COUNTIF(G$1:G1202,G1202)=1,IF(COUNT(H$1:H1201)&gt;0,MAX(H$1:H1201)+1,1),"")</f>
        <v/>
      </c>
      <c r="J1202" s="45" t="str">
        <f>IFERROR(IF(AND(Данные3!A1202&lt;&gt;"",Данные3!A1202=D$2),Данные3!B1202,""),"")</f>
        <v/>
      </c>
      <c r="K1202" s="45" t="str">
        <f>IF(COUNTIF(J$1:J1202,J1202)=1,IF(COUNT(K$1:K1201)&gt;0,MAX(K$1:K1201)+1,1),"")</f>
        <v/>
      </c>
      <c r="M1202" s="51" t="str">
        <f>IF(G1202="","",IFERROR(SUMIFS(Данные3!$E:$E,Данные3!$A:$A,D$2,Данные3!$B:$B,G1202),""))</f>
        <v/>
      </c>
      <c r="N1202" s="51" t="str">
        <f>IF(G1202="","",IFERROR(SUMIFS(Данные3!$F:$F,Данные3!$A:$A,D$2,Данные3!$B:$B,G1202),""))</f>
        <v/>
      </c>
      <c r="O1202" s="51" t="str">
        <f>IF(G1202="","",IFERROR(ROUND(SUMIFS(Данные3!$G:$G,Данные3!$A:$A,D$2,Данные3!$B:$B,G1202)*100,0)&amp;"%",""))</f>
        <v/>
      </c>
      <c r="U1202" s="51" t="str">
        <f t="shared" si="55"/>
        <v/>
      </c>
      <c r="V1202" s="53" t="str">
        <f t="shared" si="56"/>
        <v/>
      </c>
      <c r="W1202" s="51" t="str">
        <f>IFERROR(IF(Данные2!$A1202&lt;&gt;"",Данные2!$A1202,""),"")</f>
        <v/>
      </c>
      <c r="X1202" s="53" t="str">
        <f>IF(COUNTIF(W$1:W1202,W1202)=1,IF(COUNT(X$1:X1201)&gt;0,MAX(X$1:X1201)+1,1),"")</f>
        <v/>
      </c>
      <c r="Z1202" s="51" t="str">
        <f>IF($U1202="","",IFERROR(SUMIF(Данные2!$A:$A,Техлист!$U1202,Данные2!D:D),""))</f>
        <v/>
      </c>
      <c r="AA1202" s="51" t="str">
        <f>IF($U1202="","",IFERROR(SUMIF(Данные2!$A:$A,Техлист!$U1202,Данные2!E:E),""))</f>
        <v/>
      </c>
      <c r="AB1202" s="45" t="str">
        <f>IF($U1202="","",IFERROR(ROUND(SUMIF(Данные2!$A:$A,Техлист!$U1202,Данные2!F:F)*100,0)&amp;"%",""))</f>
        <v/>
      </c>
    </row>
    <row r="1203" spans="1:28" x14ac:dyDescent="0.25">
      <c r="A1203" s="45" t="str">
        <f>IF(Данные2!$A1203&lt;&gt;"",Данные2!$A1203,"")</f>
        <v/>
      </c>
      <c r="G1203" s="45" t="str">
        <f t="shared" si="54"/>
        <v/>
      </c>
      <c r="H1203" s="45" t="str">
        <f>IF(COUNTIF(G$1:G1203,G1203)=1,IF(COUNT(H$1:H1202)&gt;0,MAX(H$1:H1202)+1,1),"")</f>
        <v/>
      </c>
      <c r="J1203" s="45" t="str">
        <f>IFERROR(IF(AND(Данные3!A1203&lt;&gt;"",Данные3!A1203=D$2),Данные3!B1203,""),"")</f>
        <v/>
      </c>
      <c r="K1203" s="45" t="str">
        <f>IF(COUNTIF(J$1:J1203,J1203)=1,IF(COUNT(K$1:K1202)&gt;0,MAX(K$1:K1202)+1,1),"")</f>
        <v/>
      </c>
      <c r="M1203" s="51" t="str">
        <f>IF(G1203="","",IFERROR(SUMIFS(Данные3!$E:$E,Данные3!$A:$A,D$2,Данные3!$B:$B,G1203),""))</f>
        <v/>
      </c>
      <c r="N1203" s="51" t="str">
        <f>IF(G1203="","",IFERROR(SUMIFS(Данные3!$F:$F,Данные3!$A:$A,D$2,Данные3!$B:$B,G1203),""))</f>
        <v/>
      </c>
      <c r="O1203" s="51" t="str">
        <f>IF(G1203="","",IFERROR(ROUND(SUMIFS(Данные3!$G:$G,Данные3!$A:$A,D$2,Данные3!$B:$B,G1203)*100,0)&amp;"%",""))</f>
        <v/>
      </c>
      <c r="U1203" s="51" t="str">
        <f t="shared" si="55"/>
        <v/>
      </c>
      <c r="V1203" s="53" t="str">
        <f t="shared" si="56"/>
        <v/>
      </c>
      <c r="W1203" s="51" t="str">
        <f>IFERROR(IF(Данные2!$A1203&lt;&gt;"",Данные2!$A1203,""),"")</f>
        <v/>
      </c>
      <c r="X1203" s="53" t="str">
        <f>IF(COUNTIF(W$1:W1203,W1203)=1,IF(COUNT(X$1:X1202)&gt;0,MAX(X$1:X1202)+1,1),"")</f>
        <v/>
      </c>
      <c r="Z1203" s="51" t="str">
        <f>IF($U1203="","",IFERROR(SUMIF(Данные2!$A:$A,Техлист!$U1203,Данные2!D:D),""))</f>
        <v/>
      </c>
      <c r="AA1203" s="51" t="str">
        <f>IF($U1203="","",IFERROR(SUMIF(Данные2!$A:$A,Техлист!$U1203,Данные2!E:E),""))</f>
        <v/>
      </c>
      <c r="AB1203" s="45" t="str">
        <f>IF($U1203="","",IFERROR(ROUND(SUMIF(Данные2!$A:$A,Техлист!$U1203,Данные2!F:F)*100,0)&amp;"%",""))</f>
        <v/>
      </c>
    </row>
    <row r="1204" spans="1:28" x14ac:dyDescent="0.25">
      <c r="A1204" s="45" t="str">
        <f>IF(Данные2!$A1204&lt;&gt;"",Данные2!$A1204,"")</f>
        <v/>
      </c>
      <c r="G1204" s="45" t="str">
        <f t="shared" si="54"/>
        <v/>
      </c>
      <c r="H1204" s="45" t="str">
        <f>IF(COUNTIF(G$1:G1204,G1204)=1,IF(COUNT(H$1:H1203)&gt;0,MAX(H$1:H1203)+1,1),"")</f>
        <v/>
      </c>
      <c r="J1204" s="45" t="str">
        <f>IFERROR(IF(AND(Данные3!A1204&lt;&gt;"",Данные3!A1204=D$2),Данные3!B1204,""),"")</f>
        <v/>
      </c>
      <c r="K1204" s="45" t="str">
        <f>IF(COUNTIF(J$1:J1204,J1204)=1,IF(COUNT(K$1:K1203)&gt;0,MAX(K$1:K1203)+1,1),"")</f>
        <v/>
      </c>
      <c r="M1204" s="51" t="str">
        <f>IF(G1204="","",IFERROR(SUMIFS(Данные3!$E:$E,Данные3!$A:$A,D$2,Данные3!$B:$B,G1204),""))</f>
        <v/>
      </c>
      <c r="N1204" s="51" t="str">
        <f>IF(G1204="","",IFERROR(SUMIFS(Данные3!$F:$F,Данные3!$A:$A,D$2,Данные3!$B:$B,G1204),""))</f>
        <v/>
      </c>
      <c r="O1204" s="51" t="str">
        <f>IF(G1204="","",IFERROR(ROUND(SUMIFS(Данные3!$G:$G,Данные3!$A:$A,D$2,Данные3!$B:$B,G1204)*100,0)&amp;"%",""))</f>
        <v/>
      </c>
      <c r="U1204" s="51" t="str">
        <f t="shared" si="55"/>
        <v/>
      </c>
      <c r="V1204" s="53" t="str">
        <f t="shared" si="56"/>
        <v/>
      </c>
      <c r="W1204" s="51" t="str">
        <f>IFERROR(IF(Данные2!$A1204&lt;&gt;"",Данные2!$A1204,""),"")</f>
        <v/>
      </c>
      <c r="X1204" s="53" t="str">
        <f>IF(COUNTIF(W$1:W1204,W1204)=1,IF(COUNT(X$1:X1203)&gt;0,MAX(X$1:X1203)+1,1),"")</f>
        <v/>
      </c>
      <c r="Z1204" s="51" t="str">
        <f>IF($U1204="","",IFERROR(SUMIF(Данные2!$A:$A,Техлист!$U1204,Данные2!D:D),""))</f>
        <v/>
      </c>
      <c r="AA1204" s="51" t="str">
        <f>IF($U1204="","",IFERROR(SUMIF(Данные2!$A:$A,Техлист!$U1204,Данные2!E:E),""))</f>
        <v/>
      </c>
      <c r="AB1204" s="45" t="str">
        <f>IF($U1204="","",IFERROR(ROUND(SUMIF(Данные2!$A:$A,Техлист!$U1204,Данные2!F:F)*100,0)&amp;"%",""))</f>
        <v/>
      </c>
    </row>
    <row r="1205" spans="1:28" x14ac:dyDescent="0.25">
      <c r="A1205" s="45" t="str">
        <f>IF(Данные2!$A1205&lt;&gt;"",Данные2!$A1205,"")</f>
        <v/>
      </c>
      <c r="G1205" s="45" t="str">
        <f t="shared" si="54"/>
        <v/>
      </c>
      <c r="H1205" s="45" t="str">
        <f>IF(COUNTIF(G$1:G1205,G1205)=1,IF(COUNT(H$1:H1204)&gt;0,MAX(H$1:H1204)+1,1),"")</f>
        <v/>
      </c>
      <c r="J1205" s="45" t="str">
        <f>IFERROR(IF(AND(Данные3!A1205&lt;&gt;"",Данные3!A1205=D$2),Данные3!B1205,""),"")</f>
        <v/>
      </c>
      <c r="K1205" s="45" t="str">
        <f>IF(COUNTIF(J$1:J1205,J1205)=1,IF(COUNT(K$1:K1204)&gt;0,MAX(K$1:K1204)+1,1),"")</f>
        <v/>
      </c>
      <c r="M1205" s="51" t="str">
        <f>IF(G1205="","",IFERROR(SUMIFS(Данные3!$E:$E,Данные3!$A:$A,D$2,Данные3!$B:$B,G1205),""))</f>
        <v/>
      </c>
      <c r="N1205" s="51" t="str">
        <f>IF(G1205="","",IFERROR(SUMIFS(Данные3!$F:$F,Данные3!$A:$A,D$2,Данные3!$B:$B,G1205),""))</f>
        <v/>
      </c>
      <c r="O1205" s="51" t="str">
        <f>IF(G1205="","",IFERROR(ROUND(SUMIFS(Данные3!$G:$G,Данные3!$A:$A,D$2,Данные3!$B:$B,G1205)*100,0)&amp;"%",""))</f>
        <v/>
      </c>
      <c r="U1205" s="51" t="str">
        <f t="shared" si="55"/>
        <v/>
      </c>
      <c r="V1205" s="53" t="str">
        <f t="shared" si="56"/>
        <v/>
      </c>
      <c r="W1205" s="51" t="str">
        <f>IFERROR(IF(Данные2!$A1205&lt;&gt;"",Данные2!$A1205,""),"")</f>
        <v/>
      </c>
      <c r="X1205" s="53" t="str">
        <f>IF(COUNTIF(W$1:W1205,W1205)=1,IF(COUNT(X$1:X1204)&gt;0,MAX(X$1:X1204)+1,1),"")</f>
        <v/>
      </c>
      <c r="Z1205" s="51" t="str">
        <f>IF($U1205="","",IFERROR(SUMIF(Данные2!$A:$A,Техлист!$U1205,Данные2!D:D),""))</f>
        <v/>
      </c>
      <c r="AA1205" s="51" t="str">
        <f>IF($U1205="","",IFERROR(SUMIF(Данные2!$A:$A,Техлист!$U1205,Данные2!E:E),""))</f>
        <v/>
      </c>
      <c r="AB1205" s="45" t="str">
        <f>IF($U1205="","",IFERROR(ROUND(SUMIF(Данные2!$A:$A,Техлист!$U1205,Данные2!F:F)*100,0)&amp;"%",""))</f>
        <v/>
      </c>
    </row>
    <row r="1206" spans="1:28" x14ac:dyDescent="0.25">
      <c r="A1206" s="45" t="str">
        <f>IF(Данные2!$A1206&lt;&gt;"",Данные2!$A1206,"")</f>
        <v/>
      </c>
      <c r="G1206" s="45" t="str">
        <f t="shared" si="54"/>
        <v/>
      </c>
      <c r="H1206" s="45" t="str">
        <f>IF(COUNTIF(G$1:G1206,G1206)=1,IF(COUNT(H$1:H1205)&gt;0,MAX(H$1:H1205)+1,1),"")</f>
        <v/>
      </c>
      <c r="J1206" s="45" t="str">
        <f>IFERROR(IF(AND(Данные3!A1206&lt;&gt;"",Данные3!A1206=D$2),Данные3!B1206,""),"")</f>
        <v/>
      </c>
      <c r="K1206" s="45" t="str">
        <f>IF(COUNTIF(J$1:J1206,J1206)=1,IF(COUNT(K$1:K1205)&gt;0,MAX(K$1:K1205)+1,1),"")</f>
        <v/>
      </c>
      <c r="M1206" s="51" t="str">
        <f>IF(G1206="","",IFERROR(SUMIFS(Данные3!$E:$E,Данные3!$A:$A,D$2,Данные3!$B:$B,G1206),""))</f>
        <v/>
      </c>
      <c r="N1206" s="51" t="str">
        <f>IF(G1206="","",IFERROR(SUMIFS(Данные3!$F:$F,Данные3!$A:$A,D$2,Данные3!$B:$B,G1206),""))</f>
        <v/>
      </c>
      <c r="O1206" s="51" t="str">
        <f>IF(G1206="","",IFERROR(ROUND(SUMIFS(Данные3!$G:$G,Данные3!$A:$A,D$2,Данные3!$B:$B,G1206)*100,0)&amp;"%",""))</f>
        <v/>
      </c>
      <c r="U1206" s="51" t="str">
        <f t="shared" si="55"/>
        <v/>
      </c>
      <c r="V1206" s="53" t="str">
        <f t="shared" si="56"/>
        <v/>
      </c>
      <c r="W1206" s="51" t="str">
        <f>IFERROR(IF(Данные2!$A1206&lt;&gt;"",Данные2!$A1206,""),"")</f>
        <v/>
      </c>
      <c r="X1206" s="53" t="str">
        <f>IF(COUNTIF(W$1:W1206,W1206)=1,IF(COUNT(X$1:X1205)&gt;0,MAX(X$1:X1205)+1,1),"")</f>
        <v/>
      </c>
      <c r="Z1206" s="51" t="str">
        <f>IF($U1206="","",IFERROR(SUMIF(Данные2!$A:$A,Техлист!$U1206,Данные2!D:D),""))</f>
        <v/>
      </c>
      <c r="AA1206" s="51" t="str">
        <f>IF($U1206="","",IFERROR(SUMIF(Данные2!$A:$A,Техлист!$U1206,Данные2!E:E),""))</f>
        <v/>
      </c>
      <c r="AB1206" s="45" t="str">
        <f>IF($U1206="","",IFERROR(ROUND(SUMIF(Данные2!$A:$A,Техлист!$U1206,Данные2!F:F)*100,0)&amp;"%",""))</f>
        <v/>
      </c>
    </row>
    <row r="1207" spans="1:28" x14ac:dyDescent="0.25">
      <c r="A1207" s="45" t="str">
        <f>IF(Данные2!$A1207&lt;&gt;"",Данные2!$A1207,"")</f>
        <v/>
      </c>
      <c r="G1207" s="45" t="str">
        <f t="shared" si="54"/>
        <v/>
      </c>
      <c r="H1207" s="45" t="str">
        <f>IF(COUNTIF(G$1:G1207,G1207)=1,IF(COUNT(H$1:H1206)&gt;0,MAX(H$1:H1206)+1,1),"")</f>
        <v/>
      </c>
      <c r="J1207" s="45" t="str">
        <f>IFERROR(IF(AND(Данные3!A1207&lt;&gt;"",Данные3!A1207=D$2),Данные3!B1207,""),"")</f>
        <v/>
      </c>
      <c r="K1207" s="45" t="str">
        <f>IF(COUNTIF(J$1:J1207,J1207)=1,IF(COUNT(K$1:K1206)&gt;0,MAX(K$1:K1206)+1,1),"")</f>
        <v/>
      </c>
      <c r="M1207" s="51" t="str">
        <f>IF(G1207="","",IFERROR(SUMIFS(Данные3!$E:$E,Данные3!$A:$A,D$2,Данные3!$B:$B,G1207),""))</f>
        <v/>
      </c>
      <c r="N1207" s="51" t="str">
        <f>IF(G1207="","",IFERROR(SUMIFS(Данные3!$F:$F,Данные3!$A:$A,D$2,Данные3!$B:$B,G1207),""))</f>
        <v/>
      </c>
      <c r="O1207" s="51" t="str">
        <f>IF(G1207="","",IFERROR(ROUND(SUMIFS(Данные3!$G:$G,Данные3!$A:$A,D$2,Данные3!$B:$B,G1207)*100,0)&amp;"%",""))</f>
        <v/>
      </c>
      <c r="U1207" s="51" t="str">
        <f t="shared" si="55"/>
        <v/>
      </c>
      <c r="V1207" s="53" t="str">
        <f t="shared" si="56"/>
        <v/>
      </c>
      <c r="W1207" s="51" t="str">
        <f>IFERROR(IF(Данные2!$A1207&lt;&gt;"",Данные2!$A1207,""),"")</f>
        <v/>
      </c>
      <c r="X1207" s="53" t="str">
        <f>IF(COUNTIF(W$1:W1207,W1207)=1,IF(COUNT(X$1:X1206)&gt;0,MAX(X$1:X1206)+1,1),"")</f>
        <v/>
      </c>
      <c r="Z1207" s="51" t="str">
        <f>IF($U1207="","",IFERROR(SUMIF(Данные2!$A:$A,Техлист!$U1207,Данные2!D:D),""))</f>
        <v/>
      </c>
      <c r="AA1207" s="51" t="str">
        <f>IF($U1207="","",IFERROR(SUMIF(Данные2!$A:$A,Техлист!$U1207,Данные2!E:E),""))</f>
        <v/>
      </c>
      <c r="AB1207" s="45" t="str">
        <f>IF($U1207="","",IFERROR(ROUND(SUMIF(Данные2!$A:$A,Техлист!$U1207,Данные2!F:F)*100,0)&amp;"%",""))</f>
        <v/>
      </c>
    </row>
    <row r="1208" spans="1:28" x14ac:dyDescent="0.25">
      <c r="A1208" s="45" t="str">
        <f>IF(Данные2!$A1208&lt;&gt;"",Данные2!$A1208,"")</f>
        <v/>
      </c>
      <c r="G1208" s="45" t="str">
        <f t="shared" si="54"/>
        <v/>
      </c>
      <c r="H1208" s="45" t="str">
        <f>IF(COUNTIF(G$1:G1208,G1208)=1,IF(COUNT(H$1:H1207)&gt;0,MAX(H$1:H1207)+1,1),"")</f>
        <v/>
      </c>
      <c r="J1208" s="45" t="str">
        <f>IFERROR(IF(AND(Данные3!A1208&lt;&gt;"",Данные3!A1208=D$2),Данные3!B1208,""),"")</f>
        <v/>
      </c>
      <c r="K1208" s="45" t="str">
        <f>IF(COUNTIF(J$1:J1208,J1208)=1,IF(COUNT(K$1:K1207)&gt;0,MAX(K$1:K1207)+1,1),"")</f>
        <v/>
      </c>
      <c r="M1208" s="51" t="str">
        <f>IF(G1208="","",IFERROR(SUMIFS(Данные3!$E:$E,Данные3!$A:$A,D$2,Данные3!$B:$B,G1208),""))</f>
        <v/>
      </c>
      <c r="N1208" s="51" t="str">
        <f>IF(G1208="","",IFERROR(SUMIFS(Данные3!$F:$F,Данные3!$A:$A,D$2,Данные3!$B:$B,G1208),""))</f>
        <v/>
      </c>
      <c r="O1208" s="51" t="str">
        <f>IF(G1208="","",IFERROR(ROUND(SUMIFS(Данные3!$G:$G,Данные3!$A:$A,D$2,Данные3!$B:$B,G1208)*100,0)&amp;"%",""))</f>
        <v/>
      </c>
      <c r="U1208" s="51" t="str">
        <f t="shared" si="55"/>
        <v/>
      </c>
      <c r="V1208" s="53" t="str">
        <f t="shared" si="56"/>
        <v/>
      </c>
      <c r="W1208" s="51" t="str">
        <f>IFERROR(IF(Данные2!$A1208&lt;&gt;"",Данные2!$A1208,""),"")</f>
        <v/>
      </c>
      <c r="X1208" s="53" t="str">
        <f>IF(COUNTIF(W$1:W1208,W1208)=1,IF(COUNT(X$1:X1207)&gt;0,MAX(X$1:X1207)+1,1),"")</f>
        <v/>
      </c>
      <c r="Z1208" s="51" t="str">
        <f>IF($U1208="","",IFERROR(SUMIF(Данные2!$A:$A,Техлист!$U1208,Данные2!D:D),""))</f>
        <v/>
      </c>
      <c r="AA1208" s="51" t="str">
        <f>IF($U1208="","",IFERROR(SUMIF(Данные2!$A:$A,Техлист!$U1208,Данные2!E:E),""))</f>
        <v/>
      </c>
      <c r="AB1208" s="45" t="str">
        <f>IF($U1208="","",IFERROR(ROUND(SUMIF(Данные2!$A:$A,Техлист!$U1208,Данные2!F:F)*100,0)&amp;"%",""))</f>
        <v/>
      </c>
    </row>
    <row r="1209" spans="1:28" x14ac:dyDescent="0.25">
      <c r="A1209" s="45" t="str">
        <f>IF(Данные2!$A1209&lt;&gt;"",Данные2!$A1209,"")</f>
        <v/>
      </c>
      <c r="G1209" s="45" t="str">
        <f t="shared" si="54"/>
        <v/>
      </c>
      <c r="H1209" s="45" t="str">
        <f>IF(COUNTIF(G$1:G1209,G1209)=1,IF(COUNT(H$1:H1208)&gt;0,MAX(H$1:H1208)+1,1),"")</f>
        <v/>
      </c>
      <c r="J1209" s="45" t="str">
        <f>IFERROR(IF(AND(Данные3!A1209&lt;&gt;"",Данные3!A1209=D$2),Данные3!B1209,""),"")</f>
        <v/>
      </c>
      <c r="K1209" s="45" t="str">
        <f>IF(COUNTIF(J$1:J1209,J1209)=1,IF(COUNT(K$1:K1208)&gt;0,MAX(K$1:K1208)+1,1),"")</f>
        <v/>
      </c>
      <c r="M1209" s="51" t="str">
        <f>IF(G1209="","",IFERROR(SUMIFS(Данные3!$E:$E,Данные3!$A:$A,D$2,Данные3!$B:$B,G1209),""))</f>
        <v/>
      </c>
      <c r="N1209" s="51" t="str">
        <f>IF(G1209="","",IFERROR(SUMIFS(Данные3!$F:$F,Данные3!$A:$A,D$2,Данные3!$B:$B,G1209),""))</f>
        <v/>
      </c>
      <c r="O1209" s="51" t="str">
        <f>IF(G1209="","",IFERROR(ROUND(SUMIFS(Данные3!$G:$G,Данные3!$A:$A,D$2,Данные3!$B:$B,G1209)*100,0)&amp;"%",""))</f>
        <v/>
      </c>
      <c r="U1209" s="51" t="str">
        <f t="shared" si="55"/>
        <v/>
      </c>
      <c r="V1209" s="53" t="str">
        <f t="shared" si="56"/>
        <v/>
      </c>
      <c r="W1209" s="51" t="str">
        <f>IFERROR(IF(Данные2!$A1209&lt;&gt;"",Данные2!$A1209,""),"")</f>
        <v/>
      </c>
      <c r="X1209" s="53" t="str">
        <f>IF(COUNTIF(W$1:W1209,W1209)=1,IF(COUNT(X$1:X1208)&gt;0,MAX(X$1:X1208)+1,1),"")</f>
        <v/>
      </c>
      <c r="Z1209" s="51" t="str">
        <f>IF($U1209="","",IFERROR(SUMIF(Данные2!$A:$A,Техлист!$U1209,Данные2!D:D),""))</f>
        <v/>
      </c>
      <c r="AA1209" s="51" t="str">
        <f>IF($U1209="","",IFERROR(SUMIF(Данные2!$A:$A,Техлист!$U1209,Данные2!E:E),""))</f>
        <v/>
      </c>
      <c r="AB1209" s="45" t="str">
        <f>IF($U1209="","",IFERROR(ROUND(SUMIF(Данные2!$A:$A,Техлист!$U1209,Данные2!F:F)*100,0)&amp;"%",""))</f>
        <v/>
      </c>
    </row>
    <row r="1210" spans="1:28" x14ac:dyDescent="0.25">
      <c r="A1210" s="45" t="str">
        <f>IF(Данные2!$A1210&lt;&gt;"",Данные2!$A1210,"")</f>
        <v/>
      </c>
      <c r="G1210" s="45" t="str">
        <f t="shared" si="54"/>
        <v/>
      </c>
      <c r="H1210" s="45" t="str">
        <f>IF(COUNTIF(G$1:G1210,G1210)=1,IF(COUNT(H$1:H1209)&gt;0,MAX(H$1:H1209)+1,1),"")</f>
        <v/>
      </c>
      <c r="J1210" s="45" t="str">
        <f>IFERROR(IF(AND(Данные3!A1210&lt;&gt;"",Данные3!A1210=D$2),Данные3!B1210,""),"")</f>
        <v/>
      </c>
      <c r="K1210" s="45" t="str">
        <f>IF(COUNTIF(J$1:J1210,J1210)=1,IF(COUNT(K$1:K1209)&gt;0,MAX(K$1:K1209)+1,1),"")</f>
        <v/>
      </c>
      <c r="M1210" s="51" t="str">
        <f>IF(G1210="","",IFERROR(SUMIFS(Данные3!$E:$E,Данные3!$A:$A,D$2,Данные3!$B:$B,G1210),""))</f>
        <v/>
      </c>
      <c r="N1210" s="51" t="str">
        <f>IF(G1210="","",IFERROR(SUMIFS(Данные3!$F:$F,Данные3!$A:$A,D$2,Данные3!$B:$B,G1210),""))</f>
        <v/>
      </c>
      <c r="O1210" s="51" t="str">
        <f>IF(G1210="","",IFERROR(ROUND(SUMIFS(Данные3!$G:$G,Данные3!$A:$A,D$2,Данные3!$B:$B,G1210)*100,0)&amp;"%",""))</f>
        <v/>
      </c>
      <c r="U1210" s="51" t="str">
        <f t="shared" si="55"/>
        <v/>
      </c>
      <c r="V1210" s="53" t="str">
        <f t="shared" si="56"/>
        <v/>
      </c>
      <c r="W1210" s="51" t="str">
        <f>IFERROR(IF(Данные2!$A1210&lt;&gt;"",Данные2!$A1210,""),"")</f>
        <v/>
      </c>
      <c r="X1210" s="53" t="str">
        <f>IF(COUNTIF(W$1:W1210,W1210)=1,IF(COUNT(X$1:X1209)&gt;0,MAX(X$1:X1209)+1,1),"")</f>
        <v/>
      </c>
      <c r="Z1210" s="51" t="str">
        <f>IF($U1210="","",IFERROR(SUMIF(Данные2!$A:$A,Техлист!$U1210,Данные2!D:D),""))</f>
        <v/>
      </c>
      <c r="AA1210" s="51" t="str">
        <f>IF($U1210="","",IFERROR(SUMIF(Данные2!$A:$A,Техлист!$U1210,Данные2!E:E),""))</f>
        <v/>
      </c>
      <c r="AB1210" s="45" t="str">
        <f>IF($U1210="","",IFERROR(ROUND(SUMIF(Данные2!$A:$A,Техлист!$U1210,Данные2!F:F)*100,0)&amp;"%",""))</f>
        <v/>
      </c>
    </row>
    <row r="1211" spans="1:28" x14ac:dyDescent="0.25">
      <c r="A1211" s="45" t="str">
        <f>IF(Данные2!$A1211&lt;&gt;"",Данные2!$A1211,"")</f>
        <v/>
      </c>
      <c r="G1211" s="45" t="str">
        <f t="shared" si="54"/>
        <v/>
      </c>
      <c r="H1211" s="45" t="str">
        <f>IF(COUNTIF(G$1:G1211,G1211)=1,IF(COUNT(H$1:H1210)&gt;0,MAX(H$1:H1210)+1,1),"")</f>
        <v/>
      </c>
      <c r="J1211" s="45" t="str">
        <f>IFERROR(IF(AND(Данные3!A1211&lt;&gt;"",Данные3!A1211=D$2),Данные3!B1211,""),"")</f>
        <v/>
      </c>
      <c r="K1211" s="45" t="str">
        <f>IF(COUNTIF(J$1:J1211,J1211)=1,IF(COUNT(K$1:K1210)&gt;0,MAX(K$1:K1210)+1,1),"")</f>
        <v/>
      </c>
      <c r="M1211" s="51" t="str">
        <f>IF(G1211="","",IFERROR(SUMIFS(Данные3!$E:$E,Данные3!$A:$A,D$2,Данные3!$B:$B,G1211),""))</f>
        <v/>
      </c>
      <c r="N1211" s="51" t="str">
        <f>IF(G1211="","",IFERROR(SUMIFS(Данные3!$F:$F,Данные3!$A:$A,D$2,Данные3!$B:$B,G1211),""))</f>
        <v/>
      </c>
      <c r="O1211" s="51" t="str">
        <f>IF(G1211="","",IFERROR(ROUND(SUMIFS(Данные3!$G:$G,Данные3!$A:$A,D$2,Данные3!$B:$B,G1211)*100,0)&amp;"%",""))</f>
        <v/>
      </c>
      <c r="U1211" s="51" t="str">
        <f t="shared" si="55"/>
        <v/>
      </c>
      <c r="V1211" s="53" t="str">
        <f t="shared" si="56"/>
        <v/>
      </c>
      <c r="W1211" s="51" t="str">
        <f>IFERROR(IF(Данные2!$A1211&lt;&gt;"",Данные2!$A1211,""),"")</f>
        <v/>
      </c>
      <c r="X1211" s="53" t="str">
        <f>IF(COUNTIF(W$1:W1211,W1211)=1,IF(COUNT(X$1:X1210)&gt;0,MAX(X$1:X1210)+1,1),"")</f>
        <v/>
      </c>
      <c r="Z1211" s="51" t="str">
        <f>IF($U1211="","",IFERROR(SUMIF(Данные2!$A:$A,Техлист!$U1211,Данные2!D:D),""))</f>
        <v/>
      </c>
      <c r="AA1211" s="51" t="str">
        <f>IF($U1211="","",IFERROR(SUMIF(Данные2!$A:$A,Техлист!$U1211,Данные2!E:E),""))</f>
        <v/>
      </c>
      <c r="AB1211" s="45" t="str">
        <f>IF($U1211="","",IFERROR(ROUND(SUMIF(Данные2!$A:$A,Техлист!$U1211,Данные2!F:F)*100,0)&amp;"%",""))</f>
        <v/>
      </c>
    </row>
    <row r="1212" spans="1:28" x14ac:dyDescent="0.25">
      <c r="A1212" s="45" t="str">
        <f>IF(Данные2!$A1212&lt;&gt;"",Данные2!$A1212,"")</f>
        <v/>
      </c>
      <c r="G1212" s="45" t="str">
        <f t="shared" si="54"/>
        <v/>
      </c>
      <c r="H1212" s="45" t="str">
        <f>IF(COUNTIF(G$1:G1212,G1212)=1,IF(COUNT(H$1:H1211)&gt;0,MAX(H$1:H1211)+1,1),"")</f>
        <v/>
      </c>
      <c r="J1212" s="45" t="str">
        <f>IFERROR(IF(AND(Данные3!A1212&lt;&gt;"",Данные3!A1212=D$2),Данные3!B1212,""),"")</f>
        <v/>
      </c>
      <c r="K1212" s="45" t="str">
        <f>IF(COUNTIF(J$1:J1212,J1212)=1,IF(COUNT(K$1:K1211)&gt;0,MAX(K$1:K1211)+1,1),"")</f>
        <v/>
      </c>
      <c r="M1212" s="51" t="str">
        <f>IF(G1212="","",IFERROR(SUMIFS(Данные3!$E:$E,Данные3!$A:$A,D$2,Данные3!$B:$B,G1212),""))</f>
        <v/>
      </c>
      <c r="N1212" s="51" t="str">
        <f>IF(G1212="","",IFERROR(SUMIFS(Данные3!$F:$F,Данные3!$A:$A,D$2,Данные3!$B:$B,G1212),""))</f>
        <v/>
      </c>
      <c r="O1212" s="51" t="str">
        <f>IF(G1212="","",IFERROR(ROUND(SUMIFS(Данные3!$G:$G,Данные3!$A:$A,D$2,Данные3!$B:$B,G1212)*100,0)&amp;"%",""))</f>
        <v/>
      </c>
      <c r="U1212" s="51" t="str">
        <f t="shared" si="55"/>
        <v/>
      </c>
      <c r="V1212" s="53" t="str">
        <f t="shared" si="56"/>
        <v/>
      </c>
      <c r="W1212" s="51" t="str">
        <f>IFERROR(IF(Данные2!$A1212&lt;&gt;"",Данные2!$A1212,""),"")</f>
        <v/>
      </c>
      <c r="X1212" s="53" t="str">
        <f>IF(COUNTIF(W$1:W1212,W1212)=1,IF(COUNT(X$1:X1211)&gt;0,MAX(X$1:X1211)+1,1),"")</f>
        <v/>
      </c>
      <c r="Z1212" s="51" t="str">
        <f>IF($U1212="","",IFERROR(SUMIF(Данные2!$A:$A,Техлист!$U1212,Данные2!D:D),""))</f>
        <v/>
      </c>
      <c r="AA1212" s="51" t="str">
        <f>IF($U1212="","",IFERROR(SUMIF(Данные2!$A:$A,Техлист!$U1212,Данные2!E:E),""))</f>
        <v/>
      </c>
      <c r="AB1212" s="45" t="str">
        <f>IF($U1212="","",IFERROR(ROUND(SUMIF(Данные2!$A:$A,Техлист!$U1212,Данные2!F:F)*100,0)&amp;"%",""))</f>
        <v/>
      </c>
    </row>
    <row r="1213" spans="1:28" x14ac:dyDescent="0.25">
      <c r="A1213" s="45" t="str">
        <f>IF(Данные2!$A1213&lt;&gt;"",Данные2!$A1213,"")</f>
        <v/>
      </c>
      <c r="G1213" s="45" t="str">
        <f t="shared" si="54"/>
        <v/>
      </c>
      <c r="H1213" s="45" t="str">
        <f>IF(COUNTIF(G$1:G1213,G1213)=1,IF(COUNT(H$1:H1212)&gt;0,MAX(H$1:H1212)+1,1),"")</f>
        <v/>
      </c>
      <c r="J1213" s="45" t="str">
        <f>IFERROR(IF(AND(Данные3!A1213&lt;&gt;"",Данные3!A1213=D$2),Данные3!B1213,""),"")</f>
        <v/>
      </c>
      <c r="K1213" s="45" t="str">
        <f>IF(COUNTIF(J$1:J1213,J1213)=1,IF(COUNT(K$1:K1212)&gt;0,MAX(K$1:K1212)+1,1),"")</f>
        <v/>
      </c>
      <c r="M1213" s="51" t="str">
        <f>IF(G1213="","",IFERROR(SUMIFS(Данные3!$E:$E,Данные3!$A:$A,D$2,Данные3!$B:$B,G1213),""))</f>
        <v/>
      </c>
      <c r="N1213" s="51" t="str">
        <f>IF(G1213="","",IFERROR(SUMIFS(Данные3!$F:$F,Данные3!$A:$A,D$2,Данные3!$B:$B,G1213),""))</f>
        <v/>
      </c>
      <c r="O1213" s="51" t="str">
        <f>IF(G1213="","",IFERROR(ROUND(SUMIFS(Данные3!$G:$G,Данные3!$A:$A,D$2,Данные3!$B:$B,G1213)*100,0)&amp;"%",""))</f>
        <v/>
      </c>
      <c r="U1213" s="51" t="str">
        <f t="shared" si="55"/>
        <v/>
      </c>
      <c r="V1213" s="53" t="str">
        <f t="shared" si="56"/>
        <v/>
      </c>
      <c r="W1213" s="51" t="str">
        <f>IFERROR(IF(Данные2!$A1213&lt;&gt;"",Данные2!$A1213,""),"")</f>
        <v/>
      </c>
      <c r="X1213" s="53" t="str">
        <f>IF(COUNTIF(W$1:W1213,W1213)=1,IF(COUNT(X$1:X1212)&gt;0,MAX(X$1:X1212)+1,1),"")</f>
        <v/>
      </c>
      <c r="Z1213" s="51" t="str">
        <f>IF($U1213="","",IFERROR(SUMIF(Данные2!$A:$A,Техлист!$U1213,Данные2!D:D),""))</f>
        <v/>
      </c>
      <c r="AA1213" s="51" t="str">
        <f>IF($U1213="","",IFERROR(SUMIF(Данные2!$A:$A,Техлист!$U1213,Данные2!E:E),""))</f>
        <v/>
      </c>
      <c r="AB1213" s="45" t="str">
        <f>IF($U1213="","",IFERROR(ROUND(SUMIF(Данные2!$A:$A,Техлист!$U1213,Данные2!F:F)*100,0)&amp;"%",""))</f>
        <v/>
      </c>
    </row>
    <row r="1214" spans="1:28" x14ac:dyDescent="0.25">
      <c r="A1214" s="45" t="str">
        <f>IF(Данные2!$A1214&lt;&gt;"",Данные2!$A1214,"")</f>
        <v/>
      </c>
      <c r="G1214" s="45" t="str">
        <f t="shared" si="54"/>
        <v/>
      </c>
      <c r="H1214" s="45" t="str">
        <f>IF(COUNTIF(G$1:G1214,G1214)=1,IF(COUNT(H$1:H1213)&gt;0,MAX(H$1:H1213)+1,1),"")</f>
        <v/>
      </c>
      <c r="J1214" s="45" t="str">
        <f>IFERROR(IF(AND(Данные3!A1214&lt;&gt;"",Данные3!A1214=D$2),Данные3!B1214,""),"")</f>
        <v/>
      </c>
      <c r="K1214" s="45" t="str">
        <f>IF(COUNTIF(J$1:J1214,J1214)=1,IF(COUNT(K$1:K1213)&gt;0,MAX(K$1:K1213)+1,1),"")</f>
        <v/>
      </c>
      <c r="M1214" s="51" t="str">
        <f>IF(G1214="","",IFERROR(SUMIFS(Данные3!$E:$E,Данные3!$A:$A,D$2,Данные3!$B:$B,G1214),""))</f>
        <v/>
      </c>
      <c r="N1214" s="51" t="str">
        <f>IF(G1214="","",IFERROR(SUMIFS(Данные3!$F:$F,Данные3!$A:$A,D$2,Данные3!$B:$B,G1214),""))</f>
        <v/>
      </c>
      <c r="O1214" s="51" t="str">
        <f>IF(G1214="","",IFERROR(ROUND(SUMIFS(Данные3!$G:$G,Данные3!$A:$A,D$2,Данные3!$B:$B,G1214)*100,0)&amp;"%",""))</f>
        <v/>
      </c>
      <c r="U1214" s="51" t="str">
        <f t="shared" si="55"/>
        <v/>
      </c>
      <c r="V1214" s="53" t="str">
        <f t="shared" si="56"/>
        <v/>
      </c>
      <c r="W1214" s="51" t="str">
        <f>IFERROR(IF(Данные2!$A1214&lt;&gt;"",Данные2!$A1214,""),"")</f>
        <v/>
      </c>
      <c r="X1214" s="53" t="str">
        <f>IF(COUNTIF(W$1:W1214,W1214)=1,IF(COUNT(X$1:X1213)&gt;0,MAX(X$1:X1213)+1,1),"")</f>
        <v/>
      </c>
      <c r="Z1214" s="51" t="str">
        <f>IF($U1214="","",IFERROR(SUMIF(Данные2!$A:$A,Техлист!$U1214,Данные2!D:D),""))</f>
        <v/>
      </c>
      <c r="AA1214" s="51" t="str">
        <f>IF($U1214="","",IFERROR(SUMIF(Данные2!$A:$A,Техлист!$U1214,Данные2!E:E),""))</f>
        <v/>
      </c>
      <c r="AB1214" s="45" t="str">
        <f>IF($U1214="","",IFERROR(ROUND(SUMIF(Данные2!$A:$A,Техлист!$U1214,Данные2!F:F)*100,0)&amp;"%",""))</f>
        <v/>
      </c>
    </row>
    <row r="1215" spans="1:28" x14ac:dyDescent="0.25">
      <c r="A1215" s="45" t="str">
        <f>IF(Данные2!$A1215&lt;&gt;"",Данные2!$A1215,"")</f>
        <v/>
      </c>
      <c r="G1215" s="45" t="str">
        <f t="shared" si="54"/>
        <v/>
      </c>
      <c r="H1215" s="45" t="str">
        <f>IF(COUNTIF(G$1:G1215,G1215)=1,IF(COUNT(H$1:H1214)&gt;0,MAX(H$1:H1214)+1,1),"")</f>
        <v/>
      </c>
      <c r="J1215" s="45" t="str">
        <f>IFERROR(IF(AND(Данные3!A1215&lt;&gt;"",Данные3!A1215=D$2),Данные3!B1215,""),"")</f>
        <v/>
      </c>
      <c r="K1215" s="45" t="str">
        <f>IF(COUNTIF(J$1:J1215,J1215)=1,IF(COUNT(K$1:K1214)&gt;0,MAX(K$1:K1214)+1,1),"")</f>
        <v/>
      </c>
      <c r="M1215" s="51" t="str">
        <f>IF(G1215="","",IFERROR(SUMIFS(Данные3!$E:$E,Данные3!$A:$A,D$2,Данные3!$B:$B,G1215),""))</f>
        <v/>
      </c>
      <c r="N1215" s="51" t="str">
        <f>IF(G1215="","",IFERROR(SUMIFS(Данные3!$F:$F,Данные3!$A:$A,D$2,Данные3!$B:$B,G1215),""))</f>
        <v/>
      </c>
      <c r="O1215" s="51" t="str">
        <f>IF(G1215="","",IFERROR(ROUND(SUMIFS(Данные3!$G:$G,Данные3!$A:$A,D$2,Данные3!$B:$B,G1215)*100,0)&amp;"%",""))</f>
        <v/>
      </c>
      <c r="U1215" s="51" t="str">
        <f t="shared" si="55"/>
        <v/>
      </c>
      <c r="V1215" s="53" t="str">
        <f t="shared" si="56"/>
        <v/>
      </c>
      <c r="W1215" s="51" t="str">
        <f>IFERROR(IF(Данные2!$A1215&lt;&gt;"",Данные2!$A1215,""),"")</f>
        <v/>
      </c>
      <c r="X1215" s="53" t="str">
        <f>IF(COUNTIF(W$1:W1215,W1215)=1,IF(COUNT(X$1:X1214)&gt;0,MAX(X$1:X1214)+1,1),"")</f>
        <v/>
      </c>
      <c r="Z1215" s="51" t="str">
        <f>IF($U1215="","",IFERROR(SUMIF(Данные2!$A:$A,Техлист!$U1215,Данные2!D:D),""))</f>
        <v/>
      </c>
      <c r="AA1215" s="51" t="str">
        <f>IF($U1215="","",IFERROR(SUMIF(Данные2!$A:$A,Техлист!$U1215,Данные2!E:E),""))</f>
        <v/>
      </c>
      <c r="AB1215" s="45" t="str">
        <f>IF($U1215="","",IFERROR(ROUND(SUMIF(Данные2!$A:$A,Техлист!$U1215,Данные2!F:F)*100,0)&amp;"%",""))</f>
        <v/>
      </c>
    </row>
    <row r="1216" spans="1:28" x14ac:dyDescent="0.25">
      <c r="A1216" s="45" t="str">
        <f>IF(Данные2!$A1216&lt;&gt;"",Данные2!$A1216,"")</f>
        <v/>
      </c>
      <c r="G1216" s="45" t="str">
        <f t="shared" si="54"/>
        <v/>
      </c>
      <c r="H1216" s="45" t="str">
        <f>IF(COUNTIF(G$1:G1216,G1216)=1,IF(COUNT(H$1:H1215)&gt;0,MAX(H$1:H1215)+1,1),"")</f>
        <v/>
      </c>
      <c r="J1216" s="45" t="str">
        <f>IFERROR(IF(AND(Данные3!A1216&lt;&gt;"",Данные3!A1216=D$2),Данные3!B1216,""),"")</f>
        <v/>
      </c>
      <c r="K1216" s="45" t="str">
        <f>IF(COUNTIF(J$1:J1216,J1216)=1,IF(COUNT(K$1:K1215)&gt;0,MAX(K$1:K1215)+1,1),"")</f>
        <v/>
      </c>
      <c r="M1216" s="51" t="str">
        <f>IF(G1216="","",IFERROR(SUMIFS(Данные3!$E:$E,Данные3!$A:$A,D$2,Данные3!$B:$B,G1216),""))</f>
        <v/>
      </c>
      <c r="N1216" s="51" t="str">
        <f>IF(G1216="","",IFERROR(SUMIFS(Данные3!$F:$F,Данные3!$A:$A,D$2,Данные3!$B:$B,G1216),""))</f>
        <v/>
      </c>
      <c r="O1216" s="51" t="str">
        <f>IF(G1216="","",IFERROR(ROUND(SUMIFS(Данные3!$G:$G,Данные3!$A:$A,D$2,Данные3!$B:$B,G1216)*100,0)&amp;"%",""))</f>
        <v/>
      </c>
      <c r="U1216" s="51" t="str">
        <f t="shared" si="55"/>
        <v/>
      </c>
      <c r="V1216" s="53" t="str">
        <f t="shared" si="56"/>
        <v/>
      </c>
      <c r="W1216" s="51" t="str">
        <f>IFERROR(IF(Данные2!$A1216&lt;&gt;"",Данные2!$A1216,""),"")</f>
        <v/>
      </c>
      <c r="X1216" s="53" t="str">
        <f>IF(COUNTIF(W$1:W1216,W1216)=1,IF(COUNT(X$1:X1215)&gt;0,MAX(X$1:X1215)+1,1),"")</f>
        <v/>
      </c>
      <c r="Z1216" s="51" t="str">
        <f>IF($U1216="","",IFERROR(SUMIF(Данные2!$A:$A,Техлист!$U1216,Данные2!D:D),""))</f>
        <v/>
      </c>
      <c r="AA1216" s="51" t="str">
        <f>IF($U1216="","",IFERROR(SUMIF(Данные2!$A:$A,Техлист!$U1216,Данные2!E:E),""))</f>
        <v/>
      </c>
      <c r="AB1216" s="45" t="str">
        <f>IF($U1216="","",IFERROR(ROUND(SUMIF(Данные2!$A:$A,Техлист!$U1216,Данные2!F:F)*100,0)&amp;"%",""))</f>
        <v/>
      </c>
    </row>
    <row r="1217" spans="1:28" x14ac:dyDescent="0.25">
      <c r="A1217" s="45" t="str">
        <f>IF(Данные2!$A1217&lt;&gt;"",Данные2!$A1217,"")</f>
        <v/>
      </c>
      <c r="G1217" s="45" t="str">
        <f t="shared" si="54"/>
        <v/>
      </c>
      <c r="H1217" s="45" t="str">
        <f>IF(COUNTIF(G$1:G1217,G1217)=1,IF(COUNT(H$1:H1216)&gt;0,MAX(H$1:H1216)+1,1),"")</f>
        <v/>
      </c>
      <c r="J1217" s="45" t="str">
        <f>IFERROR(IF(AND(Данные3!A1217&lt;&gt;"",Данные3!A1217=D$2),Данные3!B1217,""),"")</f>
        <v/>
      </c>
      <c r="K1217" s="45" t="str">
        <f>IF(COUNTIF(J$1:J1217,J1217)=1,IF(COUNT(K$1:K1216)&gt;0,MAX(K$1:K1216)+1,1),"")</f>
        <v/>
      </c>
      <c r="M1217" s="51" t="str">
        <f>IF(G1217="","",IFERROR(SUMIFS(Данные3!$E:$E,Данные3!$A:$A,D$2,Данные3!$B:$B,G1217),""))</f>
        <v/>
      </c>
      <c r="N1217" s="51" t="str">
        <f>IF(G1217="","",IFERROR(SUMIFS(Данные3!$F:$F,Данные3!$A:$A,D$2,Данные3!$B:$B,G1217),""))</f>
        <v/>
      </c>
      <c r="O1217" s="51" t="str">
        <f>IF(G1217="","",IFERROR(ROUND(SUMIFS(Данные3!$G:$G,Данные3!$A:$A,D$2,Данные3!$B:$B,G1217)*100,0)&amp;"%",""))</f>
        <v/>
      </c>
      <c r="U1217" s="51" t="str">
        <f t="shared" si="55"/>
        <v/>
      </c>
      <c r="V1217" s="53" t="str">
        <f t="shared" si="56"/>
        <v/>
      </c>
      <c r="W1217" s="51" t="str">
        <f>IFERROR(IF(Данные2!$A1217&lt;&gt;"",Данные2!$A1217,""),"")</f>
        <v/>
      </c>
      <c r="X1217" s="53" t="str">
        <f>IF(COUNTIF(W$1:W1217,W1217)=1,IF(COUNT(X$1:X1216)&gt;0,MAX(X$1:X1216)+1,1),"")</f>
        <v/>
      </c>
      <c r="Z1217" s="51" t="str">
        <f>IF($U1217="","",IFERROR(SUMIF(Данные2!$A:$A,Техлист!$U1217,Данные2!D:D),""))</f>
        <v/>
      </c>
      <c r="AA1217" s="51" t="str">
        <f>IF($U1217="","",IFERROR(SUMIF(Данные2!$A:$A,Техлист!$U1217,Данные2!E:E),""))</f>
        <v/>
      </c>
      <c r="AB1217" s="45" t="str">
        <f>IF($U1217="","",IFERROR(ROUND(SUMIF(Данные2!$A:$A,Техлист!$U1217,Данные2!F:F)*100,0)&amp;"%",""))</f>
        <v/>
      </c>
    </row>
    <row r="1218" spans="1:28" x14ac:dyDescent="0.25">
      <c r="A1218" s="45" t="str">
        <f>IF(Данные2!$A1218&lt;&gt;"",Данные2!$A1218,"")</f>
        <v/>
      </c>
      <c r="G1218" s="45" t="str">
        <f t="shared" ref="G1218:G1281" si="57">IFERROR(INDEX(J$2:J$2000,MATCH(ROW()-1,K$2:K$2000,0)),"")</f>
        <v/>
      </c>
      <c r="H1218" s="45" t="str">
        <f>IF(COUNTIF(G$1:G1218,G1218)=1,IF(COUNT(H$1:H1217)&gt;0,MAX(H$1:H1217)+1,1),"")</f>
        <v/>
      </c>
      <c r="J1218" s="45" t="str">
        <f>IFERROR(IF(AND(Данные3!A1218&lt;&gt;"",Данные3!A1218=D$2),Данные3!B1218,""),"")</f>
        <v/>
      </c>
      <c r="K1218" s="45" t="str">
        <f>IF(COUNTIF(J$1:J1218,J1218)=1,IF(COUNT(K$1:K1217)&gt;0,MAX(K$1:K1217)+1,1),"")</f>
        <v/>
      </c>
      <c r="M1218" s="51" t="str">
        <f>IF(G1218="","",IFERROR(SUMIFS(Данные3!$E:$E,Данные3!$A:$A,D$2,Данные3!$B:$B,G1218),""))</f>
        <v/>
      </c>
      <c r="N1218" s="51" t="str">
        <f>IF(G1218="","",IFERROR(SUMIFS(Данные3!$F:$F,Данные3!$A:$A,D$2,Данные3!$B:$B,G1218),""))</f>
        <v/>
      </c>
      <c r="O1218" s="51" t="str">
        <f>IF(G1218="","",IFERROR(ROUND(SUMIFS(Данные3!$G:$G,Данные3!$A:$A,D$2,Данные3!$B:$B,G1218)*100,0)&amp;"%",""))</f>
        <v/>
      </c>
      <c r="U1218" s="51" t="str">
        <f t="shared" ref="U1218:U1281" si="58">IFERROR(INDEX(W$2:W$2000,MATCH(ROW()-1,X$2:X$2000,0)),"")</f>
        <v/>
      </c>
      <c r="V1218" s="53" t="str">
        <f t="shared" ref="V1218:V1281" si="59">IFERROR(INDEX(X$2:X$2000,MATCH(ROW()-1,X$2:X$2000,0)),"")</f>
        <v/>
      </c>
      <c r="W1218" s="51" t="str">
        <f>IFERROR(IF(Данные2!$A1218&lt;&gt;"",Данные2!$A1218,""),"")</f>
        <v/>
      </c>
      <c r="X1218" s="53" t="str">
        <f>IF(COUNTIF(W$1:W1218,W1218)=1,IF(COUNT(X$1:X1217)&gt;0,MAX(X$1:X1217)+1,1),"")</f>
        <v/>
      </c>
      <c r="Z1218" s="51" t="str">
        <f>IF($U1218="","",IFERROR(SUMIF(Данные2!$A:$A,Техлист!$U1218,Данные2!D:D),""))</f>
        <v/>
      </c>
      <c r="AA1218" s="51" t="str">
        <f>IF($U1218="","",IFERROR(SUMIF(Данные2!$A:$A,Техлист!$U1218,Данные2!E:E),""))</f>
        <v/>
      </c>
      <c r="AB1218" s="45" t="str">
        <f>IF($U1218="","",IFERROR(ROUND(SUMIF(Данные2!$A:$A,Техлист!$U1218,Данные2!F:F)*100,0)&amp;"%",""))</f>
        <v/>
      </c>
    </row>
    <row r="1219" spans="1:28" x14ac:dyDescent="0.25">
      <c r="A1219" s="45" t="str">
        <f>IF(Данные2!$A1219&lt;&gt;"",Данные2!$A1219,"")</f>
        <v/>
      </c>
      <c r="G1219" s="45" t="str">
        <f t="shared" si="57"/>
        <v/>
      </c>
      <c r="H1219" s="45" t="str">
        <f>IF(COUNTIF(G$1:G1219,G1219)=1,IF(COUNT(H$1:H1218)&gt;0,MAX(H$1:H1218)+1,1),"")</f>
        <v/>
      </c>
      <c r="J1219" s="45" t="str">
        <f>IFERROR(IF(AND(Данные3!A1219&lt;&gt;"",Данные3!A1219=D$2),Данные3!B1219,""),"")</f>
        <v/>
      </c>
      <c r="K1219" s="45" t="str">
        <f>IF(COUNTIF(J$1:J1219,J1219)=1,IF(COUNT(K$1:K1218)&gt;0,MAX(K$1:K1218)+1,1),"")</f>
        <v/>
      </c>
      <c r="M1219" s="51" t="str">
        <f>IF(G1219="","",IFERROR(SUMIFS(Данные3!$E:$E,Данные3!$A:$A,D$2,Данные3!$B:$B,G1219),""))</f>
        <v/>
      </c>
      <c r="N1219" s="51" t="str">
        <f>IF(G1219="","",IFERROR(SUMIFS(Данные3!$F:$F,Данные3!$A:$A,D$2,Данные3!$B:$B,G1219),""))</f>
        <v/>
      </c>
      <c r="O1219" s="51" t="str">
        <f>IF(G1219="","",IFERROR(ROUND(SUMIFS(Данные3!$G:$G,Данные3!$A:$A,D$2,Данные3!$B:$B,G1219)*100,0)&amp;"%",""))</f>
        <v/>
      </c>
      <c r="U1219" s="51" t="str">
        <f t="shared" si="58"/>
        <v/>
      </c>
      <c r="V1219" s="53" t="str">
        <f t="shared" si="59"/>
        <v/>
      </c>
      <c r="W1219" s="51" t="str">
        <f>IFERROR(IF(Данные2!$A1219&lt;&gt;"",Данные2!$A1219,""),"")</f>
        <v/>
      </c>
      <c r="X1219" s="53" t="str">
        <f>IF(COUNTIF(W$1:W1219,W1219)=1,IF(COUNT(X$1:X1218)&gt;0,MAX(X$1:X1218)+1,1),"")</f>
        <v/>
      </c>
      <c r="Z1219" s="51" t="str">
        <f>IF($U1219="","",IFERROR(SUMIF(Данные2!$A:$A,Техлист!$U1219,Данные2!D:D),""))</f>
        <v/>
      </c>
      <c r="AA1219" s="51" t="str">
        <f>IF($U1219="","",IFERROR(SUMIF(Данные2!$A:$A,Техлист!$U1219,Данные2!E:E),""))</f>
        <v/>
      </c>
      <c r="AB1219" s="45" t="str">
        <f>IF($U1219="","",IFERROR(ROUND(SUMIF(Данные2!$A:$A,Техлист!$U1219,Данные2!F:F)*100,0)&amp;"%",""))</f>
        <v/>
      </c>
    </row>
    <row r="1220" spans="1:28" x14ac:dyDescent="0.25">
      <c r="A1220" s="45" t="str">
        <f>IF(Данные2!$A1220&lt;&gt;"",Данные2!$A1220,"")</f>
        <v/>
      </c>
      <c r="G1220" s="45" t="str">
        <f t="shared" si="57"/>
        <v/>
      </c>
      <c r="H1220" s="45" t="str">
        <f>IF(COUNTIF(G$1:G1220,G1220)=1,IF(COUNT(H$1:H1219)&gt;0,MAX(H$1:H1219)+1,1),"")</f>
        <v/>
      </c>
      <c r="J1220" s="45" t="str">
        <f>IFERROR(IF(AND(Данные3!A1220&lt;&gt;"",Данные3!A1220=D$2),Данные3!B1220,""),"")</f>
        <v/>
      </c>
      <c r="K1220" s="45" t="str">
        <f>IF(COUNTIF(J$1:J1220,J1220)=1,IF(COUNT(K$1:K1219)&gt;0,MAX(K$1:K1219)+1,1),"")</f>
        <v/>
      </c>
      <c r="M1220" s="51" t="str">
        <f>IF(G1220="","",IFERROR(SUMIFS(Данные3!$E:$E,Данные3!$A:$A,D$2,Данные3!$B:$B,G1220),""))</f>
        <v/>
      </c>
      <c r="N1220" s="51" t="str">
        <f>IF(G1220="","",IFERROR(SUMIFS(Данные3!$F:$F,Данные3!$A:$A,D$2,Данные3!$B:$B,G1220),""))</f>
        <v/>
      </c>
      <c r="O1220" s="51" t="str">
        <f>IF(G1220="","",IFERROR(ROUND(SUMIFS(Данные3!$G:$G,Данные3!$A:$A,D$2,Данные3!$B:$B,G1220)*100,0)&amp;"%",""))</f>
        <v/>
      </c>
      <c r="U1220" s="51" t="str">
        <f t="shared" si="58"/>
        <v/>
      </c>
      <c r="V1220" s="53" t="str">
        <f t="shared" si="59"/>
        <v/>
      </c>
      <c r="W1220" s="51" t="str">
        <f>IFERROR(IF(Данные2!$A1220&lt;&gt;"",Данные2!$A1220,""),"")</f>
        <v/>
      </c>
      <c r="X1220" s="53" t="str">
        <f>IF(COUNTIF(W$1:W1220,W1220)=1,IF(COUNT(X$1:X1219)&gt;0,MAX(X$1:X1219)+1,1),"")</f>
        <v/>
      </c>
      <c r="Z1220" s="51" t="str">
        <f>IF($U1220="","",IFERROR(SUMIF(Данные2!$A:$A,Техлист!$U1220,Данные2!D:D),""))</f>
        <v/>
      </c>
      <c r="AA1220" s="51" t="str">
        <f>IF($U1220="","",IFERROR(SUMIF(Данные2!$A:$A,Техлист!$U1220,Данные2!E:E),""))</f>
        <v/>
      </c>
      <c r="AB1220" s="45" t="str">
        <f>IF($U1220="","",IFERROR(ROUND(SUMIF(Данные2!$A:$A,Техлист!$U1220,Данные2!F:F)*100,0)&amp;"%",""))</f>
        <v/>
      </c>
    </row>
    <row r="1221" spans="1:28" x14ac:dyDescent="0.25">
      <c r="A1221" s="45" t="str">
        <f>IF(Данные2!$A1221&lt;&gt;"",Данные2!$A1221,"")</f>
        <v/>
      </c>
      <c r="G1221" s="45" t="str">
        <f t="shared" si="57"/>
        <v/>
      </c>
      <c r="H1221" s="45" t="str">
        <f>IF(COUNTIF(G$1:G1221,G1221)=1,IF(COUNT(H$1:H1220)&gt;0,MAX(H$1:H1220)+1,1),"")</f>
        <v/>
      </c>
      <c r="J1221" s="45" t="str">
        <f>IFERROR(IF(AND(Данные3!A1221&lt;&gt;"",Данные3!A1221=D$2),Данные3!B1221,""),"")</f>
        <v/>
      </c>
      <c r="K1221" s="45" t="str">
        <f>IF(COUNTIF(J$1:J1221,J1221)=1,IF(COUNT(K$1:K1220)&gt;0,MAX(K$1:K1220)+1,1),"")</f>
        <v/>
      </c>
      <c r="M1221" s="51" t="str">
        <f>IF(G1221="","",IFERROR(SUMIFS(Данные3!$E:$E,Данные3!$A:$A,D$2,Данные3!$B:$B,G1221),""))</f>
        <v/>
      </c>
      <c r="N1221" s="51" t="str">
        <f>IF(G1221="","",IFERROR(SUMIFS(Данные3!$F:$F,Данные3!$A:$A,D$2,Данные3!$B:$B,G1221),""))</f>
        <v/>
      </c>
      <c r="O1221" s="51" t="str">
        <f>IF(G1221="","",IFERROR(ROUND(SUMIFS(Данные3!$G:$G,Данные3!$A:$A,D$2,Данные3!$B:$B,G1221)*100,0)&amp;"%",""))</f>
        <v/>
      </c>
      <c r="U1221" s="51" t="str">
        <f t="shared" si="58"/>
        <v/>
      </c>
      <c r="V1221" s="53" t="str">
        <f t="shared" si="59"/>
        <v/>
      </c>
      <c r="W1221" s="51" t="str">
        <f>IFERROR(IF(Данные2!$A1221&lt;&gt;"",Данные2!$A1221,""),"")</f>
        <v/>
      </c>
      <c r="X1221" s="53" t="str">
        <f>IF(COUNTIF(W$1:W1221,W1221)=1,IF(COUNT(X$1:X1220)&gt;0,MAX(X$1:X1220)+1,1),"")</f>
        <v/>
      </c>
      <c r="Z1221" s="51" t="str">
        <f>IF($U1221="","",IFERROR(SUMIF(Данные2!$A:$A,Техлист!$U1221,Данные2!D:D),""))</f>
        <v/>
      </c>
      <c r="AA1221" s="51" t="str">
        <f>IF($U1221="","",IFERROR(SUMIF(Данные2!$A:$A,Техлист!$U1221,Данные2!E:E),""))</f>
        <v/>
      </c>
      <c r="AB1221" s="45" t="str">
        <f>IF($U1221="","",IFERROR(ROUND(SUMIF(Данные2!$A:$A,Техлист!$U1221,Данные2!F:F)*100,0)&amp;"%",""))</f>
        <v/>
      </c>
    </row>
    <row r="1222" spans="1:28" x14ac:dyDescent="0.25">
      <c r="A1222" s="45" t="str">
        <f>IF(Данные2!$A1222&lt;&gt;"",Данные2!$A1222,"")</f>
        <v/>
      </c>
      <c r="G1222" s="45" t="str">
        <f t="shared" si="57"/>
        <v/>
      </c>
      <c r="H1222" s="45" t="str">
        <f>IF(COUNTIF(G$1:G1222,G1222)=1,IF(COUNT(H$1:H1221)&gt;0,MAX(H$1:H1221)+1,1),"")</f>
        <v/>
      </c>
      <c r="J1222" s="45" t="str">
        <f>IFERROR(IF(AND(Данные3!A1222&lt;&gt;"",Данные3!A1222=D$2),Данные3!B1222,""),"")</f>
        <v/>
      </c>
      <c r="K1222" s="45" t="str">
        <f>IF(COUNTIF(J$1:J1222,J1222)=1,IF(COUNT(K$1:K1221)&gt;0,MAX(K$1:K1221)+1,1),"")</f>
        <v/>
      </c>
      <c r="M1222" s="51" t="str">
        <f>IF(G1222="","",IFERROR(SUMIFS(Данные3!$E:$E,Данные3!$A:$A,D$2,Данные3!$B:$B,G1222),""))</f>
        <v/>
      </c>
      <c r="N1222" s="51" t="str">
        <f>IF(G1222="","",IFERROR(SUMIFS(Данные3!$F:$F,Данные3!$A:$A,D$2,Данные3!$B:$B,G1222),""))</f>
        <v/>
      </c>
      <c r="O1222" s="51" t="str">
        <f>IF(G1222="","",IFERROR(ROUND(SUMIFS(Данные3!$G:$G,Данные3!$A:$A,D$2,Данные3!$B:$B,G1222)*100,0)&amp;"%",""))</f>
        <v/>
      </c>
      <c r="U1222" s="51" t="str">
        <f t="shared" si="58"/>
        <v/>
      </c>
      <c r="V1222" s="53" t="str">
        <f t="shared" si="59"/>
        <v/>
      </c>
      <c r="W1222" s="51" t="str">
        <f>IFERROR(IF(Данные2!$A1222&lt;&gt;"",Данные2!$A1222,""),"")</f>
        <v/>
      </c>
      <c r="X1222" s="53" t="str">
        <f>IF(COUNTIF(W$1:W1222,W1222)=1,IF(COUNT(X$1:X1221)&gt;0,MAX(X$1:X1221)+1,1),"")</f>
        <v/>
      </c>
      <c r="Z1222" s="51" t="str">
        <f>IF($U1222="","",IFERROR(SUMIF(Данные2!$A:$A,Техлист!$U1222,Данные2!D:D),""))</f>
        <v/>
      </c>
      <c r="AA1222" s="51" t="str">
        <f>IF($U1222="","",IFERROR(SUMIF(Данные2!$A:$A,Техлист!$U1222,Данные2!E:E),""))</f>
        <v/>
      </c>
      <c r="AB1222" s="45" t="str">
        <f>IF($U1222="","",IFERROR(ROUND(SUMIF(Данные2!$A:$A,Техлист!$U1222,Данные2!F:F)*100,0)&amp;"%",""))</f>
        <v/>
      </c>
    </row>
    <row r="1223" spans="1:28" x14ac:dyDescent="0.25">
      <c r="A1223" s="45" t="str">
        <f>IF(Данные2!$A1223&lt;&gt;"",Данные2!$A1223,"")</f>
        <v/>
      </c>
      <c r="G1223" s="45" t="str">
        <f t="shared" si="57"/>
        <v/>
      </c>
      <c r="H1223" s="45" t="str">
        <f>IF(COUNTIF(G$1:G1223,G1223)=1,IF(COUNT(H$1:H1222)&gt;0,MAX(H$1:H1222)+1,1),"")</f>
        <v/>
      </c>
      <c r="J1223" s="45" t="str">
        <f>IFERROR(IF(AND(Данные3!A1223&lt;&gt;"",Данные3!A1223=D$2),Данные3!B1223,""),"")</f>
        <v/>
      </c>
      <c r="K1223" s="45" t="str">
        <f>IF(COUNTIF(J$1:J1223,J1223)=1,IF(COUNT(K$1:K1222)&gt;0,MAX(K$1:K1222)+1,1),"")</f>
        <v/>
      </c>
      <c r="M1223" s="51" t="str">
        <f>IF(G1223="","",IFERROR(SUMIFS(Данные3!$E:$E,Данные3!$A:$A,D$2,Данные3!$B:$B,G1223),""))</f>
        <v/>
      </c>
      <c r="N1223" s="51" t="str">
        <f>IF(G1223="","",IFERROR(SUMIFS(Данные3!$F:$F,Данные3!$A:$A,D$2,Данные3!$B:$B,G1223),""))</f>
        <v/>
      </c>
      <c r="O1223" s="51" t="str">
        <f>IF(G1223="","",IFERROR(ROUND(SUMIFS(Данные3!$G:$G,Данные3!$A:$A,D$2,Данные3!$B:$B,G1223)*100,0)&amp;"%",""))</f>
        <v/>
      </c>
      <c r="U1223" s="51" t="str">
        <f t="shared" si="58"/>
        <v/>
      </c>
      <c r="V1223" s="53" t="str">
        <f t="shared" si="59"/>
        <v/>
      </c>
      <c r="W1223" s="51" t="str">
        <f>IFERROR(IF(Данные2!$A1223&lt;&gt;"",Данные2!$A1223,""),"")</f>
        <v/>
      </c>
      <c r="X1223" s="53" t="str">
        <f>IF(COUNTIF(W$1:W1223,W1223)=1,IF(COUNT(X$1:X1222)&gt;0,MAX(X$1:X1222)+1,1),"")</f>
        <v/>
      </c>
      <c r="Z1223" s="51" t="str">
        <f>IF($U1223="","",IFERROR(SUMIF(Данные2!$A:$A,Техлист!$U1223,Данные2!D:D),""))</f>
        <v/>
      </c>
      <c r="AA1223" s="51" t="str">
        <f>IF($U1223="","",IFERROR(SUMIF(Данные2!$A:$A,Техлист!$U1223,Данные2!E:E),""))</f>
        <v/>
      </c>
      <c r="AB1223" s="45" t="str">
        <f>IF($U1223="","",IFERROR(ROUND(SUMIF(Данные2!$A:$A,Техлист!$U1223,Данные2!F:F)*100,0)&amp;"%",""))</f>
        <v/>
      </c>
    </row>
    <row r="1224" spans="1:28" x14ac:dyDescent="0.25">
      <c r="A1224" s="45" t="str">
        <f>IF(Данные2!$A1224&lt;&gt;"",Данные2!$A1224,"")</f>
        <v/>
      </c>
      <c r="G1224" s="45" t="str">
        <f t="shared" si="57"/>
        <v/>
      </c>
      <c r="H1224" s="45" t="str">
        <f>IF(COUNTIF(G$1:G1224,G1224)=1,IF(COUNT(H$1:H1223)&gt;0,MAX(H$1:H1223)+1,1),"")</f>
        <v/>
      </c>
      <c r="J1224" s="45" t="str">
        <f>IFERROR(IF(AND(Данные3!A1224&lt;&gt;"",Данные3!A1224=D$2),Данные3!B1224,""),"")</f>
        <v/>
      </c>
      <c r="K1224" s="45" t="str">
        <f>IF(COUNTIF(J$1:J1224,J1224)=1,IF(COUNT(K$1:K1223)&gt;0,MAX(K$1:K1223)+1,1),"")</f>
        <v/>
      </c>
      <c r="M1224" s="51" t="str">
        <f>IF(G1224="","",IFERROR(SUMIFS(Данные3!$E:$E,Данные3!$A:$A,D$2,Данные3!$B:$B,G1224),""))</f>
        <v/>
      </c>
      <c r="N1224" s="51" t="str">
        <f>IF(G1224="","",IFERROR(SUMIFS(Данные3!$F:$F,Данные3!$A:$A,D$2,Данные3!$B:$B,G1224),""))</f>
        <v/>
      </c>
      <c r="O1224" s="51" t="str">
        <f>IF(G1224="","",IFERROR(ROUND(SUMIFS(Данные3!$G:$G,Данные3!$A:$A,D$2,Данные3!$B:$B,G1224)*100,0)&amp;"%",""))</f>
        <v/>
      </c>
      <c r="U1224" s="51" t="str">
        <f t="shared" si="58"/>
        <v/>
      </c>
      <c r="V1224" s="53" t="str">
        <f t="shared" si="59"/>
        <v/>
      </c>
      <c r="W1224" s="51" t="str">
        <f>IFERROR(IF(Данные2!$A1224&lt;&gt;"",Данные2!$A1224,""),"")</f>
        <v/>
      </c>
      <c r="X1224" s="53" t="str">
        <f>IF(COUNTIF(W$1:W1224,W1224)=1,IF(COUNT(X$1:X1223)&gt;0,MAX(X$1:X1223)+1,1),"")</f>
        <v/>
      </c>
      <c r="Z1224" s="51" t="str">
        <f>IF($U1224="","",IFERROR(SUMIF(Данные2!$A:$A,Техлист!$U1224,Данные2!D:D),""))</f>
        <v/>
      </c>
      <c r="AA1224" s="51" t="str">
        <f>IF($U1224="","",IFERROR(SUMIF(Данные2!$A:$A,Техлист!$U1224,Данные2!E:E),""))</f>
        <v/>
      </c>
      <c r="AB1224" s="45" t="str">
        <f>IF($U1224="","",IFERROR(ROUND(SUMIF(Данные2!$A:$A,Техлист!$U1224,Данные2!F:F)*100,0)&amp;"%",""))</f>
        <v/>
      </c>
    </row>
    <row r="1225" spans="1:28" x14ac:dyDescent="0.25">
      <c r="A1225" s="45" t="str">
        <f>IF(Данные2!$A1225&lt;&gt;"",Данные2!$A1225,"")</f>
        <v/>
      </c>
      <c r="G1225" s="45" t="str">
        <f t="shared" si="57"/>
        <v/>
      </c>
      <c r="H1225" s="45" t="str">
        <f>IF(COUNTIF(G$1:G1225,G1225)=1,IF(COUNT(H$1:H1224)&gt;0,MAX(H$1:H1224)+1,1),"")</f>
        <v/>
      </c>
      <c r="J1225" s="45" t="str">
        <f>IFERROR(IF(AND(Данные3!A1225&lt;&gt;"",Данные3!A1225=D$2),Данные3!B1225,""),"")</f>
        <v/>
      </c>
      <c r="K1225" s="45" t="str">
        <f>IF(COUNTIF(J$1:J1225,J1225)=1,IF(COUNT(K$1:K1224)&gt;0,MAX(K$1:K1224)+1,1),"")</f>
        <v/>
      </c>
      <c r="M1225" s="51" t="str">
        <f>IF(G1225="","",IFERROR(SUMIFS(Данные3!$E:$E,Данные3!$A:$A,D$2,Данные3!$B:$B,G1225),""))</f>
        <v/>
      </c>
      <c r="N1225" s="51" t="str">
        <f>IF(G1225="","",IFERROR(SUMIFS(Данные3!$F:$F,Данные3!$A:$A,D$2,Данные3!$B:$B,G1225),""))</f>
        <v/>
      </c>
      <c r="O1225" s="51" t="str">
        <f>IF(G1225="","",IFERROR(ROUND(SUMIFS(Данные3!$G:$G,Данные3!$A:$A,D$2,Данные3!$B:$B,G1225)*100,0)&amp;"%",""))</f>
        <v/>
      </c>
      <c r="U1225" s="51" t="str">
        <f t="shared" si="58"/>
        <v/>
      </c>
      <c r="V1225" s="53" t="str">
        <f t="shared" si="59"/>
        <v/>
      </c>
      <c r="W1225" s="51" t="str">
        <f>IFERROR(IF(Данные2!$A1225&lt;&gt;"",Данные2!$A1225,""),"")</f>
        <v/>
      </c>
      <c r="X1225" s="53" t="str">
        <f>IF(COUNTIF(W$1:W1225,W1225)=1,IF(COUNT(X$1:X1224)&gt;0,MAX(X$1:X1224)+1,1),"")</f>
        <v/>
      </c>
      <c r="Z1225" s="51" t="str">
        <f>IF($U1225="","",IFERROR(SUMIF(Данные2!$A:$A,Техлист!$U1225,Данные2!D:D),""))</f>
        <v/>
      </c>
      <c r="AA1225" s="51" t="str">
        <f>IF($U1225="","",IFERROR(SUMIF(Данные2!$A:$A,Техлист!$U1225,Данные2!E:E),""))</f>
        <v/>
      </c>
      <c r="AB1225" s="45" t="str">
        <f>IF($U1225="","",IFERROR(ROUND(SUMIF(Данные2!$A:$A,Техлист!$U1225,Данные2!F:F)*100,0)&amp;"%",""))</f>
        <v/>
      </c>
    </row>
    <row r="1226" spans="1:28" x14ac:dyDescent="0.25">
      <c r="A1226" s="45" t="str">
        <f>IF(Данные2!$A1226&lt;&gt;"",Данные2!$A1226,"")</f>
        <v/>
      </c>
      <c r="G1226" s="45" t="str">
        <f t="shared" si="57"/>
        <v/>
      </c>
      <c r="H1226" s="45" t="str">
        <f>IF(COUNTIF(G$1:G1226,G1226)=1,IF(COUNT(H$1:H1225)&gt;0,MAX(H$1:H1225)+1,1),"")</f>
        <v/>
      </c>
      <c r="J1226" s="45" t="str">
        <f>IFERROR(IF(AND(Данные3!A1226&lt;&gt;"",Данные3!A1226=D$2),Данные3!B1226,""),"")</f>
        <v/>
      </c>
      <c r="K1226" s="45" t="str">
        <f>IF(COUNTIF(J$1:J1226,J1226)=1,IF(COUNT(K$1:K1225)&gt;0,MAX(K$1:K1225)+1,1),"")</f>
        <v/>
      </c>
      <c r="M1226" s="51" t="str">
        <f>IF(G1226="","",IFERROR(SUMIFS(Данные3!$E:$E,Данные3!$A:$A,D$2,Данные3!$B:$B,G1226),""))</f>
        <v/>
      </c>
      <c r="N1226" s="51" t="str">
        <f>IF(G1226="","",IFERROR(SUMIFS(Данные3!$F:$F,Данные3!$A:$A,D$2,Данные3!$B:$B,G1226),""))</f>
        <v/>
      </c>
      <c r="O1226" s="51" t="str">
        <f>IF(G1226="","",IFERROR(ROUND(SUMIFS(Данные3!$G:$G,Данные3!$A:$A,D$2,Данные3!$B:$B,G1226)*100,0)&amp;"%",""))</f>
        <v/>
      </c>
      <c r="U1226" s="51" t="str">
        <f t="shared" si="58"/>
        <v/>
      </c>
      <c r="V1226" s="53" t="str">
        <f t="shared" si="59"/>
        <v/>
      </c>
      <c r="W1226" s="51" t="str">
        <f>IFERROR(IF(Данные2!$A1226&lt;&gt;"",Данные2!$A1226,""),"")</f>
        <v/>
      </c>
      <c r="X1226" s="53" t="str">
        <f>IF(COUNTIF(W$1:W1226,W1226)=1,IF(COUNT(X$1:X1225)&gt;0,MAX(X$1:X1225)+1,1),"")</f>
        <v/>
      </c>
      <c r="Z1226" s="51" t="str">
        <f>IF($U1226="","",IFERROR(SUMIF(Данные2!$A:$A,Техлист!$U1226,Данные2!D:D),""))</f>
        <v/>
      </c>
      <c r="AA1226" s="51" t="str">
        <f>IF($U1226="","",IFERROR(SUMIF(Данные2!$A:$A,Техлист!$U1226,Данные2!E:E),""))</f>
        <v/>
      </c>
      <c r="AB1226" s="45" t="str">
        <f>IF($U1226="","",IFERROR(ROUND(SUMIF(Данные2!$A:$A,Техлист!$U1226,Данные2!F:F)*100,0)&amp;"%",""))</f>
        <v/>
      </c>
    </row>
    <row r="1227" spans="1:28" x14ac:dyDescent="0.25">
      <c r="A1227" s="45" t="str">
        <f>IF(Данные2!$A1227&lt;&gt;"",Данные2!$A1227,"")</f>
        <v/>
      </c>
      <c r="G1227" s="45" t="str">
        <f t="shared" si="57"/>
        <v/>
      </c>
      <c r="H1227" s="45" t="str">
        <f>IF(COUNTIF(G$1:G1227,G1227)=1,IF(COUNT(H$1:H1226)&gt;0,MAX(H$1:H1226)+1,1),"")</f>
        <v/>
      </c>
      <c r="J1227" s="45" t="str">
        <f>IFERROR(IF(AND(Данные3!A1227&lt;&gt;"",Данные3!A1227=D$2),Данные3!B1227,""),"")</f>
        <v/>
      </c>
      <c r="K1227" s="45" t="str">
        <f>IF(COUNTIF(J$1:J1227,J1227)=1,IF(COUNT(K$1:K1226)&gt;0,MAX(K$1:K1226)+1,1),"")</f>
        <v/>
      </c>
      <c r="M1227" s="51" t="str">
        <f>IF(G1227="","",IFERROR(SUMIFS(Данные3!$E:$E,Данные3!$A:$A,D$2,Данные3!$B:$B,G1227),""))</f>
        <v/>
      </c>
      <c r="N1227" s="51" t="str">
        <f>IF(G1227="","",IFERROR(SUMIFS(Данные3!$F:$F,Данные3!$A:$A,D$2,Данные3!$B:$B,G1227),""))</f>
        <v/>
      </c>
      <c r="O1227" s="51" t="str">
        <f>IF(G1227="","",IFERROR(ROUND(SUMIFS(Данные3!$G:$G,Данные3!$A:$A,D$2,Данные3!$B:$B,G1227)*100,0)&amp;"%",""))</f>
        <v/>
      </c>
      <c r="U1227" s="51" t="str">
        <f t="shared" si="58"/>
        <v/>
      </c>
      <c r="V1227" s="53" t="str">
        <f t="shared" si="59"/>
        <v/>
      </c>
      <c r="W1227" s="51" t="str">
        <f>IFERROR(IF(Данные2!$A1227&lt;&gt;"",Данные2!$A1227,""),"")</f>
        <v/>
      </c>
      <c r="X1227" s="53" t="str">
        <f>IF(COUNTIF(W$1:W1227,W1227)=1,IF(COUNT(X$1:X1226)&gt;0,MAX(X$1:X1226)+1,1),"")</f>
        <v/>
      </c>
      <c r="Z1227" s="51" t="str">
        <f>IF($U1227="","",IFERROR(SUMIF(Данные2!$A:$A,Техлист!$U1227,Данные2!D:D),""))</f>
        <v/>
      </c>
      <c r="AA1227" s="51" t="str">
        <f>IF($U1227="","",IFERROR(SUMIF(Данные2!$A:$A,Техлист!$U1227,Данные2!E:E),""))</f>
        <v/>
      </c>
      <c r="AB1227" s="45" t="str">
        <f>IF($U1227="","",IFERROR(ROUND(SUMIF(Данные2!$A:$A,Техлист!$U1227,Данные2!F:F)*100,0)&amp;"%",""))</f>
        <v/>
      </c>
    </row>
    <row r="1228" spans="1:28" x14ac:dyDescent="0.25">
      <c r="A1228" s="45" t="str">
        <f>IF(Данные2!$A1228&lt;&gt;"",Данные2!$A1228,"")</f>
        <v/>
      </c>
      <c r="G1228" s="45" t="str">
        <f t="shared" si="57"/>
        <v/>
      </c>
      <c r="H1228" s="45" t="str">
        <f>IF(COUNTIF(G$1:G1228,G1228)=1,IF(COUNT(H$1:H1227)&gt;0,MAX(H$1:H1227)+1,1),"")</f>
        <v/>
      </c>
      <c r="J1228" s="45" t="str">
        <f>IFERROR(IF(AND(Данные3!A1228&lt;&gt;"",Данные3!A1228=D$2),Данные3!B1228,""),"")</f>
        <v/>
      </c>
      <c r="K1228" s="45" t="str">
        <f>IF(COUNTIF(J$1:J1228,J1228)=1,IF(COUNT(K$1:K1227)&gt;0,MAX(K$1:K1227)+1,1),"")</f>
        <v/>
      </c>
      <c r="M1228" s="51" t="str">
        <f>IF(G1228="","",IFERROR(SUMIFS(Данные3!$E:$E,Данные3!$A:$A,D$2,Данные3!$B:$B,G1228),""))</f>
        <v/>
      </c>
      <c r="N1228" s="51" t="str">
        <f>IF(G1228="","",IFERROR(SUMIFS(Данные3!$F:$F,Данные3!$A:$A,D$2,Данные3!$B:$B,G1228),""))</f>
        <v/>
      </c>
      <c r="O1228" s="51" t="str">
        <f>IF(G1228="","",IFERROR(ROUND(SUMIFS(Данные3!$G:$G,Данные3!$A:$A,D$2,Данные3!$B:$B,G1228)*100,0)&amp;"%",""))</f>
        <v/>
      </c>
      <c r="U1228" s="51" t="str">
        <f t="shared" si="58"/>
        <v/>
      </c>
      <c r="V1228" s="53" t="str">
        <f t="shared" si="59"/>
        <v/>
      </c>
      <c r="W1228" s="51" t="str">
        <f>IFERROR(IF(Данные2!$A1228&lt;&gt;"",Данные2!$A1228,""),"")</f>
        <v/>
      </c>
      <c r="X1228" s="53" t="str">
        <f>IF(COUNTIF(W$1:W1228,W1228)=1,IF(COUNT(X$1:X1227)&gt;0,MAX(X$1:X1227)+1,1),"")</f>
        <v/>
      </c>
      <c r="Z1228" s="51" t="str">
        <f>IF($U1228="","",IFERROR(SUMIF(Данные2!$A:$A,Техлист!$U1228,Данные2!D:D),""))</f>
        <v/>
      </c>
      <c r="AA1228" s="51" t="str">
        <f>IF($U1228="","",IFERROR(SUMIF(Данные2!$A:$A,Техлист!$U1228,Данные2!E:E),""))</f>
        <v/>
      </c>
      <c r="AB1228" s="45" t="str">
        <f>IF($U1228="","",IFERROR(ROUND(SUMIF(Данные2!$A:$A,Техлист!$U1228,Данные2!F:F)*100,0)&amp;"%",""))</f>
        <v/>
      </c>
    </row>
    <row r="1229" spans="1:28" x14ac:dyDescent="0.25">
      <c r="A1229" s="45" t="str">
        <f>IF(Данные2!$A1229&lt;&gt;"",Данные2!$A1229,"")</f>
        <v/>
      </c>
      <c r="G1229" s="45" t="str">
        <f t="shared" si="57"/>
        <v/>
      </c>
      <c r="H1229" s="45" t="str">
        <f>IF(COUNTIF(G$1:G1229,G1229)=1,IF(COUNT(H$1:H1228)&gt;0,MAX(H$1:H1228)+1,1),"")</f>
        <v/>
      </c>
      <c r="J1229" s="45" t="str">
        <f>IFERROR(IF(AND(Данные3!A1229&lt;&gt;"",Данные3!A1229=D$2),Данные3!B1229,""),"")</f>
        <v/>
      </c>
      <c r="K1229" s="45" t="str">
        <f>IF(COUNTIF(J$1:J1229,J1229)=1,IF(COUNT(K$1:K1228)&gt;0,MAX(K$1:K1228)+1,1),"")</f>
        <v/>
      </c>
      <c r="M1229" s="51" t="str">
        <f>IF(G1229="","",IFERROR(SUMIFS(Данные3!$E:$E,Данные3!$A:$A,D$2,Данные3!$B:$B,G1229),""))</f>
        <v/>
      </c>
      <c r="N1229" s="51" t="str">
        <f>IF(G1229="","",IFERROR(SUMIFS(Данные3!$F:$F,Данные3!$A:$A,D$2,Данные3!$B:$B,G1229),""))</f>
        <v/>
      </c>
      <c r="O1229" s="51" t="str">
        <f>IF(G1229="","",IFERROR(ROUND(SUMIFS(Данные3!$G:$G,Данные3!$A:$A,D$2,Данные3!$B:$B,G1229)*100,0)&amp;"%",""))</f>
        <v/>
      </c>
      <c r="U1229" s="51" t="str">
        <f t="shared" si="58"/>
        <v/>
      </c>
      <c r="V1229" s="53" t="str">
        <f t="shared" si="59"/>
        <v/>
      </c>
      <c r="W1229" s="51" t="str">
        <f>IFERROR(IF(Данные2!$A1229&lt;&gt;"",Данные2!$A1229,""),"")</f>
        <v/>
      </c>
      <c r="X1229" s="53" t="str">
        <f>IF(COUNTIF(W$1:W1229,W1229)=1,IF(COUNT(X$1:X1228)&gt;0,MAX(X$1:X1228)+1,1),"")</f>
        <v/>
      </c>
      <c r="Z1229" s="51" t="str">
        <f>IF($U1229="","",IFERROR(SUMIF(Данные2!$A:$A,Техлист!$U1229,Данные2!D:D),""))</f>
        <v/>
      </c>
      <c r="AA1229" s="51" t="str">
        <f>IF($U1229="","",IFERROR(SUMIF(Данные2!$A:$A,Техлист!$U1229,Данные2!E:E),""))</f>
        <v/>
      </c>
      <c r="AB1229" s="45" t="str">
        <f>IF($U1229="","",IFERROR(ROUND(SUMIF(Данные2!$A:$A,Техлист!$U1229,Данные2!F:F)*100,0)&amp;"%",""))</f>
        <v/>
      </c>
    </row>
    <row r="1230" spans="1:28" x14ac:dyDescent="0.25">
      <c r="A1230" s="45" t="str">
        <f>IF(Данные2!$A1230&lt;&gt;"",Данные2!$A1230,"")</f>
        <v/>
      </c>
      <c r="G1230" s="45" t="str">
        <f t="shared" si="57"/>
        <v/>
      </c>
      <c r="H1230" s="45" t="str">
        <f>IF(COUNTIF(G$1:G1230,G1230)=1,IF(COUNT(H$1:H1229)&gt;0,MAX(H$1:H1229)+1,1),"")</f>
        <v/>
      </c>
      <c r="J1230" s="45" t="str">
        <f>IFERROR(IF(AND(Данные3!A1230&lt;&gt;"",Данные3!A1230=D$2),Данные3!B1230,""),"")</f>
        <v/>
      </c>
      <c r="K1230" s="45" t="str">
        <f>IF(COUNTIF(J$1:J1230,J1230)=1,IF(COUNT(K$1:K1229)&gt;0,MAX(K$1:K1229)+1,1),"")</f>
        <v/>
      </c>
      <c r="M1230" s="51" t="str">
        <f>IF(G1230="","",IFERROR(SUMIFS(Данные3!$E:$E,Данные3!$A:$A,D$2,Данные3!$B:$B,G1230),""))</f>
        <v/>
      </c>
      <c r="N1230" s="51" t="str">
        <f>IF(G1230="","",IFERROR(SUMIFS(Данные3!$F:$F,Данные3!$A:$A,D$2,Данные3!$B:$B,G1230),""))</f>
        <v/>
      </c>
      <c r="O1230" s="51" t="str">
        <f>IF(G1230="","",IFERROR(ROUND(SUMIFS(Данные3!$G:$G,Данные3!$A:$A,D$2,Данные3!$B:$B,G1230)*100,0)&amp;"%",""))</f>
        <v/>
      </c>
      <c r="U1230" s="51" t="str">
        <f t="shared" si="58"/>
        <v/>
      </c>
      <c r="V1230" s="53" t="str">
        <f t="shared" si="59"/>
        <v/>
      </c>
      <c r="W1230" s="51" t="str">
        <f>IFERROR(IF(Данные2!$A1230&lt;&gt;"",Данные2!$A1230,""),"")</f>
        <v/>
      </c>
      <c r="X1230" s="53" t="str">
        <f>IF(COUNTIF(W$1:W1230,W1230)=1,IF(COUNT(X$1:X1229)&gt;0,MAX(X$1:X1229)+1,1),"")</f>
        <v/>
      </c>
      <c r="Z1230" s="51" t="str">
        <f>IF($U1230="","",IFERROR(SUMIF(Данные2!$A:$A,Техлист!$U1230,Данные2!D:D),""))</f>
        <v/>
      </c>
      <c r="AA1230" s="51" t="str">
        <f>IF($U1230="","",IFERROR(SUMIF(Данные2!$A:$A,Техлист!$U1230,Данные2!E:E),""))</f>
        <v/>
      </c>
      <c r="AB1230" s="45" t="str">
        <f>IF($U1230="","",IFERROR(ROUND(SUMIF(Данные2!$A:$A,Техлист!$U1230,Данные2!F:F)*100,0)&amp;"%",""))</f>
        <v/>
      </c>
    </row>
    <row r="1231" spans="1:28" x14ac:dyDescent="0.25">
      <c r="A1231" s="45" t="str">
        <f>IF(Данные2!$A1231&lt;&gt;"",Данные2!$A1231,"")</f>
        <v/>
      </c>
      <c r="G1231" s="45" t="str">
        <f t="shared" si="57"/>
        <v/>
      </c>
      <c r="H1231" s="45" t="str">
        <f>IF(COUNTIF(G$1:G1231,G1231)=1,IF(COUNT(H$1:H1230)&gt;0,MAX(H$1:H1230)+1,1),"")</f>
        <v/>
      </c>
      <c r="J1231" s="45" t="str">
        <f>IFERROR(IF(AND(Данные3!A1231&lt;&gt;"",Данные3!A1231=D$2),Данные3!B1231,""),"")</f>
        <v/>
      </c>
      <c r="K1231" s="45" t="str">
        <f>IF(COUNTIF(J$1:J1231,J1231)=1,IF(COUNT(K$1:K1230)&gt;0,MAX(K$1:K1230)+1,1),"")</f>
        <v/>
      </c>
      <c r="M1231" s="51" t="str">
        <f>IF(G1231="","",IFERROR(SUMIFS(Данные3!$E:$E,Данные3!$A:$A,D$2,Данные3!$B:$B,G1231),""))</f>
        <v/>
      </c>
      <c r="N1231" s="51" t="str">
        <f>IF(G1231="","",IFERROR(SUMIFS(Данные3!$F:$F,Данные3!$A:$A,D$2,Данные3!$B:$B,G1231),""))</f>
        <v/>
      </c>
      <c r="O1231" s="51" t="str">
        <f>IF(G1231="","",IFERROR(ROUND(SUMIFS(Данные3!$G:$G,Данные3!$A:$A,D$2,Данные3!$B:$B,G1231)*100,0)&amp;"%",""))</f>
        <v/>
      </c>
      <c r="U1231" s="51" t="str">
        <f t="shared" si="58"/>
        <v/>
      </c>
      <c r="V1231" s="53" t="str">
        <f t="shared" si="59"/>
        <v/>
      </c>
      <c r="W1231" s="51" t="str">
        <f>IFERROR(IF(Данные2!$A1231&lt;&gt;"",Данные2!$A1231,""),"")</f>
        <v/>
      </c>
      <c r="X1231" s="53" t="str">
        <f>IF(COUNTIF(W$1:W1231,W1231)=1,IF(COUNT(X$1:X1230)&gt;0,MAX(X$1:X1230)+1,1),"")</f>
        <v/>
      </c>
      <c r="Z1231" s="51" t="str">
        <f>IF($U1231="","",IFERROR(SUMIF(Данные2!$A:$A,Техлист!$U1231,Данные2!D:D),""))</f>
        <v/>
      </c>
      <c r="AA1231" s="51" t="str">
        <f>IF($U1231="","",IFERROR(SUMIF(Данные2!$A:$A,Техлист!$U1231,Данные2!E:E),""))</f>
        <v/>
      </c>
      <c r="AB1231" s="45" t="str">
        <f>IF($U1231="","",IFERROR(ROUND(SUMIF(Данные2!$A:$A,Техлист!$U1231,Данные2!F:F)*100,0)&amp;"%",""))</f>
        <v/>
      </c>
    </row>
    <row r="1232" spans="1:28" x14ac:dyDescent="0.25">
      <c r="A1232" s="45" t="str">
        <f>IF(Данные2!$A1232&lt;&gt;"",Данные2!$A1232,"")</f>
        <v/>
      </c>
      <c r="G1232" s="45" t="str">
        <f t="shared" si="57"/>
        <v/>
      </c>
      <c r="H1232" s="45" t="str">
        <f>IF(COUNTIF(G$1:G1232,G1232)=1,IF(COUNT(H$1:H1231)&gt;0,MAX(H$1:H1231)+1,1),"")</f>
        <v/>
      </c>
      <c r="J1232" s="45" t="str">
        <f>IFERROR(IF(AND(Данные3!A1232&lt;&gt;"",Данные3!A1232=D$2),Данные3!B1232,""),"")</f>
        <v/>
      </c>
      <c r="K1232" s="45" t="str">
        <f>IF(COUNTIF(J$1:J1232,J1232)=1,IF(COUNT(K$1:K1231)&gt;0,MAX(K$1:K1231)+1,1),"")</f>
        <v/>
      </c>
      <c r="M1232" s="51" t="str">
        <f>IF(G1232="","",IFERROR(SUMIFS(Данные3!$E:$E,Данные3!$A:$A,D$2,Данные3!$B:$B,G1232),""))</f>
        <v/>
      </c>
      <c r="N1232" s="51" t="str">
        <f>IF(G1232="","",IFERROR(SUMIFS(Данные3!$F:$F,Данные3!$A:$A,D$2,Данные3!$B:$B,G1232),""))</f>
        <v/>
      </c>
      <c r="O1232" s="51" t="str">
        <f>IF(G1232="","",IFERROR(ROUND(SUMIFS(Данные3!$G:$G,Данные3!$A:$A,D$2,Данные3!$B:$B,G1232)*100,0)&amp;"%",""))</f>
        <v/>
      </c>
      <c r="U1232" s="51" t="str">
        <f t="shared" si="58"/>
        <v/>
      </c>
      <c r="V1232" s="53" t="str">
        <f t="shared" si="59"/>
        <v/>
      </c>
      <c r="W1232" s="51" t="str">
        <f>IFERROR(IF(Данные2!$A1232&lt;&gt;"",Данные2!$A1232,""),"")</f>
        <v/>
      </c>
      <c r="X1232" s="53" t="str">
        <f>IF(COUNTIF(W$1:W1232,W1232)=1,IF(COUNT(X$1:X1231)&gt;0,MAX(X$1:X1231)+1,1),"")</f>
        <v/>
      </c>
      <c r="Z1232" s="51" t="str">
        <f>IF($U1232="","",IFERROR(SUMIF(Данные2!$A:$A,Техлист!$U1232,Данные2!D:D),""))</f>
        <v/>
      </c>
      <c r="AA1232" s="51" t="str">
        <f>IF($U1232="","",IFERROR(SUMIF(Данные2!$A:$A,Техлист!$U1232,Данные2!E:E),""))</f>
        <v/>
      </c>
      <c r="AB1232" s="45" t="str">
        <f>IF($U1232="","",IFERROR(ROUND(SUMIF(Данные2!$A:$A,Техлист!$U1232,Данные2!F:F)*100,0)&amp;"%",""))</f>
        <v/>
      </c>
    </row>
    <row r="1233" spans="1:28" x14ac:dyDescent="0.25">
      <c r="A1233" s="45" t="str">
        <f>IF(Данные2!$A1233&lt;&gt;"",Данные2!$A1233,"")</f>
        <v/>
      </c>
      <c r="G1233" s="45" t="str">
        <f t="shared" si="57"/>
        <v/>
      </c>
      <c r="H1233" s="45" t="str">
        <f>IF(COUNTIF(G$1:G1233,G1233)=1,IF(COUNT(H$1:H1232)&gt;0,MAX(H$1:H1232)+1,1),"")</f>
        <v/>
      </c>
      <c r="J1233" s="45" t="str">
        <f>IFERROR(IF(AND(Данные3!A1233&lt;&gt;"",Данные3!A1233=D$2),Данные3!B1233,""),"")</f>
        <v/>
      </c>
      <c r="K1233" s="45" t="str">
        <f>IF(COUNTIF(J$1:J1233,J1233)=1,IF(COUNT(K$1:K1232)&gt;0,MAX(K$1:K1232)+1,1),"")</f>
        <v/>
      </c>
      <c r="M1233" s="51" t="str">
        <f>IF(G1233="","",IFERROR(SUMIFS(Данные3!$E:$E,Данные3!$A:$A,D$2,Данные3!$B:$B,G1233),""))</f>
        <v/>
      </c>
      <c r="N1233" s="51" t="str">
        <f>IF(G1233="","",IFERROR(SUMIFS(Данные3!$F:$F,Данные3!$A:$A,D$2,Данные3!$B:$B,G1233),""))</f>
        <v/>
      </c>
      <c r="O1233" s="51" t="str">
        <f>IF(G1233="","",IFERROR(ROUND(SUMIFS(Данные3!$G:$G,Данные3!$A:$A,D$2,Данные3!$B:$B,G1233)*100,0)&amp;"%",""))</f>
        <v/>
      </c>
      <c r="U1233" s="51" t="str">
        <f t="shared" si="58"/>
        <v/>
      </c>
      <c r="V1233" s="53" t="str">
        <f t="shared" si="59"/>
        <v/>
      </c>
      <c r="W1233" s="51" t="str">
        <f>IFERROR(IF(Данные2!$A1233&lt;&gt;"",Данные2!$A1233,""),"")</f>
        <v/>
      </c>
      <c r="X1233" s="53" t="str">
        <f>IF(COUNTIF(W$1:W1233,W1233)=1,IF(COUNT(X$1:X1232)&gt;0,MAX(X$1:X1232)+1,1),"")</f>
        <v/>
      </c>
      <c r="Z1233" s="51" t="str">
        <f>IF($U1233="","",IFERROR(SUMIF(Данные2!$A:$A,Техлист!$U1233,Данные2!D:D),""))</f>
        <v/>
      </c>
      <c r="AA1233" s="51" t="str">
        <f>IF($U1233="","",IFERROR(SUMIF(Данные2!$A:$A,Техлист!$U1233,Данные2!E:E),""))</f>
        <v/>
      </c>
      <c r="AB1233" s="45" t="str">
        <f>IF($U1233="","",IFERROR(ROUND(SUMIF(Данные2!$A:$A,Техлист!$U1233,Данные2!F:F)*100,0)&amp;"%",""))</f>
        <v/>
      </c>
    </row>
    <row r="1234" spans="1:28" x14ac:dyDescent="0.25">
      <c r="A1234" s="45" t="str">
        <f>IF(Данные2!$A1234&lt;&gt;"",Данные2!$A1234,"")</f>
        <v/>
      </c>
      <c r="G1234" s="45" t="str">
        <f t="shared" si="57"/>
        <v/>
      </c>
      <c r="H1234" s="45" t="str">
        <f>IF(COUNTIF(G$1:G1234,G1234)=1,IF(COUNT(H$1:H1233)&gt;0,MAX(H$1:H1233)+1,1),"")</f>
        <v/>
      </c>
      <c r="J1234" s="45" t="str">
        <f>IFERROR(IF(AND(Данные3!A1234&lt;&gt;"",Данные3!A1234=D$2),Данные3!B1234,""),"")</f>
        <v/>
      </c>
      <c r="K1234" s="45" t="str">
        <f>IF(COUNTIF(J$1:J1234,J1234)=1,IF(COUNT(K$1:K1233)&gt;0,MAX(K$1:K1233)+1,1),"")</f>
        <v/>
      </c>
      <c r="M1234" s="51" t="str">
        <f>IF(G1234="","",IFERROR(SUMIFS(Данные3!$E:$E,Данные3!$A:$A,D$2,Данные3!$B:$B,G1234),""))</f>
        <v/>
      </c>
      <c r="N1234" s="51" t="str">
        <f>IF(G1234="","",IFERROR(SUMIFS(Данные3!$F:$F,Данные3!$A:$A,D$2,Данные3!$B:$B,G1234),""))</f>
        <v/>
      </c>
      <c r="O1234" s="51" t="str">
        <f>IF(G1234="","",IFERROR(ROUND(SUMIFS(Данные3!$G:$G,Данные3!$A:$A,D$2,Данные3!$B:$B,G1234)*100,0)&amp;"%",""))</f>
        <v/>
      </c>
      <c r="U1234" s="51" t="str">
        <f t="shared" si="58"/>
        <v/>
      </c>
      <c r="V1234" s="53" t="str">
        <f t="shared" si="59"/>
        <v/>
      </c>
      <c r="W1234" s="51" t="str">
        <f>IFERROR(IF(Данные2!$A1234&lt;&gt;"",Данные2!$A1234,""),"")</f>
        <v/>
      </c>
      <c r="X1234" s="53" t="str">
        <f>IF(COUNTIF(W$1:W1234,W1234)=1,IF(COUNT(X$1:X1233)&gt;0,MAX(X$1:X1233)+1,1),"")</f>
        <v/>
      </c>
      <c r="Z1234" s="51" t="str">
        <f>IF($U1234="","",IFERROR(SUMIF(Данные2!$A:$A,Техлист!$U1234,Данные2!D:D),""))</f>
        <v/>
      </c>
      <c r="AA1234" s="51" t="str">
        <f>IF($U1234="","",IFERROR(SUMIF(Данные2!$A:$A,Техлист!$U1234,Данные2!E:E),""))</f>
        <v/>
      </c>
      <c r="AB1234" s="45" t="str">
        <f>IF($U1234="","",IFERROR(ROUND(SUMIF(Данные2!$A:$A,Техлист!$U1234,Данные2!F:F)*100,0)&amp;"%",""))</f>
        <v/>
      </c>
    </row>
    <row r="1235" spans="1:28" x14ac:dyDescent="0.25">
      <c r="A1235" s="45" t="str">
        <f>IF(Данные2!$A1235&lt;&gt;"",Данные2!$A1235,"")</f>
        <v/>
      </c>
      <c r="G1235" s="45" t="str">
        <f t="shared" si="57"/>
        <v/>
      </c>
      <c r="H1235" s="45" t="str">
        <f>IF(COUNTIF(G$1:G1235,G1235)=1,IF(COUNT(H$1:H1234)&gt;0,MAX(H$1:H1234)+1,1),"")</f>
        <v/>
      </c>
      <c r="J1235" s="45" t="str">
        <f>IFERROR(IF(AND(Данные3!A1235&lt;&gt;"",Данные3!A1235=D$2),Данные3!B1235,""),"")</f>
        <v/>
      </c>
      <c r="K1235" s="45" t="str">
        <f>IF(COUNTIF(J$1:J1235,J1235)=1,IF(COUNT(K$1:K1234)&gt;0,MAX(K$1:K1234)+1,1),"")</f>
        <v/>
      </c>
      <c r="M1235" s="51" t="str">
        <f>IF(G1235="","",IFERROR(SUMIFS(Данные3!$E:$E,Данные3!$A:$A,D$2,Данные3!$B:$B,G1235),""))</f>
        <v/>
      </c>
      <c r="N1235" s="51" t="str">
        <f>IF(G1235="","",IFERROR(SUMIFS(Данные3!$F:$F,Данные3!$A:$A,D$2,Данные3!$B:$B,G1235),""))</f>
        <v/>
      </c>
      <c r="O1235" s="51" t="str">
        <f>IF(G1235="","",IFERROR(ROUND(SUMIFS(Данные3!$G:$G,Данные3!$A:$A,D$2,Данные3!$B:$B,G1235)*100,0)&amp;"%",""))</f>
        <v/>
      </c>
      <c r="U1235" s="51" t="str">
        <f t="shared" si="58"/>
        <v/>
      </c>
      <c r="V1235" s="53" t="str">
        <f t="shared" si="59"/>
        <v/>
      </c>
      <c r="W1235" s="51" t="str">
        <f>IFERROR(IF(Данные2!$A1235&lt;&gt;"",Данные2!$A1235,""),"")</f>
        <v/>
      </c>
      <c r="X1235" s="53" t="str">
        <f>IF(COUNTIF(W$1:W1235,W1235)=1,IF(COUNT(X$1:X1234)&gt;0,MAX(X$1:X1234)+1,1),"")</f>
        <v/>
      </c>
      <c r="Z1235" s="51" t="str">
        <f>IF($U1235="","",IFERROR(SUMIF(Данные2!$A:$A,Техлист!$U1235,Данные2!D:D),""))</f>
        <v/>
      </c>
      <c r="AA1235" s="51" t="str">
        <f>IF($U1235="","",IFERROR(SUMIF(Данные2!$A:$A,Техлист!$U1235,Данные2!E:E),""))</f>
        <v/>
      </c>
      <c r="AB1235" s="45" t="str">
        <f>IF($U1235="","",IFERROR(ROUND(SUMIF(Данные2!$A:$A,Техлист!$U1235,Данные2!F:F)*100,0)&amp;"%",""))</f>
        <v/>
      </c>
    </row>
    <row r="1236" spans="1:28" x14ac:dyDescent="0.25">
      <c r="A1236" s="45" t="str">
        <f>IF(Данные2!$A1236&lt;&gt;"",Данные2!$A1236,"")</f>
        <v/>
      </c>
      <c r="G1236" s="45" t="str">
        <f t="shared" si="57"/>
        <v/>
      </c>
      <c r="H1236" s="45" t="str">
        <f>IF(COUNTIF(G$1:G1236,G1236)=1,IF(COUNT(H$1:H1235)&gt;0,MAX(H$1:H1235)+1,1),"")</f>
        <v/>
      </c>
      <c r="J1236" s="45" t="str">
        <f>IFERROR(IF(AND(Данные3!A1236&lt;&gt;"",Данные3!A1236=D$2),Данные3!B1236,""),"")</f>
        <v/>
      </c>
      <c r="K1236" s="45" t="str">
        <f>IF(COUNTIF(J$1:J1236,J1236)=1,IF(COUNT(K$1:K1235)&gt;0,MAX(K$1:K1235)+1,1),"")</f>
        <v/>
      </c>
      <c r="M1236" s="51" t="str">
        <f>IF(G1236="","",IFERROR(SUMIFS(Данные3!$E:$E,Данные3!$A:$A,D$2,Данные3!$B:$B,G1236),""))</f>
        <v/>
      </c>
      <c r="N1236" s="51" t="str">
        <f>IF(G1236="","",IFERROR(SUMIFS(Данные3!$F:$F,Данные3!$A:$A,D$2,Данные3!$B:$B,G1236),""))</f>
        <v/>
      </c>
      <c r="O1236" s="51" t="str">
        <f>IF(G1236="","",IFERROR(ROUND(SUMIFS(Данные3!$G:$G,Данные3!$A:$A,D$2,Данные3!$B:$B,G1236)*100,0)&amp;"%",""))</f>
        <v/>
      </c>
      <c r="U1236" s="51" t="str">
        <f t="shared" si="58"/>
        <v/>
      </c>
      <c r="V1236" s="53" t="str">
        <f t="shared" si="59"/>
        <v/>
      </c>
      <c r="W1236" s="51" t="str">
        <f>IFERROR(IF(Данные2!$A1236&lt;&gt;"",Данные2!$A1236,""),"")</f>
        <v/>
      </c>
      <c r="X1236" s="53" t="str">
        <f>IF(COUNTIF(W$1:W1236,W1236)=1,IF(COUNT(X$1:X1235)&gt;0,MAX(X$1:X1235)+1,1),"")</f>
        <v/>
      </c>
      <c r="Z1236" s="51" t="str">
        <f>IF($U1236="","",IFERROR(SUMIF(Данные2!$A:$A,Техлист!$U1236,Данные2!D:D),""))</f>
        <v/>
      </c>
      <c r="AA1236" s="51" t="str">
        <f>IF($U1236="","",IFERROR(SUMIF(Данные2!$A:$A,Техлист!$U1236,Данные2!E:E),""))</f>
        <v/>
      </c>
      <c r="AB1236" s="45" t="str">
        <f>IF($U1236="","",IFERROR(ROUND(SUMIF(Данные2!$A:$A,Техлист!$U1236,Данные2!F:F)*100,0)&amp;"%",""))</f>
        <v/>
      </c>
    </row>
    <row r="1237" spans="1:28" x14ac:dyDescent="0.25">
      <c r="A1237" s="45" t="str">
        <f>IF(Данные2!$A1237&lt;&gt;"",Данные2!$A1237,"")</f>
        <v/>
      </c>
      <c r="G1237" s="45" t="str">
        <f t="shared" si="57"/>
        <v/>
      </c>
      <c r="H1237" s="45" t="str">
        <f>IF(COUNTIF(G$1:G1237,G1237)=1,IF(COUNT(H$1:H1236)&gt;0,MAX(H$1:H1236)+1,1),"")</f>
        <v/>
      </c>
      <c r="J1237" s="45" t="str">
        <f>IFERROR(IF(AND(Данные3!A1237&lt;&gt;"",Данные3!A1237=D$2),Данные3!B1237,""),"")</f>
        <v/>
      </c>
      <c r="K1237" s="45" t="str">
        <f>IF(COUNTIF(J$1:J1237,J1237)=1,IF(COUNT(K$1:K1236)&gt;0,MAX(K$1:K1236)+1,1),"")</f>
        <v/>
      </c>
      <c r="M1237" s="51" t="str">
        <f>IF(G1237="","",IFERROR(SUMIFS(Данные3!$E:$E,Данные3!$A:$A,D$2,Данные3!$B:$B,G1237),""))</f>
        <v/>
      </c>
      <c r="N1237" s="51" t="str">
        <f>IF(G1237="","",IFERROR(SUMIFS(Данные3!$F:$F,Данные3!$A:$A,D$2,Данные3!$B:$B,G1237),""))</f>
        <v/>
      </c>
      <c r="O1237" s="51" t="str">
        <f>IF(G1237="","",IFERROR(ROUND(SUMIFS(Данные3!$G:$G,Данные3!$A:$A,D$2,Данные3!$B:$B,G1237)*100,0)&amp;"%",""))</f>
        <v/>
      </c>
      <c r="U1237" s="51" t="str">
        <f t="shared" si="58"/>
        <v/>
      </c>
      <c r="V1237" s="53" t="str">
        <f t="shared" si="59"/>
        <v/>
      </c>
      <c r="W1237" s="51" t="str">
        <f>IFERROR(IF(Данные2!$A1237&lt;&gt;"",Данные2!$A1237,""),"")</f>
        <v/>
      </c>
      <c r="X1237" s="53" t="str">
        <f>IF(COUNTIF(W$1:W1237,W1237)=1,IF(COUNT(X$1:X1236)&gt;0,MAX(X$1:X1236)+1,1),"")</f>
        <v/>
      </c>
      <c r="Z1237" s="51" t="str">
        <f>IF($U1237="","",IFERROR(SUMIF(Данные2!$A:$A,Техлист!$U1237,Данные2!D:D),""))</f>
        <v/>
      </c>
      <c r="AA1237" s="51" t="str">
        <f>IF($U1237="","",IFERROR(SUMIF(Данные2!$A:$A,Техлист!$U1237,Данные2!E:E),""))</f>
        <v/>
      </c>
      <c r="AB1237" s="45" t="str">
        <f>IF($U1237="","",IFERROR(ROUND(SUMIF(Данные2!$A:$A,Техлист!$U1237,Данные2!F:F)*100,0)&amp;"%",""))</f>
        <v/>
      </c>
    </row>
    <row r="1238" spans="1:28" x14ac:dyDescent="0.25">
      <c r="A1238" s="45" t="str">
        <f>IF(Данные2!$A1238&lt;&gt;"",Данные2!$A1238,"")</f>
        <v/>
      </c>
      <c r="G1238" s="45" t="str">
        <f t="shared" si="57"/>
        <v/>
      </c>
      <c r="H1238" s="45" t="str">
        <f>IF(COUNTIF(G$1:G1238,G1238)=1,IF(COUNT(H$1:H1237)&gt;0,MAX(H$1:H1237)+1,1),"")</f>
        <v/>
      </c>
      <c r="J1238" s="45" t="str">
        <f>IFERROR(IF(AND(Данные3!A1238&lt;&gt;"",Данные3!A1238=D$2),Данные3!B1238,""),"")</f>
        <v/>
      </c>
      <c r="K1238" s="45" t="str">
        <f>IF(COUNTIF(J$1:J1238,J1238)=1,IF(COUNT(K$1:K1237)&gt;0,MAX(K$1:K1237)+1,1),"")</f>
        <v/>
      </c>
      <c r="M1238" s="51" t="str">
        <f>IF(G1238="","",IFERROR(SUMIFS(Данные3!$E:$E,Данные3!$A:$A,D$2,Данные3!$B:$B,G1238),""))</f>
        <v/>
      </c>
      <c r="N1238" s="51" t="str">
        <f>IF(G1238="","",IFERROR(SUMIFS(Данные3!$F:$F,Данные3!$A:$A,D$2,Данные3!$B:$B,G1238),""))</f>
        <v/>
      </c>
      <c r="O1238" s="51" t="str">
        <f>IF(G1238="","",IFERROR(ROUND(SUMIFS(Данные3!$G:$G,Данные3!$A:$A,D$2,Данные3!$B:$B,G1238)*100,0)&amp;"%",""))</f>
        <v/>
      </c>
      <c r="U1238" s="51" t="str">
        <f t="shared" si="58"/>
        <v/>
      </c>
      <c r="V1238" s="53" t="str">
        <f t="shared" si="59"/>
        <v/>
      </c>
      <c r="W1238" s="51" t="str">
        <f>IFERROR(IF(Данные2!$A1238&lt;&gt;"",Данные2!$A1238,""),"")</f>
        <v/>
      </c>
      <c r="X1238" s="53" t="str">
        <f>IF(COUNTIF(W$1:W1238,W1238)=1,IF(COUNT(X$1:X1237)&gt;0,MAX(X$1:X1237)+1,1),"")</f>
        <v/>
      </c>
      <c r="Z1238" s="51" t="str">
        <f>IF($U1238="","",IFERROR(SUMIF(Данные2!$A:$A,Техлист!$U1238,Данные2!D:D),""))</f>
        <v/>
      </c>
      <c r="AA1238" s="51" t="str">
        <f>IF($U1238="","",IFERROR(SUMIF(Данные2!$A:$A,Техлист!$U1238,Данные2!E:E),""))</f>
        <v/>
      </c>
      <c r="AB1238" s="45" t="str">
        <f>IF($U1238="","",IFERROR(ROUND(SUMIF(Данные2!$A:$A,Техлист!$U1238,Данные2!F:F)*100,0)&amp;"%",""))</f>
        <v/>
      </c>
    </row>
    <row r="1239" spans="1:28" x14ac:dyDescent="0.25">
      <c r="A1239" s="45" t="str">
        <f>IF(Данные2!$A1239&lt;&gt;"",Данные2!$A1239,"")</f>
        <v/>
      </c>
      <c r="G1239" s="45" t="str">
        <f t="shared" si="57"/>
        <v/>
      </c>
      <c r="H1239" s="45" t="str">
        <f>IF(COUNTIF(G$1:G1239,G1239)=1,IF(COUNT(H$1:H1238)&gt;0,MAX(H$1:H1238)+1,1),"")</f>
        <v/>
      </c>
      <c r="J1239" s="45" t="str">
        <f>IFERROR(IF(AND(Данные3!A1239&lt;&gt;"",Данные3!A1239=D$2),Данные3!B1239,""),"")</f>
        <v/>
      </c>
      <c r="K1239" s="45" t="str">
        <f>IF(COUNTIF(J$1:J1239,J1239)=1,IF(COUNT(K$1:K1238)&gt;0,MAX(K$1:K1238)+1,1),"")</f>
        <v/>
      </c>
      <c r="M1239" s="51" t="str">
        <f>IF(G1239="","",IFERROR(SUMIFS(Данные3!$E:$E,Данные3!$A:$A,D$2,Данные3!$B:$B,G1239),""))</f>
        <v/>
      </c>
      <c r="N1239" s="51" t="str">
        <f>IF(G1239="","",IFERROR(SUMIFS(Данные3!$F:$F,Данные3!$A:$A,D$2,Данные3!$B:$B,G1239),""))</f>
        <v/>
      </c>
      <c r="O1239" s="51" t="str">
        <f>IF(G1239="","",IFERROR(ROUND(SUMIFS(Данные3!$G:$G,Данные3!$A:$A,D$2,Данные3!$B:$B,G1239)*100,0)&amp;"%",""))</f>
        <v/>
      </c>
      <c r="U1239" s="51" t="str">
        <f t="shared" si="58"/>
        <v/>
      </c>
      <c r="V1239" s="53" t="str">
        <f t="shared" si="59"/>
        <v/>
      </c>
      <c r="W1239" s="51" t="str">
        <f>IFERROR(IF(Данные2!$A1239&lt;&gt;"",Данные2!$A1239,""),"")</f>
        <v/>
      </c>
      <c r="X1239" s="53" t="str">
        <f>IF(COUNTIF(W$1:W1239,W1239)=1,IF(COUNT(X$1:X1238)&gt;0,MAX(X$1:X1238)+1,1),"")</f>
        <v/>
      </c>
      <c r="Z1239" s="51" t="str">
        <f>IF($U1239="","",IFERROR(SUMIF(Данные2!$A:$A,Техлист!$U1239,Данные2!D:D),""))</f>
        <v/>
      </c>
      <c r="AA1239" s="51" t="str">
        <f>IF($U1239="","",IFERROR(SUMIF(Данные2!$A:$A,Техлист!$U1239,Данные2!E:E),""))</f>
        <v/>
      </c>
      <c r="AB1239" s="45" t="str">
        <f>IF($U1239="","",IFERROR(ROUND(SUMIF(Данные2!$A:$A,Техлист!$U1239,Данные2!F:F)*100,0)&amp;"%",""))</f>
        <v/>
      </c>
    </row>
    <row r="1240" spans="1:28" x14ac:dyDescent="0.25">
      <c r="A1240" s="45" t="str">
        <f>IF(Данные2!$A1240&lt;&gt;"",Данные2!$A1240,"")</f>
        <v/>
      </c>
      <c r="G1240" s="45" t="str">
        <f t="shared" si="57"/>
        <v/>
      </c>
      <c r="H1240" s="45" t="str">
        <f>IF(COUNTIF(G$1:G1240,G1240)=1,IF(COUNT(H$1:H1239)&gt;0,MAX(H$1:H1239)+1,1),"")</f>
        <v/>
      </c>
      <c r="J1240" s="45" t="str">
        <f>IFERROR(IF(AND(Данные3!A1240&lt;&gt;"",Данные3!A1240=D$2),Данные3!B1240,""),"")</f>
        <v/>
      </c>
      <c r="K1240" s="45" t="str">
        <f>IF(COUNTIF(J$1:J1240,J1240)=1,IF(COUNT(K$1:K1239)&gt;0,MAX(K$1:K1239)+1,1),"")</f>
        <v/>
      </c>
      <c r="M1240" s="51" t="str">
        <f>IF(G1240="","",IFERROR(SUMIFS(Данные3!$E:$E,Данные3!$A:$A,D$2,Данные3!$B:$B,G1240),""))</f>
        <v/>
      </c>
      <c r="N1240" s="51" t="str">
        <f>IF(G1240="","",IFERROR(SUMIFS(Данные3!$F:$F,Данные3!$A:$A,D$2,Данные3!$B:$B,G1240),""))</f>
        <v/>
      </c>
      <c r="O1240" s="51" t="str">
        <f>IF(G1240="","",IFERROR(ROUND(SUMIFS(Данные3!$G:$G,Данные3!$A:$A,D$2,Данные3!$B:$B,G1240)*100,0)&amp;"%",""))</f>
        <v/>
      </c>
      <c r="U1240" s="51" t="str">
        <f t="shared" si="58"/>
        <v/>
      </c>
      <c r="V1240" s="53" t="str">
        <f t="shared" si="59"/>
        <v/>
      </c>
      <c r="W1240" s="51" t="str">
        <f>IFERROR(IF(Данные2!$A1240&lt;&gt;"",Данные2!$A1240,""),"")</f>
        <v/>
      </c>
      <c r="X1240" s="53" t="str">
        <f>IF(COUNTIF(W$1:W1240,W1240)=1,IF(COUNT(X$1:X1239)&gt;0,MAX(X$1:X1239)+1,1),"")</f>
        <v/>
      </c>
      <c r="Z1240" s="51" t="str">
        <f>IF($U1240="","",IFERROR(SUMIF(Данные2!$A:$A,Техлист!$U1240,Данные2!D:D),""))</f>
        <v/>
      </c>
      <c r="AA1240" s="51" t="str">
        <f>IF($U1240="","",IFERROR(SUMIF(Данные2!$A:$A,Техлист!$U1240,Данные2!E:E),""))</f>
        <v/>
      </c>
      <c r="AB1240" s="45" t="str">
        <f>IF($U1240="","",IFERROR(ROUND(SUMIF(Данные2!$A:$A,Техлист!$U1240,Данные2!F:F)*100,0)&amp;"%",""))</f>
        <v/>
      </c>
    </row>
    <row r="1241" spans="1:28" x14ac:dyDescent="0.25">
      <c r="A1241" s="45" t="str">
        <f>IF(Данные2!$A1241&lt;&gt;"",Данные2!$A1241,"")</f>
        <v/>
      </c>
      <c r="G1241" s="45" t="str">
        <f t="shared" si="57"/>
        <v/>
      </c>
      <c r="H1241" s="45" t="str">
        <f>IF(COUNTIF(G$1:G1241,G1241)=1,IF(COUNT(H$1:H1240)&gt;0,MAX(H$1:H1240)+1,1),"")</f>
        <v/>
      </c>
      <c r="J1241" s="45" t="str">
        <f>IFERROR(IF(AND(Данные3!A1241&lt;&gt;"",Данные3!A1241=D$2),Данные3!B1241,""),"")</f>
        <v/>
      </c>
      <c r="K1241" s="45" t="str">
        <f>IF(COUNTIF(J$1:J1241,J1241)=1,IF(COUNT(K$1:K1240)&gt;0,MAX(K$1:K1240)+1,1),"")</f>
        <v/>
      </c>
      <c r="M1241" s="51" t="str">
        <f>IF(G1241="","",IFERROR(SUMIFS(Данные3!$E:$E,Данные3!$A:$A,D$2,Данные3!$B:$B,G1241),""))</f>
        <v/>
      </c>
      <c r="N1241" s="51" t="str">
        <f>IF(G1241="","",IFERROR(SUMIFS(Данные3!$F:$F,Данные3!$A:$A,D$2,Данные3!$B:$B,G1241),""))</f>
        <v/>
      </c>
      <c r="O1241" s="51" t="str">
        <f>IF(G1241="","",IFERROR(ROUND(SUMIFS(Данные3!$G:$G,Данные3!$A:$A,D$2,Данные3!$B:$B,G1241)*100,0)&amp;"%",""))</f>
        <v/>
      </c>
      <c r="U1241" s="51" t="str">
        <f t="shared" si="58"/>
        <v/>
      </c>
      <c r="V1241" s="53" t="str">
        <f t="shared" si="59"/>
        <v/>
      </c>
      <c r="W1241" s="51" t="str">
        <f>IFERROR(IF(Данные2!$A1241&lt;&gt;"",Данные2!$A1241,""),"")</f>
        <v/>
      </c>
      <c r="X1241" s="53" t="str">
        <f>IF(COUNTIF(W$1:W1241,W1241)=1,IF(COUNT(X$1:X1240)&gt;0,MAX(X$1:X1240)+1,1),"")</f>
        <v/>
      </c>
      <c r="Z1241" s="51" t="str">
        <f>IF($U1241="","",IFERROR(SUMIF(Данные2!$A:$A,Техлист!$U1241,Данные2!D:D),""))</f>
        <v/>
      </c>
      <c r="AA1241" s="51" t="str">
        <f>IF($U1241="","",IFERROR(SUMIF(Данные2!$A:$A,Техлист!$U1241,Данные2!E:E),""))</f>
        <v/>
      </c>
      <c r="AB1241" s="45" t="str">
        <f>IF($U1241="","",IFERROR(ROUND(SUMIF(Данные2!$A:$A,Техлист!$U1241,Данные2!F:F)*100,0)&amp;"%",""))</f>
        <v/>
      </c>
    </row>
    <row r="1242" spans="1:28" x14ac:dyDescent="0.25">
      <c r="A1242" s="45" t="str">
        <f>IF(Данные2!$A1242&lt;&gt;"",Данные2!$A1242,"")</f>
        <v/>
      </c>
      <c r="G1242" s="45" t="str">
        <f t="shared" si="57"/>
        <v/>
      </c>
      <c r="H1242" s="45" t="str">
        <f>IF(COUNTIF(G$1:G1242,G1242)=1,IF(COUNT(H$1:H1241)&gt;0,MAX(H$1:H1241)+1,1),"")</f>
        <v/>
      </c>
      <c r="J1242" s="45" t="str">
        <f>IFERROR(IF(AND(Данные3!A1242&lt;&gt;"",Данные3!A1242=D$2),Данные3!B1242,""),"")</f>
        <v/>
      </c>
      <c r="K1242" s="45" t="str">
        <f>IF(COUNTIF(J$1:J1242,J1242)=1,IF(COUNT(K$1:K1241)&gt;0,MAX(K$1:K1241)+1,1),"")</f>
        <v/>
      </c>
      <c r="M1242" s="51" t="str">
        <f>IF(G1242="","",IFERROR(SUMIFS(Данные3!$E:$E,Данные3!$A:$A,D$2,Данные3!$B:$B,G1242),""))</f>
        <v/>
      </c>
      <c r="N1242" s="51" t="str">
        <f>IF(G1242="","",IFERROR(SUMIFS(Данные3!$F:$F,Данные3!$A:$A,D$2,Данные3!$B:$B,G1242),""))</f>
        <v/>
      </c>
      <c r="O1242" s="51" t="str">
        <f>IF(G1242="","",IFERROR(ROUND(SUMIFS(Данные3!$G:$G,Данные3!$A:$A,D$2,Данные3!$B:$B,G1242)*100,0)&amp;"%",""))</f>
        <v/>
      </c>
      <c r="U1242" s="51" t="str">
        <f t="shared" si="58"/>
        <v/>
      </c>
      <c r="V1242" s="53" t="str">
        <f t="shared" si="59"/>
        <v/>
      </c>
      <c r="W1242" s="51" t="str">
        <f>IFERROR(IF(Данные2!$A1242&lt;&gt;"",Данные2!$A1242,""),"")</f>
        <v/>
      </c>
      <c r="X1242" s="53" t="str">
        <f>IF(COUNTIF(W$1:W1242,W1242)=1,IF(COUNT(X$1:X1241)&gt;0,MAX(X$1:X1241)+1,1),"")</f>
        <v/>
      </c>
      <c r="Z1242" s="51" t="str">
        <f>IF($U1242="","",IFERROR(SUMIF(Данные2!$A:$A,Техлист!$U1242,Данные2!D:D),""))</f>
        <v/>
      </c>
      <c r="AA1242" s="51" t="str">
        <f>IF($U1242="","",IFERROR(SUMIF(Данные2!$A:$A,Техлист!$U1242,Данные2!E:E),""))</f>
        <v/>
      </c>
      <c r="AB1242" s="45" t="str">
        <f>IF($U1242="","",IFERROR(ROUND(SUMIF(Данные2!$A:$A,Техлист!$U1242,Данные2!F:F)*100,0)&amp;"%",""))</f>
        <v/>
      </c>
    </row>
    <row r="1243" spans="1:28" x14ac:dyDescent="0.25">
      <c r="A1243" s="45" t="str">
        <f>IF(Данные2!$A1243&lt;&gt;"",Данные2!$A1243,"")</f>
        <v/>
      </c>
      <c r="G1243" s="45" t="str">
        <f t="shared" si="57"/>
        <v/>
      </c>
      <c r="H1243" s="45" t="str">
        <f>IF(COUNTIF(G$1:G1243,G1243)=1,IF(COUNT(H$1:H1242)&gt;0,MAX(H$1:H1242)+1,1),"")</f>
        <v/>
      </c>
      <c r="J1243" s="45" t="str">
        <f>IFERROR(IF(AND(Данные3!A1243&lt;&gt;"",Данные3!A1243=D$2),Данные3!B1243,""),"")</f>
        <v/>
      </c>
      <c r="K1243" s="45" t="str">
        <f>IF(COUNTIF(J$1:J1243,J1243)=1,IF(COUNT(K$1:K1242)&gt;0,MAX(K$1:K1242)+1,1),"")</f>
        <v/>
      </c>
      <c r="M1243" s="51" t="str">
        <f>IF(G1243="","",IFERROR(SUMIFS(Данные3!$E:$E,Данные3!$A:$A,D$2,Данные3!$B:$B,G1243),""))</f>
        <v/>
      </c>
      <c r="N1243" s="51" t="str">
        <f>IF(G1243="","",IFERROR(SUMIFS(Данные3!$F:$F,Данные3!$A:$A,D$2,Данные3!$B:$B,G1243),""))</f>
        <v/>
      </c>
      <c r="O1243" s="51" t="str">
        <f>IF(G1243="","",IFERROR(ROUND(SUMIFS(Данные3!$G:$G,Данные3!$A:$A,D$2,Данные3!$B:$B,G1243)*100,0)&amp;"%",""))</f>
        <v/>
      </c>
      <c r="U1243" s="51" t="str">
        <f t="shared" si="58"/>
        <v/>
      </c>
      <c r="V1243" s="53" t="str">
        <f t="shared" si="59"/>
        <v/>
      </c>
      <c r="W1243" s="51" t="str">
        <f>IFERROR(IF(Данные2!$A1243&lt;&gt;"",Данные2!$A1243,""),"")</f>
        <v/>
      </c>
      <c r="X1243" s="53" t="str">
        <f>IF(COUNTIF(W$1:W1243,W1243)=1,IF(COUNT(X$1:X1242)&gt;0,MAX(X$1:X1242)+1,1),"")</f>
        <v/>
      </c>
      <c r="Z1243" s="51" t="str">
        <f>IF($U1243="","",IFERROR(SUMIF(Данные2!$A:$A,Техлист!$U1243,Данные2!D:D),""))</f>
        <v/>
      </c>
      <c r="AA1243" s="51" t="str">
        <f>IF($U1243="","",IFERROR(SUMIF(Данные2!$A:$A,Техлист!$U1243,Данные2!E:E),""))</f>
        <v/>
      </c>
      <c r="AB1243" s="45" t="str">
        <f>IF($U1243="","",IFERROR(ROUND(SUMIF(Данные2!$A:$A,Техлист!$U1243,Данные2!F:F)*100,0)&amp;"%",""))</f>
        <v/>
      </c>
    </row>
    <row r="1244" spans="1:28" x14ac:dyDescent="0.25">
      <c r="A1244" s="45" t="str">
        <f>IF(Данные2!$A1244&lt;&gt;"",Данные2!$A1244,"")</f>
        <v/>
      </c>
      <c r="G1244" s="45" t="str">
        <f t="shared" si="57"/>
        <v/>
      </c>
      <c r="H1244" s="45" t="str">
        <f>IF(COUNTIF(G$1:G1244,G1244)=1,IF(COUNT(H$1:H1243)&gt;0,MAX(H$1:H1243)+1,1),"")</f>
        <v/>
      </c>
      <c r="J1244" s="45" t="str">
        <f>IFERROR(IF(AND(Данные3!A1244&lt;&gt;"",Данные3!A1244=D$2),Данные3!B1244,""),"")</f>
        <v/>
      </c>
      <c r="K1244" s="45" t="str">
        <f>IF(COUNTIF(J$1:J1244,J1244)=1,IF(COUNT(K$1:K1243)&gt;0,MAX(K$1:K1243)+1,1),"")</f>
        <v/>
      </c>
      <c r="M1244" s="51" t="str">
        <f>IF(G1244="","",IFERROR(SUMIFS(Данные3!$E:$E,Данные3!$A:$A,D$2,Данные3!$B:$B,G1244),""))</f>
        <v/>
      </c>
      <c r="N1244" s="51" t="str">
        <f>IF(G1244="","",IFERROR(SUMIFS(Данные3!$F:$F,Данные3!$A:$A,D$2,Данные3!$B:$B,G1244),""))</f>
        <v/>
      </c>
      <c r="O1244" s="51" t="str">
        <f>IF(G1244="","",IFERROR(ROUND(SUMIFS(Данные3!$G:$G,Данные3!$A:$A,D$2,Данные3!$B:$B,G1244)*100,0)&amp;"%",""))</f>
        <v/>
      </c>
      <c r="U1244" s="51" t="str">
        <f t="shared" si="58"/>
        <v/>
      </c>
      <c r="V1244" s="53" t="str">
        <f t="shared" si="59"/>
        <v/>
      </c>
      <c r="W1244" s="51" t="str">
        <f>IFERROR(IF(Данные2!$A1244&lt;&gt;"",Данные2!$A1244,""),"")</f>
        <v/>
      </c>
      <c r="X1244" s="53" t="str">
        <f>IF(COUNTIF(W$1:W1244,W1244)=1,IF(COUNT(X$1:X1243)&gt;0,MAX(X$1:X1243)+1,1),"")</f>
        <v/>
      </c>
      <c r="Z1244" s="51" t="str">
        <f>IF($U1244="","",IFERROR(SUMIF(Данные2!$A:$A,Техлист!$U1244,Данные2!D:D),""))</f>
        <v/>
      </c>
      <c r="AA1244" s="51" t="str">
        <f>IF($U1244="","",IFERROR(SUMIF(Данные2!$A:$A,Техлист!$U1244,Данные2!E:E),""))</f>
        <v/>
      </c>
      <c r="AB1244" s="45" t="str">
        <f>IF($U1244="","",IFERROR(ROUND(SUMIF(Данные2!$A:$A,Техлист!$U1244,Данные2!F:F)*100,0)&amp;"%",""))</f>
        <v/>
      </c>
    </row>
    <row r="1245" spans="1:28" x14ac:dyDescent="0.25">
      <c r="A1245" s="45" t="str">
        <f>IF(Данные2!$A1245&lt;&gt;"",Данные2!$A1245,"")</f>
        <v/>
      </c>
      <c r="G1245" s="45" t="str">
        <f t="shared" si="57"/>
        <v/>
      </c>
      <c r="H1245" s="45" t="str">
        <f>IF(COUNTIF(G$1:G1245,G1245)=1,IF(COUNT(H$1:H1244)&gt;0,MAX(H$1:H1244)+1,1),"")</f>
        <v/>
      </c>
      <c r="J1245" s="45" t="str">
        <f>IFERROR(IF(AND(Данные3!A1245&lt;&gt;"",Данные3!A1245=D$2),Данные3!B1245,""),"")</f>
        <v/>
      </c>
      <c r="K1245" s="45" t="str">
        <f>IF(COUNTIF(J$1:J1245,J1245)=1,IF(COUNT(K$1:K1244)&gt;0,MAX(K$1:K1244)+1,1),"")</f>
        <v/>
      </c>
      <c r="M1245" s="51" t="str">
        <f>IF(G1245="","",IFERROR(SUMIFS(Данные3!$E:$E,Данные3!$A:$A,D$2,Данные3!$B:$B,G1245),""))</f>
        <v/>
      </c>
      <c r="N1245" s="51" t="str">
        <f>IF(G1245="","",IFERROR(SUMIFS(Данные3!$F:$F,Данные3!$A:$A,D$2,Данные3!$B:$B,G1245),""))</f>
        <v/>
      </c>
      <c r="O1245" s="51" t="str">
        <f>IF(G1245="","",IFERROR(ROUND(SUMIFS(Данные3!$G:$G,Данные3!$A:$A,D$2,Данные3!$B:$B,G1245)*100,0)&amp;"%",""))</f>
        <v/>
      </c>
      <c r="U1245" s="51" t="str">
        <f t="shared" si="58"/>
        <v/>
      </c>
      <c r="V1245" s="53" t="str">
        <f t="shared" si="59"/>
        <v/>
      </c>
      <c r="W1245" s="51" t="str">
        <f>IFERROR(IF(Данные2!$A1245&lt;&gt;"",Данные2!$A1245,""),"")</f>
        <v/>
      </c>
      <c r="X1245" s="53" t="str">
        <f>IF(COUNTIF(W$1:W1245,W1245)=1,IF(COUNT(X$1:X1244)&gt;0,MAX(X$1:X1244)+1,1),"")</f>
        <v/>
      </c>
      <c r="Z1245" s="51" t="str">
        <f>IF($U1245="","",IFERROR(SUMIF(Данные2!$A:$A,Техлист!$U1245,Данные2!D:D),""))</f>
        <v/>
      </c>
      <c r="AA1245" s="51" t="str">
        <f>IF($U1245="","",IFERROR(SUMIF(Данные2!$A:$A,Техлист!$U1245,Данные2!E:E),""))</f>
        <v/>
      </c>
      <c r="AB1245" s="45" t="str">
        <f>IF($U1245="","",IFERROR(ROUND(SUMIF(Данные2!$A:$A,Техлист!$U1245,Данные2!F:F)*100,0)&amp;"%",""))</f>
        <v/>
      </c>
    </row>
    <row r="1246" spans="1:28" x14ac:dyDescent="0.25">
      <c r="A1246" s="45" t="str">
        <f>IF(Данные2!$A1246&lt;&gt;"",Данные2!$A1246,"")</f>
        <v/>
      </c>
      <c r="G1246" s="45" t="str">
        <f t="shared" si="57"/>
        <v/>
      </c>
      <c r="H1246" s="45" t="str">
        <f>IF(COUNTIF(G$1:G1246,G1246)=1,IF(COUNT(H$1:H1245)&gt;0,MAX(H$1:H1245)+1,1),"")</f>
        <v/>
      </c>
      <c r="J1246" s="45" t="str">
        <f>IFERROR(IF(AND(Данные3!A1246&lt;&gt;"",Данные3!A1246=D$2),Данные3!B1246,""),"")</f>
        <v/>
      </c>
      <c r="K1246" s="45" t="str">
        <f>IF(COUNTIF(J$1:J1246,J1246)=1,IF(COUNT(K$1:K1245)&gt;0,MAX(K$1:K1245)+1,1),"")</f>
        <v/>
      </c>
      <c r="M1246" s="51" t="str">
        <f>IF(G1246="","",IFERROR(SUMIFS(Данные3!$E:$E,Данные3!$A:$A,D$2,Данные3!$B:$B,G1246),""))</f>
        <v/>
      </c>
      <c r="N1246" s="51" t="str">
        <f>IF(G1246="","",IFERROR(SUMIFS(Данные3!$F:$F,Данные3!$A:$A,D$2,Данные3!$B:$B,G1246),""))</f>
        <v/>
      </c>
      <c r="O1246" s="51" t="str">
        <f>IF(G1246="","",IFERROR(ROUND(SUMIFS(Данные3!$G:$G,Данные3!$A:$A,D$2,Данные3!$B:$B,G1246)*100,0)&amp;"%",""))</f>
        <v/>
      </c>
      <c r="U1246" s="51" t="str">
        <f t="shared" si="58"/>
        <v/>
      </c>
      <c r="V1246" s="53" t="str">
        <f t="shared" si="59"/>
        <v/>
      </c>
      <c r="W1246" s="51" t="str">
        <f>IFERROR(IF(Данные2!$A1246&lt;&gt;"",Данные2!$A1246,""),"")</f>
        <v/>
      </c>
      <c r="X1246" s="53" t="str">
        <f>IF(COUNTIF(W$1:W1246,W1246)=1,IF(COUNT(X$1:X1245)&gt;0,MAX(X$1:X1245)+1,1),"")</f>
        <v/>
      </c>
      <c r="Z1246" s="51" t="str">
        <f>IF($U1246="","",IFERROR(SUMIF(Данные2!$A:$A,Техлист!$U1246,Данные2!D:D),""))</f>
        <v/>
      </c>
      <c r="AA1246" s="51" t="str">
        <f>IF($U1246="","",IFERROR(SUMIF(Данные2!$A:$A,Техлист!$U1246,Данные2!E:E),""))</f>
        <v/>
      </c>
      <c r="AB1246" s="45" t="str">
        <f>IF($U1246="","",IFERROR(ROUND(SUMIF(Данные2!$A:$A,Техлист!$U1246,Данные2!F:F)*100,0)&amp;"%",""))</f>
        <v/>
      </c>
    </row>
    <row r="1247" spans="1:28" x14ac:dyDescent="0.25">
      <c r="A1247" s="45" t="str">
        <f>IF(Данные2!$A1247&lt;&gt;"",Данные2!$A1247,"")</f>
        <v/>
      </c>
      <c r="G1247" s="45" t="str">
        <f t="shared" si="57"/>
        <v/>
      </c>
      <c r="H1247" s="45" t="str">
        <f>IF(COUNTIF(G$1:G1247,G1247)=1,IF(COUNT(H$1:H1246)&gt;0,MAX(H$1:H1246)+1,1),"")</f>
        <v/>
      </c>
      <c r="J1247" s="45" t="str">
        <f>IFERROR(IF(AND(Данные3!A1247&lt;&gt;"",Данные3!A1247=D$2),Данные3!B1247,""),"")</f>
        <v/>
      </c>
      <c r="K1247" s="45" t="str">
        <f>IF(COUNTIF(J$1:J1247,J1247)=1,IF(COUNT(K$1:K1246)&gt;0,MAX(K$1:K1246)+1,1),"")</f>
        <v/>
      </c>
      <c r="M1247" s="51" t="str">
        <f>IF(G1247="","",IFERROR(SUMIFS(Данные3!$E:$E,Данные3!$A:$A,D$2,Данные3!$B:$B,G1247),""))</f>
        <v/>
      </c>
      <c r="N1247" s="51" t="str">
        <f>IF(G1247="","",IFERROR(SUMIFS(Данные3!$F:$F,Данные3!$A:$A,D$2,Данные3!$B:$B,G1247),""))</f>
        <v/>
      </c>
      <c r="O1247" s="51" t="str">
        <f>IF(G1247="","",IFERROR(ROUND(SUMIFS(Данные3!$G:$G,Данные3!$A:$A,D$2,Данные3!$B:$B,G1247)*100,0)&amp;"%",""))</f>
        <v/>
      </c>
      <c r="U1247" s="51" t="str">
        <f t="shared" si="58"/>
        <v/>
      </c>
      <c r="V1247" s="53" t="str">
        <f t="shared" si="59"/>
        <v/>
      </c>
      <c r="W1247" s="51" t="str">
        <f>IFERROR(IF(Данные2!$A1247&lt;&gt;"",Данные2!$A1247,""),"")</f>
        <v/>
      </c>
      <c r="X1247" s="53" t="str">
        <f>IF(COUNTIF(W$1:W1247,W1247)=1,IF(COUNT(X$1:X1246)&gt;0,MAX(X$1:X1246)+1,1),"")</f>
        <v/>
      </c>
      <c r="Z1247" s="51" t="str">
        <f>IF($U1247="","",IFERROR(SUMIF(Данные2!$A:$A,Техлист!$U1247,Данные2!D:D),""))</f>
        <v/>
      </c>
      <c r="AA1247" s="51" t="str">
        <f>IF($U1247="","",IFERROR(SUMIF(Данные2!$A:$A,Техлист!$U1247,Данные2!E:E),""))</f>
        <v/>
      </c>
      <c r="AB1247" s="45" t="str">
        <f>IF($U1247="","",IFERROR(ROUND(SUMIF(Данные2!$A:$A,Техлист!$U1247,Данные2!F:F)*100,0)&amp;"%",""))</f>
        <v/>
      </c>
    </row>
    <row r="1248" spans="1:28" x14ac:dyDescent="0.25">
      <c r="A1248" s="45" t="str">
        <f>IF(Данные2!$A1248&lt;&gt;"",Данные2!$A1248,"")</f>
        <v/>
      </c>
      <c r="G1248" s="45" t="str">
        <f t="shared" si="57"/>
        <v/>
      </c>
      <c r="H1248" s="45" t="str">
        <f>IF(COUNTIF(G$1:G1248,G1248)=1,IF(COUNT(H$1:H1247)&gt;0,MAX(H$1:H1247)+1,1),"")</f>
        <v/>
      </c>
      <c r="J1248" s="45" t="str">
        <f>IFERROR(IF(AND(Данные3!A1248&lt;&gt;"",Данные3!A1248=D$2),Данные3!B1248,""),"")</f>
        <v/>
      </c>
      <c r="K1248" s="45" t="str">
        <f>IF(COUNTIF(J$1:J1248,J1248)=1,IF(COUNT(K$1:K1247)&gt;0,MAX(K$1:K1247)+1,1),"")</f>
        <v/>
      </c>
      <c r="M1248" s="51" t="str">
        <f>IF(G1248="","",IFERROR(SUMIFS(Данные3!$E:$E,Данные3!$A:$A,D$2,Данные3!$B:$B,G1248),""))</f>
        <v/>
      </c>
      <c r="N1248" s="51" t="str">
        <f>IF(G1248="","",IFERROR(SUMIFS(Данные3!$F:$F,Данные3!$A:$A,D$2,Данные3!$B:$B,G1248),""))</f>
        <v/>
      </c>
      <c r="O1248" s="51" t="str">
        <f>IF(G1248="","",IFERROR(ROUND(SUMIFS(Данные3!$G:$G,Данные3!$A:$A,D$2,Данные3!$B:$B,G1248)*100,0)&amp;"%",""))</f>
        <v/>
      </c>
      <c r="U1248" s="51" t="str">
        <f t="shared" si="58"/>
        <v/>
      </c>
      <c r="V1248" s="53" t="str">
        <f t="shared" si="59"/>
        <v/>
      </c>
      <c r="W1248" s="51" t="str">
        <f>IFERROR(IF(Данные2!$A1248&lt;&gt;"",Данные2!$A1248,""),"")</f>
        <v/>
      </c>
      <c r="X1248" s="53" t="str">
        <f>IF(COUNTIF(W$1:W1248,W1248)=1,IF(COUNT(X$1:X1247)&gt;0,MAX(X$1:X1247)+1,1),"")</f>
        <v/>
      </c>
      <c r="Z1248" s="51" t="str">
        <f>IF($U1248="","",IFERROR(SUMIF(Данные2!$A:$A,Техлист!$U1248,Данные2!D:D),""))</f>
        <v/>
      </c>
      <c r="AA1248" s="51" t="str">
        <f>IF($U1248="","",IFERROR(SUMIF(Данные2!$A:$A,Техлист!$U1248,Данные2!E:E),""))</f>
        <v/>
      </c>
      <c r="AB1248" s="45" t="str">
        <f>IF($U1248="","",IFERROR(ROUND(SUMIF(Данные2!$A:$A,Техлист!$U1248,Данные2!F:F)*100,0)&amp;"%",""))</f>
        <v/>
      </c>
    </row>
    <row r="1249" spans="1:28" x14ac:dyDescent="0.25">
      <c r="A1249" s="45" t="str">
        <f>IF(Данные2!$A1249&lt;&gt;"",Данные2!$A1249,"")</f>
        <v/>
      </c>
      <c r="G1249" s="45" t="str">
        <f t="shared" si="57"/>
        <v/>
      </c>
      <c r="H1249" s="45" t="str">
        <f>IF(COUNTIF(G$1:G1249,G1249)=1,IF(COUNT(H$1:H1248)&gt;0,MAX(H$1:H1248)+1,1),"")</f>
        <v/>
      </c>
      <c r="J1249" s="45" t="str">
        <f>IFERROR(IF(AND(Данные3!A1249&lt;&gt;"",Данные3!A1249=D$2),Данные3!B1249,""),"")</f>
        <v/>
      </c>
      <c r="K1249" s="45" t="str">
        <f>IF(COUNTIF(J$1:J1249,J1249)=1,IF(COUNT(K$1:K1248)&gt;0,MAX(K$1:K1248)+1,1),"")</f>
        <v/>
      </c>
      <c r="M1249" s="51" t="str">
        <f>IF(G1249="","",IFERROR(SUMIFS(Данные3!$E:$E,Данные3!$A:$A,D$2,Данные3!$B:$B,G1249),""))</f>
        <v/>
      </c>
      <c r="N1249" s="51" t="str">
        <f>IF(G1249="","",IFERROR(SUMIFS(Данные3!$F:$F,Данные3!$A:$A,D$2,Данные3!$B:$B,G1249),""))</f>
        <v/>
      </c>
      <c r="O1249" s="51" t="str">
        <f>IF(G1249="","",IFERROR(ROUND(SUMIFS(Данные3!$G:$G,Данные3!$A:$A,D$2,Данные3!$B:$B,G1249)*100,0)&amp;"%",""))</f>
        <v/>
      </c>
      <c r="U1249" s="51" t="str">
        <f t="shared" si="58"/>
        <v/>
      </c>
      <c r="V1249" s="53" t="str">
        <f t="shared" si="59"/>
        <v/>
      </c>
      <c r="W1249" s="51" t="str">
        <f>IFERROR(IF(Данные2!$A1249&lt;&gt;"",Данные2!$A1249,""),"")</f>
        <v/>
      </c>
      <c r="X1249" s="53" t="str">
        <f>IF(COUNTIF(W$1:W1249,W1249)=1,IF(COUNT(X$1:X1248)&gt;0,MAX(X$1:X1248)+1,1),"")</f>
        <v/>
      </c>
      <c r="Z1249" s="51" t="str">
        <f>IF($U1249="","",IFERROR(SUMIF(Данные2!$A:$A,Техлист!$U1249,Данные2!D:D),""))</f>
        <v/>
      </c>
      <c r="AA1249" s="51" t="str">
        <f>IF($U1249="","",IFERROR(SUMIF(Данные2!$A:$A,Техлист!$U1249,Данные2!E:E),""))</f>
        <v/>
      </c>
      <c r="AB1249" s="45" t="str">
        <f>IF($U1249="","",IFERROR(ROUND(SUMIF(Данные2!$A:$A,Техлист!$U1249,Данные2!F:F)*100,0)&amp;"%",""))</f>
        <v/>
      </c>
    </row>
    <row r="1250" spans="1:28" x14ac:dyDescent="0.25">
      <c r="A1250" s="45" t="str">
        <f>IF(Данные2!$A1250&lt;&gt;"",Данные2!$A1250,"")</f>
        <v/>
      </c>
      <c r="G1250" s="45" t="str">
        <f t="shared" si="57"/>
        <v/>
      </c>
      <c r="H1250" s="45" t="str">
        <f>IF(COUNTIF(G$1:G1250,G1250)=1,IF(COUNT(H$1:H1249)&gt;0,MAX(H$1:H1249)+1,1),"")</f>
        <v/>
      </c>
      <c r="J1250" s="45" t="str">
        <f>IFERROR(IF(AND(Данные3!A1250&lt;&gt;"",Данные3!A1250=D$2),Данные3!B1250,""),"")</f>
        <v/>
      </c>
      <c r="K1250" s="45" t="str">
        <f>IF(COUNTIF(J$1:J1250,J1250)=1,IF(COUNT(K$1:K1249)&gt;0,MAX(K$1:K1249)+1,1),"")</f>
        <v/>
      </c>
      <c r="M1250" s="51" t="str">
        <f>IF(G1250="","",IFERROR(SUMIFS(Данные3!$E:$E,Данные3!$A:$A,D$2,Данные3!$B:$B,G1250),""))</f>
        <v/>
      </c>
      <c r="N1250" s="51" t="str">
        <f>IF(G1250="","",IFERROR(SUMIFS(Данные3!$F:$F,Данные3!$A:$A,D$2,Данные3!$B:$B,G1250),""))</f>
        <v/>
      </c>
      <c r="O1250" s="51" t="str">
        <f>IF(G1250="","",IFERROR(ROUND(SUMIFS(Данные3!$G:$G,Данные3!$A:$A,D$2,Данные3!$B:$B,G1250)*100,0)&amp;"%",""))</f>
        <v/>
      </c>
      <c r="U1250" s="51" t="str">
        <f t="shared" si="58"/>
        <v/>
      </c>
      <c r="V1250" s="53" t="str">
        <f t="shared" si="59"/>
        <v/>
      </c>
      <c r="W1250" s="51" t="str">
        <f>IFERROR(IF(Данные2!$A1250&lt;&gt;"",Данные2!$A1250,""),"")</f>
        <v/>
      </c>
      <c r="X1250" s="53" t="str">
        <f>IF(COUNTIF(W$1:W1250,W1250)=1,IF(COUNT(X$1:X1249)&gt;0,MAX(X$1:X1249)+1,1),"")</f>
        <v/>
      </c>
      <c r="Z1250" s="51" t="str">
        <f>IF($U1250="","",IFERROR(SUMIF(Данные2!$A:$A,Техлист!$U1250,Данные2!D:D),""))</f>
        <v/>
      </c>
      <c r="AA1250" s="51" t="str">
        <f>IF($U1250="","",IFERROR(SUMIF(Данные2!$A:$A,Техлист!$U1250,Данные2!E:E),""))</f>
        <v/>
      </c>
      <c r="AB1250" s="45" t="str">
        <f>IF($U1250="","",IFERROR(ROUND(SUMIF(Данные2!$A:$A,Техлист!$U1250,Данные2!F:F)*100,0)&amp;"%",""))</f>
        <v/>
      </c>
    </row>
    <row r="1251" spans="1:28" x14ac:dyDescent="0.25">
      <c r="A1251" s="45" t="str">
        <f>IF(Данные2!$A1251&lt;&gt;"",Данные2!$A1251,"")</f>
        <v/>
      </c>
      <c r="G1251" s="45" t="str">
        <f t="shared" si="57"/>
        <v/>
      </c>
      <c r="H1251" s="45" t="str">
        <f>IF(COUNTIF(G$1:G1251,G1251)=1,IF(COUNT(H$1:H1250)&gt;0,MAX(H$1:H1250)+1,1),"")</f>
        <v/>
      </c>
      <c r="J1251" s="45" t="str">
        <f>IFERROR(IF(AND(Данные3!A1251&lt;&gt;"",Данные3!A1251=D$2),Данные3!B1251,""),"")</f>
        <v/>
      </c>
      <c r="K1251" s="45" t="str">
        <f>IF(COUNTIF(J$1:J1251,J1251)=1,IF(COUNT(K$1:K1250)&gt;0,MAX(K$1:K1250)+1,1),"")</f>
        <v/>
      </c>
      <c r="M1251" s="51" t="str">
        <f>IF(G1251="","",IFERROR(SUMIFS(Данные3!$E:$E,Данные3!$A:$A,D$2,Данные3!$B:$B,G1251),""))</f>
        <v/>
      </c>
      <c r="N1251" s="51" t="str">
        <f>IF(G1251="","",IFERROR(SUMIFS(Данные3!$F:$F,Данные3!$A:$A,D$2,Данные3!$B:$B,G1251),""))</f>
        <v/>
      </c>
      <c r="O1251" s="51" t="str">
        <f>IF(G1251="","",IFERROR(ROUND(SUMIFS(Данные3!$G:$G,Данные3!$A:$A,D$2,Данные3!$B:$B,G1251)*100,0)&amp;"%",""))</f>
        <v/>
      </c>
      <c r="U1251" s="51" t="str">
        <f t="shared" si="58"/>
        <v/>
      </c>
      <c r="V1251" s="53" t="str">
        <f t="shared" si="59"/>
        <v/>
      </c>
      <c r="W1251" s="51" t="str">
        <f>IFERROR(IF(Данные2!$A1251&lt;&gt;"",Данные2!$A1251,""),"")</f>
        <v/>
      </c>
      <c r="X1251" s="53" t="str">
        <f>IF(COUNTIF(W$1:W1251,W1251)=1,IF(COUNT(X$1:X1250)&gt;0,MAX(X$1:X1250)+1,1),"")</f>
        <v/>
      </c>
      <c r="Z1251" s="51" t="str">
        <f>IF($U1251="","",IFERROR(SUMIF(Данные2!$A:$A,Техлист!$U1251,Данные2!D:D),""))</f>
        <v/>
      </c>
      <c r="AA1251" s="51" t="str">
        <f>IF($U1251="","",IFERROR(SUMIF(Данные2!$A:$A,Техлист!$U1251,Данные2!E:E),""))</f>
        <v/>
      </c>
      <c r="AB1251" s="45" t="str">
        <f>IF($U1251="","",IFERROR(ROUND(SUMIF(Данные2!$A:$A,Техлист!$U1251,Данные2!F:F)*100,0)&amp;"%",""))</f>
        <v/>
      </c>
    </row>
    <row r="1252" spans="1:28" x14ac:dyDescent="0.25">
      <c r="A1252" s="45" t="str">
        <f>IF(Данные2!$A1252&lt;&gt;"",Данные2!$A1252,"")</f>
        <v/>
      </c>
      <c r="G1252" s="45" t="str">
        <f t="shared" si="57"/>
        <v/>
      </c>
      <c r="H1252" s="45" t="str">
        <f>IF(COUNTIF(G$1:G1252,G1252)=1,IF(COUNT(H$1:H1251)&gt;0,MAX(H$1:H1251)+1,1),"")</f>
        <v/>
      </c>
      <c r="J1252" s="45" t="str">
        <f>IFERROR(IF(AND(Данные3!A1252&lt;&gt;"",Данные3!A1252=D$2),Данные3!B1252,""),"")</f>
        <v/>
      </c>
      <c r="K1252" s="45" t="str">
        <f>IF(COUNTIF(J$1:J1252,J1252)=1,IF(COUNT(K$1:K1251)&gt;0,MAX(K$1:K1251)+1,1),"")</f>
        <v/>
      </c>
      <c r="M1252" s="51" t="str">
        <f>IF(G1252="","",IFERROR(SUMIFS(Данные3!$E:$E,Данные3!$A:$A,D$2,Данные3!$B:$B,G1252),""))</f>
        <v/>
      </c>
      <c r="N1252" s="51" t="str">
        <f>IF(G1252="","",IFERROR(SUMIFS(Данные3!$F:$F,Данные3!$A:$A,D$2,Данные3!$B:$B,G1252),""))</f>
        <v/>
      </c>
      <c r="O1252" s="51" t="str">
        <f>IF(G1252="","",IFERROR(ROUND(SUMIFS(Данные3!$G:$G,Данные3!$A:$A,D$2,Данные3!$B:$B,G1252)*100,0)&amp;"%",""))</f>
        <v/>
      </c>
      <c r="U1252" s="51" t="str">
        <f t="shared" si="58"/>
        <v/>
      </c>
      <c r="V1252" s="53" t="str">
        <f t="shared" si="59"/>
        <v/>
      </c>
      <c r="W1252" s="51" t="str">
        <f>IFERROR(IF(Данные2!$A1252&lt;&gt;"",Данные2!$A1252,""),"")</f>
        <v/>
      </c>
      <c r="X1252" s="53" t="str">
        <f>IF(COUNTIF(W$1:W1252,W1252)=1,IF(COUNT(X$1:X1251)&gt;0,MAX(X$1:X1251)+1,1),"")</f>
        <v/>
      </c>
      <c r="Z1252" s="51" t="str">
        <f>IF($U1252="","",IFERROR(SUMIF(Данные2!$A:$A,Техлист!$U1252,Данные2!D:D),""))</f>
        <v/>
      </c>
      <c r="AA1252" s="51" t="str">
        <f>IF($U1252="","",IFERROR(SUMIF(Данные2!$A:$A,Техлист!$U1252,Данные2!E:E),""))</f>
        <v/>
      </c>
      <c r="AB1252" s="45" t="str">
        <f>IF($U1252="","",IFERROR(ROUND(SUMIF(Данные2!$A:$A,Техлист!$U1252,Данные2!F:F)*100,0)&amp;"%",""))</f>
        <v/>
      </c>
    </row>
    <row r="1253" spans="1:28" x14ac:dyDescent="0.25">
      <c r="A1253" s="45" t="str">
        <f>IF(Данные2!$A1253&lt;&gt;"",Данные2!$A1253,"")</f>
        <v/>
      </c>
      <c r="G1253" s="45" t="str">
        <f t="shared" si="57"/>
        <v/>
      </c>
      <c r="H1253" s="45" t="str">
        <f>IF(COUNTIF(G$1:G1253,G1253)=1,IF(COUNT(H$1:H1252)&gt;0,MAX(H$1:H1252)+1,1),"")</f>
        <v/>
      </c>
      <c r="J1253" s="45" t="str">
        <f>IFERROR(IF(AND(Данные3!A1253&lt;&gt;"",Данные3!A1253=D$2),Данные3!B1253,""),"")</f>
        <v/>
      </c>
      <c r="K1253" s="45" t="str">
        <f>IF(COUNTIF(J$1:J1253,J1253)=1,IF(COUNT(K$1:K1252)&gt;0,MAX(K$1:K1252)+1,1),"")</f>
        <v/>
      </c>
      <c r="M1253" s="51" t="str">
        <f>IF(G1253="","",IFERROR(SUMIFS(Данные3!$E:$E,Данные3!$A:$A,D$2,Данные3!$B:$B,G1253),""))</f>
        <v/>
      </c>
      <c r="N1253" s="51" t="str">
        <f>IF(G1253="","",IFERROR(SUMIFS(Данные3!$F:$F,Данные3!$A:$A,D$2,Данные3!$B:$B,G1253),""))</f>
        <v/>
      </c>
      <c r="O1253" s="51" t="str">
        <f>IF(G1253="","",IFERROR(ROUND(SUMIFS(Данные3!$G:$G,Данные3!$A:$A,D$2,Данные3!$B:$B,G1253)*100,0)&amp;"%",""))</f>
        <v/>
      </c>
      <c r="U1253" s="51" t="str">
        <f t="shared" si="58"/>
        <v/>
      </c>
      <c r="V1253" s="53" t="str">
        <f t="shared" si="59"/>
        <v/>
      </c>
      <c r="W1253" s="51" t="str">
        <f>IFERROR(IF(Данные2!$A1253&lt;&gt;"",Данные2!$A1253,""),"")</f>
        <v/>
      </c>
      <c r="X1253" s="53" t="str">
        <f>IF(COUNTIF(W$1:W1253,W1253)=1,IF(COUNT(X$1:X1252)&gt;0,MAX(X$1:X1252)+1,1),"")</f>
        <v/>
      </c>
      <c r="Z1253" s="51" t="str">
        <f>IF($U1253="","",IFERROR(SUMIF(Данные2!$A:$A,Техлист!$U1253,Данные2!D:D),""))</f>
        <v/>
      </c>
      <c r="AA1253" s="51" t="str">
        <f>IF($U1253="","",IFERROR(SUMIF(Данные2!$A:$A,Техлист!$U1253,Данные2!E:E),""))</f>
        <v/>
      </c>
      <c r="AB1253" s="45" t="str">
        <f>IF($U1253="","",IFERROR(ROUND(SUMIF(Данные2!$A:$A,Техлист!$U1253,Данные2!F:F)*100,0)&amp;"%",""))</f>
        <v/>
      </c>
    </row>
    <row r="1254" spans="1:28" x14ac:dyDescent="0.25">
      <c r="A1254" s="45" t="str">
        <f>IF(Данные2!$A1254&lt;&gt;"",Данные2!$A1254,"")</f>
        <v/>
      </c>
      <c r="G1254" s="45" t="str">
        <f t="shared" si="57"/>
        <v/>
      </c>
      <c r="H1254" s="45" t="str">
        <f>IF(COUNTIF(G$1:G1254,G1254)=1,IF(COUNT(H$1:H1253)&gt;0,MAX(H$1:H1253)+1,1),"")</f>
        <v/>
      </c>
      <c r="J1254" s="45" t="str">
        <f>IFERROR(IF(AND(Данные3!A1254&lt;&gt;"",Данные3!A1254=D$2),Данные3!B1254,""),"")</f>
        <v/>
      </c>
      <c r="K1254" s="45" t="str">
        <f>IF(COUNTIF(J$1:J1254,J1254)=1,IF(COUNT(K$1:K1253)&gt;0,MAX(K$1:K1253)+1,1),"")</f>
        <v/>
      </c>
      <c r="M1254" s="51" t="str">
        <f>IF(G1254="","",IFERROR(SUMIFS(Данные3!$E:$E,Данные3!$A:$A,D$2,Данные3!$B:$B,G1254),""))</f>
        <v/>
      </c>
      <c r="N1254" s="51" t="str">
        <f>IF(G1254="","",IFERROR(SUMIFS(Данные3!$F:$F,Данные3!$A:$A,D$2,Данные3!$B:$B,G1254),""))</f>
        <v/>
      </c>
      <c r="O1254" s="51" t="str">
        <f>IF(G1254="","",IFERROR(ROUND(SUMIFS(Данные3!$G:$G,Данные3!$A:$A,D$2,Данные3!$B:$B,G1254)*100,0)&amp;"%",""))</f>
        <v/>
      </c>
      <c r="U1254" s="51" t="str">
        <f t="shared" si="58"/>
        <v/>
      </c>
      <c r="V1254" s="53" t="str">
        <f t="shared" si="59"/>
        <v/>
      </c>
      <c r="W1254" s="51" t="str">
        <f>IFERROR(IF(Данные2!$A1254&lt;&gt;"",Данные2!$A1254,""),"")</f>
        <v/>
      </c>
      <c r="X1254" s="53" t="str">
        <f>IF(COUNTIF(W$1:W1254,W1254)=1,IF(COUNT(X$1:X1253)&gt;0,MAX(X$1:X1253)+1,1),"")</f>
        <v/>
      </c>
      <c r="Z1254" s="51" t="str">
        <f>IF($U1254="","",IFERROR(SUMIF(Данные2!$A:$A,Техлист!$U1254,Данные2!D:D),""))</f>
        <v/>
      </c>
      <c r="AA1254" s="51" t="str">
        <f>IF($U1254="","",IFERROR(SUMIF(Данные2!$A:$A,Техлист!$U1254,Данные2!E:E),""))</f>
        <v/>
      </c>
      <c r="AB1254" s="45" t="str">
        <f>IF($U1254="","",IFERROR(ROUND(SUMIF(Данные2!$A:$A,Техлист!$U1254,Данные2!F:F)*100,0)&amp;"%",""))</f>
        <v/>
      </c>
    </row>
    <row r="1255" spans="1:28" x14ac:dyDescent="0.25">
      <c r="A1255" s="45" t="str">
        <f>IF(Данные2!$A1255&lt;&gt;"",Данные2!$A1255,"")</f>
        <v/>
      </c>
      <c r="G1255" s="45" t="str">
        <f t="shared" si="57"/>
        <v/>
      </c>
      <c r="H1255" s="45" t="str">
        <f>IF(COUNTIF(G$1:G1255,G1255)=1,IF(COUNT(H$1:H1254)&gt;0,MAX(H$1:H1254)+1,1),"")</f>
        <v/>
      </c>
      <c r="J1255" s="45" t="str">
        <f>IFERROR(IF(AND(Данные3!A1255&lt;&gt;"",Данные3!A1255=D$2),Данные3!B1255,""),"")</f>
        <v/>
      </c>
      <c r="K1255" s="45" t="str">
        <f>IF(COUNTIF(J$1:J1255,J1255)=1,IF(COUNT(K$1:K1254)&gt;0,MAX(K$1:K1254)+1,1),"")</f>
        <v/>
      </c>
      <c r="M1255" s="51" t="str">
        <f>IF(G1255="","",IFERROR(SUMIFS(Данные3!$E:$E,Данные3!$A:$A,D$2,Данные3!$B:$B,G1255),""))</f>
        <v/>
      </c>
      <c r="N1255" s="51" t="str">
        <f>IF(G1255="","",IFERROR(SUMIFS(Данные3!$F:$F,Данные3!$A:$A,D$2,Данные3!$B:$B,G1255),""))</f>
        <v/>
      </c>
      <c r="O1255" s="51" t="str">
        <f>IF(G1255="","",IFERROR(ROUND(SUMIFS(Данные3!$G:$G,Данные3!$A:$A,D$2,Данные3!$B:$B,G1255)*100,0)&amp;"%",""))</f>
        <v/>
      </c>
      <c r="U1255" s="51" t="str">
        <f t="shared" si="58"/>
        <v/>
      </c>
      <c r="V1255" s="53" t="str">
        <f t="shared" si="59"/>
        <v/>
      </c>
      <c r="W1255" s="51" t="str">
        <f>IFERROR(IF(Данные2!$A1255&lt;&gt;"",Данные2!$A1255,""),"")</f>
        <v/>
      </c>
      <c r="X1255" s="53" t="str">
        <f>IF(COUNTIF(W$1:W1255,W1255)=1,IF(COUNT(X$1:X1254)&gt;0,MAX(X$1:X1254)+1,1),"")</f>
        <v/>
      </c>
      <c r="Z1255" s="51" t="str">
        <f>IF($U1255="","",IFERROR(SUMIF(Данные2!$A:$A,Техлист!$U1255,Данные2!D:D),""))</f>
        <v/>
      </c>
      <c r="AA1255" s="51" t="str">
        <f>IF($U1255="","",IFERROR(SUMIF(Данные2!$A:$A,Техлист!$U1255,Данные2!E:E),""))</f>
        <v/>
      </c>
      <c r="AB1255" s="45" t="str">
        <f>IF($U1255="","",IFERROR(ROUND(SUMIF(Данные2!$A:$A,Техлист!$U1255,Данные2!F:F)*100,0)&amp;"%",""))</f>
        <v/>
      </c>
    </row>
    <row r="1256" spans="1:28" x14ac:dyDescent="0.25">
      <c r="A1256" s="45" t="str">
        <f>IF(Данные2!$A1256&lt;&gt;"",Данные2!$A1256,"")</f>
        <v/>
      </c>
      <c r="G1256" s="45" t="str">
        <f t="shared" si="57"/>
        <v/>
      </c>
      <c r="H1256" s="45" t="str">
        <f>IF(COUNTIF(G$1:G1256,G1256)=1,IF(COUNT(H$1:H1255)&gt;0,MAX(H$1:H1255)+1,1),"")</f>
        <v/>
      </c>
      <c r="J1256" s="45" t="str">
        <f>IFERROR(IF(AND(Данные3!A1256&lt;&gt;"",Данные3!A1256=D$2),Данные3!B1256,""),"")</f>
        <v/>
      </c>
      <c r="K1256" s="45" t="str">
        <f>IF(COUNTIF(J$1:J1256,J1256)=1,IF(COUNT(K$1:K1255)&gt;0,MAX(K$1:K1255)+1,1),"")</f>
        <v/>
      </c>
      <c r="M1256" s="51" t="str">
        <f>IF(G1256="","",IFERROR(SUMIFS(Данные3!$E:$E,Данные3!$A:$A,D$2,Данные3!$B:$B,G1256),""))</f>
        <v/>
      </c>
      <c r="N1256" s="51" t="str">
        <f>IF(G1256="","",IFERROR(SUMIFS(Данные3!$F:$F,Данные3!$A:$A,D$2,Данные3!$B:$B,G1256),""))</f>
        <v/>
      </c>
      <c r="O1256" s="51" t="str">
        <f>IF(G1256="","",IFERROR(ROUND(SUMIFS(Данные3!$G:$G,Данные3!$A:$A,D$2,Данные3!$B:$B,G1256)*100,0)&amp;"%",""))</f>
        <v/>
      </c>
      <c r="U1256" s="51" t="str">
        <f t="shared" si="58"/>
        <v/>
      </c>
      <c r="V1256" s="53" t="str">
        <f t="shared" si="59"/>
        <v/>
      </c>
      <c r="W1256" s="51" t="str">
        <f>IFERROR(IF(Данные2!$A1256&lt;&gt;"",Данные2!$A1256,""),"")</f>
        <v/>
      </c>
      <c r="X1256" s="53" t="str">
        <f>IF(COUNTIF(W$1:W1256,W1256)=1,IF(COUNT(X$1:X1255)&gt;0,MAX(X$1:X1255)+1,1),"")</f>
        <v/>
      </c>
      <c r="Z1256" s="51" t="str">
        <f>IF($U1256="","",IFERROR(SUMIF(Данные2!$A:$A,Техлист!$U1256,Данные2!D:D),""))</f>
        <v/>
      </c>
      <c r="AA1256" s="51" t="str">
        <f>IF($U1256="","",IFERROR(SUMIF(Данные2!$A:$A,Техлист!$U1256,Данные2!E:E),""))</f>
        <v/>
      </c>
      <c r="AB1256" s="45" t="str">
        <f>IF($U1256="","",IFERROR(ROUND(SUMIF(Данные2!$A:$A,Техлист!$U1256,Данные2!F:F)*100,0)&amp;"%",""))</f>
        <v/>
      </c>
    </row>
    <row r="1257" spans="1:28" x14ac:dyDescent="0.25">
      <c r="A1257" s="45" t="str">
        <f>IF(Данные2!$A1257&lt;&gt;"",Данные2!$A1257,"")</f>
        <v/>
      </c>
      <c r="G1257" s="45" t="str">
        <f t="shared" si="57"/>
        <v/>
      </c>
      <c r="H1257" s="45" t="str">
        <f>IF(COUNTIF(G$1:G1257,G1257)=1,IF(COUNT(H$1:H1256)&gt;0,MAX(H$1:H1256)+1,1),"")</f>
        <v/>
      </c>
      <c r="J1257" s="45" t="str">
        <f>IFERROR(IF(AND(Данные3!A1257&lt;&gt;"",Данные3!A1257=D$2),Данные3!B1257,""),"")</f>
        <v/>
      </c>
      <c r="K1257" s="45" t="str">
        <f>IF(COUNTIF(J$1:J1257,J1257)=1,IF(COUNT(K$1:K1256)&gt;0,MAX(K$1:K1256)+1,1),"")</f>
        <v/>
      </c>
      <c r="M1257" s="51" t="str">
        <f>IF(G1257="","",IFERROR(SUMIFS(Данные3!$E:$E,Данные3!$A:$A,D$2,Данные3!$B:$B,G1257),""))</f>
        <v/>
      </c>
      <c r="N1257" s="51" t="str">
        <f>IF(G1257="","",IFERROR(SUMIFS(Данные3!$F:$F,Данные3!$A:$A,D$2,Данные3!$B:$B,G1257),""))</f>
        <v/>
      </c>
      <c r="O1257" s="51" t="str">
        <f>IF(G1257="","",IFERROR(ROUND(SUMIFS(Данные3!$G:$G,Данные3!$A:$A,D$2,Данные3!$B:$B,G1257)*100,0)&amp;"%",""))</f>
        <v/>
      </c>
      <c r="U1257" s="51" t="str">
        <f t="shared" si="58"/>
        <v/>
      </c>
      <c r="V1257" s="53" t="str">
        <f t="shared" si="59"/>
        <v/>
      </c>
      <c r="W1257" s="51" t="str">
        <f>IFERROR(IF(Данные2!$A1257&lt;&gt;"",Данные2!$A1257,""),"")</f>
        <v/>
      </c>
      <c r="X1257" s="53" t="str">
        <f>IF(COUNTIF(W$1:W1257,W1257)=1,IF(COUNT(X$1:X1256)&gt;0,MAX(X$1:X1256)+1,1),"")</f>
        <v/>
      </c>
      <c r="Z1257" s="51" t="str">
        <f>IF($U1257="","",IFERROR(SUMIF(Данные2!$A:$A,Техлист!$U1257,Данные2!D:D),""))</f>
        <v/>
      </c>
      <c r="AA1257" s="51" t="str">
        <f>IF($U1257="","",IFERROR(SUMIF(Данные2!$A:$A,Техлист!$U1257,Данные2!E:E),""))</f>
        <v/>
      </c>
      <c r="AB1257" s="45" t="str">
        <f>IF($U1257="","",IFERROR(ROUND(SUMIF(Данные2!$A:$A,Техлист!$U1257,Данные2!F:F)*100,0)&amp;"%",""))</f>
        <v/>
      </c>
    </row>
    <row r="1258" spans="1:28" x14ac:dyDescent="0.25">
      <c r="A1258" s="45" t="str">
        <f>IF(Данные2!$A1258&lt;&gt;"",Данные2!$A1258,"")</f>
        <v/>
      </c>
      <c r="G1258" s="45" t="str">
        <f t="shared" si="57"/>
        <v/>
      </c>
      <c r="H1258" s="45" t="str">
        <f>IF(COUNTIF(G$1:G1258,G1258)=1,IF(COUNT(H$1:H1257)&gt;0,MAX(H$1:H1257)+1,1),"")</f>
        <v/>
      </c>
      <c r="J1258" s="45" t="str">
        <f>IFERROR(IF(AND(Данные3!A1258&lt;&gt;"",Данные3!A1258=D$2),Данные3!B1258,""),"")</f>
        <v/>
      </c>
      <c r="K1258" s="45" t="str">
        <f>IF(COUNTIF(J$1:J1258,J1258)=1,IF(COUNT(K$1:K1257)&gt;0,MAX(K$1:K1257)+1,1),"")</f>
        <v/>
      </c>
      <c r="M1258" s="51" t="str">
        <f>IF(G1258="","",IFERROR(SUMIFS(Данные3!$E:$E,Данные3!$A:$A,D$2,Данные3!$B:$B,G1258),""))</f>
        <v/>
      </c>
      <c r="N1258" s="51" t="str">
        <f>IF(G1258="","",IFERROR(SUMIFS(Данные3!$F:$F,Данные3!$A:$A,D$2,Данные3!$B:$B,G1258),""))</f>
        <v/>
      </c>
      <c r="O1258" s="51" t="str">
        <f>IF(G1258="","",IFERROR(ROUND(SUMIFS(Данные3!$G:$G,Данные3!$A:$A,D$2,Данные3!$B:$B,G1258)*100,0)&amp;"%",""))</f>
        <v/>
      </c>
      <c r="U1258" s="51" t="str">
        <f t="shared" si="58"/>
        <v/>
      </c>
      <c r="V1258" s="53" t="str">
        <f t="shared" si="59"/>
        <v/>
      </c>
      <c r="W1258" s="51" t="str">
        <f>IFERROR(IF(Данные2!$A1258&lt;&gt;"",Данные2!$A1258,""),"")</f>
        <v/>
      </c>
      <c r="X1258" s="53" t="str">
        <f>IF(COUNTIF(W$1:W1258,W1258)=1,IF(COUNT(X$1:X1257)&gt;0,MAX(X$1:X1257)+1,1),"")</f>
        <v/>
      </c>
      <c r="Z1258" s="51" t="str">
        <f>IF($U1258="","",IFERROR(SUMIF(Данные2!$A:$A,Техлист!$U1258,Данные2!D:D),""))</f>
        <v/>
      </c>
      <c r="AA1258" s="51" t="str">
        <f>IF($U1258="","",IFERROR(SUMIF(Данные2!$A:$A,Техлист!$U1258,Данные2!E:E),""))</f>
        <v/>
      </c>
      <c r="AB1258" s="45" t="str">
        <f>IF($U1258="","",IFERROR(ROUND(SUMIF(Данные2!$A:$A,Техлист!$U1258,Данные2!F:F)*100,0)&amp;"%",""))</f>
        <v/>
      </c>
    </row>
    <row r="1259" spans="1:28" x14ac:dyDescent="0.25">
      <c r="A1259" s="45" t="str">
        <f>IF(Данные2!$A1259&lt;&gt;"",Данные2!$A1259,"")</f>
        <v/>
      </c>
      <c r="G1259" s="45" t="str">
        <f t="shared" si="57"/>
        <v/>
      </c>
      <c r="H1259" s="45" t="str">
        <f>IF(COUNTIF(G$1:G1259,G1259)=1,IF(COUNT(H$1:H1258)&gt;0,MAX(H$1:H1258)+1,1),"")</f>
        <v/>
      </c>
      <c r="J1259" s="45" t="str">
        <f>IFERROR(IF(AND(Данные3!A1259&lt;&gt;"",Данные3!A1259=D$2),Данные3!B1259,""),"")</f>
        <v/>
      </c>
      <c r="K1259" s="45" t="str">
        <f>IF(COUNTIF(J$1:J1259,J1259)=1,IF(COUNT(K$1:K1258)&gt;0,MAX(K$1:K1258)+1,1),"")</f>
        <v/>
      </c>
      <c r="M1259" s="51" t="str">
        <f>IF(G1259="","",IFERROR(SUMIFS(Данные3!$E:$E,Данные3!$A:$A,D$2,Данные3!$B:$B,G1259),""))</f>
        <v/>
      </c>
      <c r="N1259" s="51" t="str">
        <f>IF(G1259="","",IFERROR(SUMIFS(Данные3!$F:$F,Данные3!$A:$A,D$2,Данные3!$B:$B,G1259),""))</f>
        <v/>
      </c>
      <c r="O1259" s="51" t="str">
        <f>IF(G1259="","",IFERROR(ROUND(SUMIFS(Данные3!$G:$G,Данные3!$A:$A,D$2,Данные3!$B:$B,G1259)*100,0)&amp;"%",""))</f>
        <v/>
      </c>
      <c r="U1259" s="51" t="str">
        <f t="shared" si="58"/>
        <v/>
      </c>
      <c r="V1259" s="53" t="str">
        <f t="shared" si="59"/>
        <v/>
      </c>
      <c r="W1259" s="51" t="str">
        <f>IFERROR(IF(Данные2!$A1259&lt;&gt;"",Данные2!$A1259,""),"")</f>
        <v/>
      </c>
      <c r="X1259" s="53" t="str">
        <f>IF(COUNTIF(W$1:W1259,W1259)=1,IF(COUNT(X$1:X1258)&gt;0,MAX(X$1:X1258)+1,1),"")</f>
        <v/>
      </c>
      <c r="Z1259" s="51" t="str">
        <f>IF($U1259="","",IFERROR(SUMIF(Данные2!$A:$A,Техлист!$U1259,Данные2!D:D),""))</f>
        <v/>
      </c>
      <c r="AA1259" s="51" t="str">
        <f>IF($U1259="","",IFERROR(SUMIF(Данные2!$A:$A,Техлист!$U1259,Данные2!E:E),""))</f>
        <v/>
      </c>
      <c r="AB1259" s="45" t="str">
        <f>IF($U1259="","",IFERROR(ROUND(SUMIF(Данные2!$A:$A,Техлист!$U1259,Данные2!F:F)*100,0)&amp;"%",""))</f>
        <v/>
      </c>
    </row>
    <row r="1260" spans="1:28" x14ac:dyDescent="0.25">
      <c r="A1260" s="45" t="str">
        <f>IF(Данные2!$A1260&lt;&gt;"",Данные2!$A1260,"")</f>
        <v/>
      </c>
      <c r="G1260" s="45" t="str">
        <f t="shared" si="57"/>
        <v/>
      </c>
      <c r="H1260" s="45" t="str">
        <f>IF(COUNTIF(G$1:G1260,G1260)=1,IF(COUNT(H$1:H1259)&gt;0,MAX(H$1:H1259)+1,1),"")</f>
        <v/>
      </c>
      <c r="J1260" s="45" t="str">
        <f>IFERROR(IF(AND(Данные3!A1260&lt;&gt;"",Данные3!A1260=D$2),Данные3!B1260,""),"")</f>
        <v/>
      </c>
      <c r="K1260" s="45" t="str">
        <f>IF(COUNTIF(J$1:J1260,J1260)=1,IF(COUNT(K$1:K1259)&gt;0,MAX(K$1:K1259)+1,1),"")</f>
        <v/>
      </c>
      <c r="M1260" s="51" t="str">
        <f>IF(G1260="","",IFERROR(SUMIFS(Данные3!$E:$E,Данные3!$A:$A,D$2,Данные3!$B:$B,G1260),""))</f>
        <v/>
      </c>
      <c r="N1260" s="51" t="str">
        <f>IF(G1260="","",IFERROR(SUMIFS(Данные3!$F:$F,Данные3!$A:$A,D$2,Данные3!$B:$B,G1260),""))</f>
        <v/>
      </c>
      <c r="O1260" s="51" t="str">
        <f>IF(G1260="","",IFERROR(ROUND(SUMIFS(Данные3!$G:$G,Данные3!$A:$A,D$2,Данные3!$B:$B,G1260)*100,0)&amp;"%",""))</f>
        <v/>
      </c>
      <c r="U1260" s="51" t="str">
        <f t="shared" si="58"/>
        <v/>
      </c>
      <c r="V1260" s="53" t="str">
        <f t="shared" si="59"/>
        <v/>
      </c>
      <c r="W1260" s="51" t="str">
        <f>IFERROR(IF(Данные2!$A1260&lt;&gt;"",Данные2!$A1260,""),"")</f>
        <v/>
      </c>
      <c r="X1260" s="53" t="str">
        <f>IF(COUNTIF(W$1:W1260,W1260)=1,IF(COUNT(X$1:X1259)&gt;0,MAX(X$1:X1259)+1,1),"")</f>
        <v/>
      </c>
      <c r="Z1260" s="51" t="str">
        <f>IF($U1260="","",IFERROR(SUMIF(Данные2!$A:$A,Техлист!$U1260,Данные2!D:D),""))</f>
        <v/>
      </c>
      <c r="AA1260" s="51" t="str">
        <f>IF($U1260="","",IFERROR(SUMIF(Данные2!$A:$A,Техлист!$U1260,Данные2!E:E),""))</f>
        <v/>
      </c>
      <c r="AB1260" s="45" t="str">
        <f>IF($U1260="","",IFERROR(ROUND(SUMIF(Данные2!$A:$A,Техлист!$U1260,Данные2!F:F)*100,0)&amp;"%",""))</f>
        <v/>
      </c>
    </row>
    <row r="1261" spans="1:28" x14ac:dyDescent="0.25">
      <c r="A1261" s="45" t="str">
        <f>IF(Данные2!$A1261&lt;&gt;"",Данные2!$A1261,"")</f>
        <v/>
      </c>
      <c r="G1261" s="45" t="str">
        <f t="shared" si="57"/>
        <v/>
      </c>
      <c r="H1261" s="45" t="str">
        <f>IF(COUNTIF(G$1:G1261,G1261)=1,IF(COUNT(H$1:H1260)&gt;0,MAX(H$1:H1260)+1,1),"")</f>
        <v/>
      </c>
      <c r="J1261" s="45" t="str">
        <f>IFERROR(IF(AND(Данные3!A1261&lt;&gt;"",Данные3!A1261=D$2),Данные3!B1261,""),"")</f>
        <v/>
      </c>
      <c r="K1261" s="45" t="str">
        <f>IF(COUNTIF(J$1:J1261,J1261)=1,IF(COUNT(K$1:K1260)&gt;0,MAX(K$1:K1260)+1,1),"")</f>
        <v/>
      </c>
      <c r="M1261" s="51" t="str">
        <f>IF(G1261="","",IFERROR(SUMIFS(Данные3!$E:$E,Данные3!$A:$A,D$2,Данные3!$B:$B,G1261),""))</f>
        <v/>
      </c>
      <c r="N1261" s="51" t="str">
        <f>IF(G1261="","",IFERROR(SUMIFS(Данные3!$F:$F,Данные3!$A:$A,D$2,Данные3!$B:$B,G1261),""))</f>
        <v/>
      </c>
      <c r="O1261" s="51" t="str">
        <f>IF(G1261="","",IFERROR(ROUND(SUMIFS(Данные3!$G:$G,Данные3!$A:$A,D$2,Данные3!$B:$B,G1261)*100,0)&amp;"%",""))</f>
        <v/>
      </c>
      <c r="U1261" s="51" t="str">
        <f t="shared" si="58"/>
        <v/>
      </c>
      <c r="V1261" s="53" t="str">
        <f t="shared" si="59"/>
        <v/>
      </c>
      <c r="W1261" s="51" t="str">
        <f>IFERROR(IF(Данные2!$A1261&lt;&gt;"",Данные2!$A1261,""),"")</f>
        <v/>
      </c>
      <c r="X1261" s="53" t="str">
        <f>IF(COUNTIF(W$1:W1261,W1261)=1,IF(COUNT(X$1:X1260)&gt;0,MAX(X$1:X1260)+1,1),"")</f>
        <v/>
      </c>
      <c r="Z1261" s="51" t="str">
        <f>IF($U1261="","",IFERROR(SUMIF(Данные2!$A:$A,Техлист!$U1261,Данные2!D:D),""))</f>
        <v/>
      </c>
      <c r="AA1261" s="51" t="str">
        <f>IF($U1261="","",IFERROR(SUMIF(Данные2!$A:$A,Техлист!$U1261,Данные2!E:E),""))</f>
        <v/>
      </c>
      <c r="AB1261" s="45" t="str">
        <f>IF($U1261="","",IFERROR(ROUND(SUMIF(Данные2!$A:$A,Техлист!$U1261,Данные2!F:F)*100,0)&amp;"%",""))</f>
        <v/>
      </c>
    </row>
    <row r="1262" spans="1:28" x14ac:dyDescent="0.25">
      <c r="A1262" s="45" t="str">
        <f>IF(Данные2!$A1262&lt;&gt;"",Данные2!$A1262,"")</f>
        <v/>
      </c>
      <c r="G1262" s="45" t="str">
        <f t="shared" si="57"/>
        <v/>
      </c>
      <c r="H1262" s="45" t="str">
        <f>IF(COUNTIF(G$1:G1262,G1262)=1,IF(COUNT(H$1:H1261)&gt;0,MAX(H$1:H1261)+1,1),"")</f>
        <v/>
      </c>
      <c r="J1262" s="45" t="str">
        <f>IFERROR(IF(AND(Данные3!A1262&lt;&gt;"",Данные3!A1262=D$2),Данные3!B1262,""),"")</f>
        <v/>
      </c>
      <c r="K1262" s="45" t="str">
        <f>IF(COUNTIF(J$1:J1262,J1262)=1,IF(COUNT(K$1:K1261)&gt;0,MAX(K$1:K1261)+1,1),"")</f>
        <v/>
      </c>
      <c r="M1262" s="51" t="str">
        <f>IF(G1262="","",IFERROR(SUMIFS(Данные3!$E:$E,Данные3!$A:$A,D$2,Данные3!$B:$B,G1262),""))</f>
        <v/>
      </c>
      <c r="N1262" s="51" t="str">
        <f>IF(G1262="","",IFERROR(SUMIFS(Данные3!$F:$F,Данные3!$A:$A,D$2,Данные3!$B:$B,G1262),""))</f>
        <v/>
      </c>
      <c r="O1262" s="51" t="str">
        <f>IF(G1262="","",IFERROR(ROUND(SUMIFS(Данные3!$G:$G,Данные3!$A:$A,D$2,Данные3!$B:$B,G1262)*100,0)&amp;"%",""))</f>
        <v/>
      </c>
      <c r="U1262" s="51" t="str">
        <f t="shared" si="58"/>
        <v/>
      </c>
      <c r="V1262" s="53" t="str">
        <f t="shared" si="59"/>
        <v/>
      </c>
      <c r="W1262" s="51" t="str">
        <f>IFERROR(IF(Данные2!$A1262&lt;&gt;"",Данные2!$A1262,""),"")</f>
        <v/>
      </c>
      <c r="X1262" s="53" t="str">
        <f>IF(COUNTIF(W$1:W1262,W1262)=1,IF(COUNT(X$1:X1261)&gt;0,MAX(X$1:X1261)+1,1),"")</f>
        <v/>
      </c>
      <c r="Z1262" s="51" t="str">
        <f>IF($U1262="","",IFERROR(SUMIF(Данные2!$A:$A,Техлист!$U1262,Данные2!D:D),""))</f>
        <v/>
      </c>
      <c r="AA1262" s="51" t="str">
        <f>IF($U1262="","",IFERROR(SUMIF(Данные2!$A:$A,Техлист!$U1262,Данные2!E:E),""))</f>
        <v/>
      </c>
      <c r="AB1262" s="45" t="str">
        <f>IF($U1262="","",IFERROR(ROUND(SUMIF(Данные2!$A:$A,Техлист!$U1262,Данные2!F:F)*100,0)&amp;"%",""))</f>
        <v/>
      </c>
    </row>
    <row r="1263" spans="1:28" x14ac:dyDescent="0.25">
      <c r="A1263" s="45" t="str">
        <f>IF(Данные2!$A1263&lt;&gt;"",Данные2!$A1263,"")</f>
        <v/>
      </c>
      <c r="G1263" s="45" t="str">
        <f t="shared" si="57"/>
        <v/>
      </c>
      <c r="H1263" s="45" t="str">
        <f>IF(COUNTIF(G$1:G1263,G1263)=1,IF(COUNT(H$1:H1262)&gt;0,MAX(H$1:H1262)+1,1),"")</f>
        <v/>
      </c>
      <c r="J1263" s="45" t="str">
        <f>IFERROR(IF(AND(Данные3!A1263&lt;&gt;"",Данные3!A1263=D$2),Данные3!B1263,""),"")</f>
        <v/>
      </c>
      <c r="K1263" s="45" t="str">
        <f>IF(COUNTIF(J$1:J1263,J1263)=1,IF(COUNT(K$1:K1262)&gt;0,MAX(K$1:K1262)+1,1),"")</f>
        <v/>
      </c>
      <c r="M1263" s="51" t="str">
        <f>IF(G1263="","",IFERROR(SUMIFS(Данные3!$E:$E,Данные3!$A:$A,D$2,Данные3!$B:$B,G1263),""))</f>
        <v/>
      </c>
      <c r="N1263" s="51" t="str">
        <f>IF(G1263="","",IFERROR(SUMIFS(Данные3!$F:$F,Данные3!$A:$A,D$2,Данные3!$B:$B,G1263),""))</f>
        <v/>
      </c>
      <c r="O1263" s="51" t="str">
        <f>IF(G1263="","",IFERROR(ROUND(SUMIFS(Данные3!$G:$G,Данные3!$A:$A,D$2,Данные3!$B:$B,G1263)*100,0)&amp;"%",""))</f>
        <v/>
      </c>
      <c r="U1263" s="51" t="str">
        <f t="shared" si="58"/>
        <v/>
      </c>
      <c r="V1263" s="53" t="str">
        <f t="shared" si="59"/>
        <v/>
      </c>
      <c r="W1263" s="51" t="str">
        <f>IFERROR(IF(Данные2!$A1263&lt;&gt;"",Данные2!$A1263,""),"")</f>
        <v/>
      </c>
      <c r="X1263" s="53" t="str">
        <f>IF(COUNTIF(W$1:W1263,W1263)=1,IF(COUNT(X$1:X1262)&gt;0,MAX(X$1:X1262)+1,1),"")</f>
        <v/>
      </c>
      <c r="Z1263" s="51" t="str">
        <f>IF($U1263="","",IFERROR(SUMIF(Данные2!$A:$A,Техлист!$U1263,Данные2!D:D),""))</f>
        <v/>
      </c>
      <c r="AA1263" s="51" t="str">
        <f>IF($U1263="","",IFERROR(SUMIF(Данные2!$A:$A,Техлист!$U1263,Данные2!E:E),""))</f>
        <v/>
      </c>
      <c r="AB1263" s="45" t="str">
        <f>IF($U1263="","",IFERROR(ROUND(SUMIF(Данные2!$A:$A,Техлист!$U1263,Данные2!F:F)*100,0)&amp;"%",""))</f>
        <v/>
      </c>
    </row>
    <row r="1264" spans="1:28" x14ac:dyDescent="0.25">
      <c r="A1264" s="45" t="str">
        <f>IF(Данные2!$A1264&lt;&gt;"",Данные2!$A1264,"")</f>
        <v/>
      </c>
      <c r="G1264" s="45" t="str">
        <f t="shared" si="57"/>
        <v/>
      </c>
      <c r="H1264" s="45" t="str">
        <f>IF(COUNTIF(G$1:G1264,G1264)=1,IF(COUNT(H$1:H1263)&gt;0,MAX(H$1:H1263)+1,1),"")</f>
        <v/>
      </c>
      <c r="J1264" s="45" t="str">
        <f>IFERROR(IF(AND(Данные3!A1264&lt;&gt;"",Данные3!A1264=D$2),Данные3!B1264,""),"")</f>
        <v/>
      </c>
      <c r="K1264" s="45" t="str">
        <f>IF(COUNTIF(J$1:J1264,J1264)=1,IF(COUNT(K$1:K1263)&gt;0,MAX(K$1:K1263)+1,1),"")</f>
        <v/>
      </c>
      <c r="M1264" s="51" t="str">
        <f>IF(G1264="","",IFERROR(SUMIFS(Данные3!$E:$E,Данные3!$A:$A,D$2,Данные3!$B:$B,G1264),""))</f>
        <v/>
      </c>
      <c r="N1264" s="51" t="str">
        <f>IF(G1264="","",IFERROR(SUMIFS(Данные3!$F:$F,Данные3!$A:$A,D$2,Данные3!$B:$B,G1264),""))</f>
        <v/>
      </c>
      <c r="O1264" s="51" t="str">
        <f>IF(G1264="","",IFERROR(ROUND(SUMIFS(Данные3!$G:$G,Данные3!$A:$A,D$2,Данные3!$B:$B,G1264)*100,0)&amp;"%",""))</f>
        <v/>
      </c>
      <c r="U1264" s="51" t="str">
        <f t="shared" si="58"/>
        <v/>
      </c>
      <c r="V1264" s="53" t="str">
        <f t="shared" si="59"/>
        <v/>
      </c>
      <c r="W1264" s="51" t="str">
        <f>IFERROR(IF(Данные2!$A1264&lt;&gt;"",Данные2!$A1264,""),"")</f>
        <v/>
      </c>
      <c r="X1264" s="53" t="str">
        <f>IF(COUNTIF(W$1:W1264,W1264)=1,IF(COUNT(X$1:X1263)&gt;0,MAX(X$1:X1263)+1,1),"")</f>
        <v/>
      </c>
      <c r="Z1264" s="51" t="str">
        <f>IF($U1264="","",IFERROR(SUMIF(Данные2!$A:$A,Техлист!$U1264,Данные2!D:D),""))</f>
        <v/>
      </c>
      <c r="AA1264" s="51" t="str">
        <f>IF($U1264="","",IFERROR(SUMIF(Данные2!$A:$A,Техлист!$U1264,Данные2!E:E),""))</f>
        <v/>
      </c>
      <c r="AB1264" s="45" t="str">
        <f>IF($U1264="","",IFERROR(ROUND(SUMIF(Данные2!$A:$A,Техлист!$U1264,Данные2!F:F)*100,0)&amp;"%",""))</f>
        <v/>
      </c>
    </row>
    <row r="1265" spans="1:28" x14ac:dyDescent="0.25">
      <c r="A1265" s="45" t="str">
        <f>IF(Данные2!$A1265&lt;&gt;"",Данные2!$A1265,"")</f>
        <v/>
      </c>
      <c r="G1265" s="45" t="str">
        <f t="shared" si="57"/>
        <v/>
      </c>
      <c r="H1265" s="45" t="str">
        <f>IF(COUNTIF(G$1:G1265,G1265)=1,IF(COUNT(H$1:H1264)&gt;0,MAX(H$1:H1264)+1,1),"")</f>
        <v/>
      </c>
      <c r="J1265" s="45" t="str">
        <f>IFERROR(IF(AND(Данные3!A1265&lt;&gt;"",Данные3!A1265=D$2),Данные3!B1265,""),"")</f>
        <v/>
      </c>
      <c r="K1265" s="45" t="str">
        <f>IF(COUNTIF(J$1:J1265,J1265)=1,IF(COUNT(K$1:K1264)&gt;0,MAX(K$1:K1264)+1,1),"")</f>
        <v/>
      </c>
      <c r="M1265" s="51" t="str">
        <f>IF(G1265="","",IFERROR(SUMIFS(Данные3!$E:$E,Данные3!$A:$A,D$2,Данные3!$B:$B,G1265),""))</f>
        <v/>
      </c>
      <c r="N1265" s="51" t="str">
        <f>IF(G1265="","",IFERROR(SUMIFS(Данные3!$F:$F,Данные3!$A:$A,D$2,Данные3!$B:$B,G1265),""))</f>
        <v/>
      </c>
      <c r="O1265" s="51" t="str">
        <f>IF(G1265="","",IFERROR(ROUND(SUMIFS(Данные3!$G:$G,Данные3!$A:$A,D$2,Данные3!$B:$B,G1265)*100,0)&amp;"%",""))</f>
        <v/>
      </c>
      <c r="U1265" s="51" t="str">
        <f t="shared" si="58"/>
        <v/>
      </c>
      <c r="V1265" s="53" t="str">
        <f t="shared" si="59"/>
        <v/>
      </c>
      <c r="W1265" s="51" t="str">
        <f>IFERROR(IF(Данные2!$A1265&lt;&gt;"",Данные2!$A1265,""),"")</f>
        <v/>
      </c>
      <c r="X1265" s="53" t="str">
        <f>IF(COUNTIF(W$1:W1265,W1265)=1,IF(COUNT(X$1:X1264)&gt;0,MAX(X$1:X1264)+1,1),"")</f>
        <v/>
      </c>
      <c r="Z1265" s="51" t="str">
        <f>IF($U1265="","",IFERROR(SUMIF(Данные2!$A:$A,Техлист!$U1265,Данные2!D:D),""))</f>
        <v/>
      </c>
      <c r="AA1265" s="51" t="str">
        <f>IF($U1265="","",IFERROR(SUMIF(Данные2!$A:$A,Техлист!$U1265,Данные2!E:E),""))</f>
        <v/>
      </c>
      <c r="AB1265" s="45" t="str">
        <f>IF($U1265="","",IFERROR(ROUND(SUMIF(Данные2!$A:$A,Техлист!$U1265,Данные2!F:F)*100,0)&amp;"%",""))</f>
        <v/>
      </c>
    </row>
    <row r="1266" spans="1:28" x14ac:dyDescent="0.25">
      <c r="A1266" s="45" t="str">
        <f>IF(Данные2!$A1266&lt;&gt;"",Данные2!$A1266,"")</f>
        <v/>
      </c>
      <c r="G1266" s="45" t="str">
        <f t="shared" si="57"/>
        <v/>
      </c>
      <c r="H1266" s="45" t="str">
        <f>IF(COUNTIF(G$1:G1266,G1266)=1,IF(COUNT(H$1:H1265)&gt;0,MAX(H$1:H1265)+1,1),"")</f>
        <v/>
      </c>
      <c r="J1266" s="45" t="str">
        <f>IFERROR(IF(AND(Данные3!A1266&lt;&gt;"",Данные3!A1266=D$2),Данные3!B1266,""),"")</f>
        <v/>
      </c>
      <c r="K1266" s="45" t="str">
        <f>IF(COUNTIF(J$1:J1266,J1266)=1,IF(COUNT(K$1:K1265)&gt;0,MAX(K$1:K1265)+1,1),"")</f>
        <v/>
      </c>
      <c r="M1266" s="51" t="str">
        <f>IF(G1266="","",IFERROR(SUMIFS(Данные3!$E:$E,Данные3!$A:$A,D$2,Данные3!$B:$B,G1266),""))</f>
        <v/>
      </c>
      <c r="N1266" s="51" t="str">
        <f>IF(G1266="","",IFERROR(SUMIFS(Данные3!$F:$F,Данные3!$A:$A,D$2,Данные3!$B:$B,G1266),""))</f>
        <v/>
      </c>
      <c r="O1266" s="51" t="str">
        <f>IF(G1266="","",IFERROR(ROUND(SUMIFS(Данные3!$G:$G,Данные3!$A:$A,D$2,Данные3!$B:$B,G1266)*100,0)&amp;"%",""))</f>
        <v/>
      </c>
      <c r="U1266" s="51" t="str">
        <f t="shared" si="58"/>
        <v/>
      </c>
      <c r="V1266" s="53" t="str">
        <f t="shared" si="59"/>
        <v/>
      </c>
      <c r="W1266" s="51" t="str">
        <f>IFERROR(IF(Данные2!$A1266&lt;&gt;"",Данные2!$A1266,""),"")</f>
        <v/>
      </c>
      <c r="X1266" s="53" t="str">
        <f>IF(COUNTIF(W$1:W1266,W1266)=1,IF(COUNT(X$1:X1265)&gt;0,MAX(X$1:X1265)+1,1),"")</f>
        <v/>
      </c>
      <c r="Z1266" s="51" t="str">
        <f>IF($U1266="","",IFERROR(SUMIF(Данные2!$A:$A,Техлист!$U1266,Данные2!D:D),""))</f>
        <v/>
      </c>
      <c r="AA1266" s="51" t="str">
        <f>IF($U1266="","",IFERROR(SUMIF(Данные2!$A:$A,Техлист!$U1266,Данные2!E:E),""))</f>
        <v/>
      </c>
      <c r="AB1266" s="45" t="str">
        <f>IF($U1266="","",IFERROR(ROUND(SUMIF(Данные2!$A:$A,Техлист!$U1266,Данные2!F:F)*100,0)&amp;"%",""))</f>
        <v/>
      </c>
    </row>
    <row r="1267" spans="1:28" x14ac:dyDescent="0.25">
      <c r="A1267" s="45" t="str">
        <f>IF(Данные2!$A1267&lt;&gt;"",Данные2!$A1267,"")</f>
        <v/>
      </c>
      <c r="G1267" s="45" t="str">
        <f t="shared" si="57"/>
        <v/>
      </c>
      <c r="H1267" s="45" t="str">
        <f>IF(COUNTIF(G$1:G1267,G1267)=1,IF(COUNT(H$1:H1266)&gt;0,MAX(H$1:H1266)+1,1),"")</f>
        <v/>
      </c>
      <c r="J1267" s="45" t="str">
        <f>IFERROR(IF(AND(Данные3!A1267&lt;&gt;"",Данные3!A1267=D$2),Данные3!B1267,""),"")</f>
        <v/>
      </c>
      <c r="K1267" s="45" t="str">
        <f>IF(COUNTIF(J$1:J1267,J1267)=1,IF(COUNT(K$1:K1266)&gt;0,MAX(K$1:K1266)+1,1),"")</f>
        <v/>
      </c>
      <c r="M1267" s="51" t="str">
        <f>IF(G1267="","",IFERROR(SUMIFS(Данные3!$E:$E,Данные3!$A:$A,D$2,Данные3!$B:$B,G1267),""))</f>
        <v/>
      </c>
      <c r="N1267" s="51" t="str">
        <f>IF(G1267="","",IFERROR(SUMIFS(Данные3!$F:$F,Данные3!$A:$A,D$2,Данные3!$B:$B,G1267),""))</f>
        <v/>
      </c>
      <c r="O1267" s="51" t="str">
        <f>IF(G1267="","",IFERROR(ROUND(SUMIFS(Данные3!$G:$G,Данные3!$A:$A,D$2,Данные3!$B:$B,G1267)*100,0)&amp;"%",""))</f>
        <v/>
      </c>
      <c r="U1267" s="51" t="str">
        <f t="shared" si="58"/>
        <v/>
      </c>
      <c r="V1267" s="53" t="str">
        <f t="shared" si="59"/>
        <v/>
      </c>
      <c r="W1267" s="51" t="str">
        <f>IFERROR(IF(Данные2!$A1267&lt;&gt;"",Данные2!$A1267,""),"")</f>
        <v/>
      </c>
      <c r="X1267" s="53" t="str">
        <f>IF(COUNTIF(W$1:W1267,W1267)=1,IF(COUNT(X$1:X1266)&gt;0,MAX(X$1:X1266)+1,1),"")</f>
        <v/>
      </c>
      <c r="Z1267" s="51" t="str">
        <f>IF($U1267="","",IFERROR(SUMIF(Данные2!$A:$A,Техлист!$U1267,Данные2!D:D),""))</f>
        <v/>
      </c>
      <c r="AA1267" s="51" t="str">
        <f>IF($U1267="","",IFERROR(SUMIF(Данные2!$A:$A,Техлист!$U1267,Данные2!E:E),""))</f>
        <v/>
      </c>
      <c r="AB1267" s="45" t="str">
        <f>IF($U1267="","",IFERROR(ROUND(SUMIF(Данные2!$A:$A,Техлист!$U1267,Данные2!F:F)*100,0)&amp;"%",""))</f>
        <v/>
      </c>
    </row>
    <row r="1268" spans="1:28" x14ac:dyDescent="0.25">
      <c r="A1268" s="45" t="str">
        <f>IF(Данные2!$A1268&lt;&gt;"",Данные2!$A1268,"")</f>
        <v/>
      </c>
      <c r="G1268" s="45" t="str">
        <f t="shared" si="57"/>
        <v/>
      </c>
      <c r="H1268" s="45" t="str">
        <f>IF(COUNTIF(G$1:G1268,G1268)=1,IF(COUNT(H$1:H1267)&gt;0,MAX(H$1:H1267)+1,1),"")</f>
        <v/>
      </c>
      <c r="J1268" s="45" t="str">
        <f>IFERROR(IF(AND(Данные3!A1268&lt;&gt;"",Данные3!A1268=D$2),Данные3!B1268,""),"")</f>
        <v/>
      </c>
      <c r="K1268" s="45" t="str">
        <f>IF(COUNTIF(J$1:J1268,J1268)=1,IF(COUNT(K$1:K1267)&gt;0,MAX(K$1:K1267)+1,1),"")</f>
        <v/>
      </c>
      <c r="M1268" s="51" t="str">
        <f>IF(G1268="","",IFERROR(SUMIFS(Данные3!$E:$E,Данные3!$A:$A,D$2,Данные3!$B:$B,G1268),""))</f>
        <v/>
      </c>
      <c r="N1268" s="51" t="str">
        <f>IF(G1268="","",IFERROR(SUMIFS(Данные3!$F:$F,Данные3!$A:$A,D$2,Данные3!$B:$B,G1268),""))</f>
        <v/>
      </c>
      <c r="O1268" s="51" t="str">
        <f>IF(G1268="","",IFERROR(ROUND(SUMIFS(Данные3!$G:$G,Данные3!$A:$A,D$2,Данные3!$B:$B,G1268)*100,0)&amp;"%",""))</f>
        <v/>
      </c>
      <c r="U1268" s="51" t="str">
        <f t="shared" si="58"/>
        <v/>
      </c>
      <c r="V1268" s="53" t="str">
        <f t="shared" si="59"/>
        <v/>
      </c>
      <c r="W1268" s="51" t="str">
        <f>IFERROR(IF(Данные2!$A1268&lt;&gt;"",Данные2!$A1268,""),"")</f>
        <v/>
      </c>
      <c r="X1268" s="53" t="str">
        <f>IF(COUNTIF(W$1:W1268,W1268)=1,IF(COUNT(X$1:X1267)&gt;0,MAX(X$1:X1267)+1,1),"")</f>
        <v/>
      </c>
      <c r="Z1268" s="51" t="str">
        <f>IF($U1268="","",IFERROR(SUMIF(Данные2!$A:$A,Техлист!$U1268,Данные2!D:D),""))</f>
        <v/>
      </c>
      <c r="AA1268" s="51" t="str">
        <f>IF($U1268="","",IFERROR(SUMIF(Данные2!$A:$A,Техлист!$U1268,Данные2!E:E),""))</f>
        <v/>
      </c>
      <c r="AB1268" s="45" t="str">
        <f>IF($U1268="","",IFERROR(ROUND(SUMIF(Данные2!$A:$A,Техлист!$U1268,Данные2!F:F)*100,0)&amp;"%",""))</f>
        <v/>
      </c>
    </row>
    <row r="1269" spans="1:28" x14ac:dyDescent="0.25">
      <c r="A1269" s="45" t="str">
        <f>IF(Данные2!$A1269&lt;&gt;"",Данные2!$A1269,"")</f>
        <v/>
      </c>
      <c r="G1269" s="45" t="str">
        <f t="shared" si="57"/>
        <v/>
      </c>
      <c r="H1269" s="45" t="str">
        <f>IF(COUNTIF(G$1:G1269,G1269)=1,IF(COUNT(H$1:H1268)&gt;0,MAX(H$1:H1268)+1,1),"")</f>
        <v/>
      </c>
      <c r="J1269" s="45" t="str">
        <f>IFERROR(IF(AND(Данные3!A1269&lt;&gt;"",Данные3!A1269=D$2),Данные3!B1269,""),"")</f>
        <v/>
      </c>
      <c r="K1269" s="45" t="str">
        <f>IF(COUNTIF(J$1:J1269,J1269)=1,IF(COUNT(K$1:K1268)&gt;0,MAX(K$1:K1268)+1,1),"")</f>
        <v/>
      </c>
      <c r="M1269" s="51" t="str">
        <f>IF(G1269="","",IFERROR(SUMIFS(Данные3!$E:$E,Данные3!$A:$A,D$2,Данные3!$B:$B,G1269),""))</f>
        <v/>
      </c>
      <c r="N1269" s="51" t="str">
        <f>IF(G1269="","",IFERROR(SUMIFS(Данные3!$F:$F,Данные3!$A:$A,D$2,Данные3!$B:$B,G1269),""))</f>
        <v/>
      </c>
      <c r="O1269" s="51" t="str">
        <f>IF(G1269="","",IFERROR(ROUND(SUMIFS(Данные3!$G:$G,Данные3!$A:$A,D$2,Данные3!$B:$B,G1269)*100,0)&amp;"%",""))</f>
        <v/>
      </c>
      <c r="U1269" s="51" t="str">
        <f t="shared" si="58"/>
        <v/>
      </c>
      <c r="V1269" s="53" t="str">
        <f t="shared" si="59"/>
        <v/>
      </c>
      <c r="W1269" s="51" t="str">
        <f>IFERROR(IF(Данные2!$A1269&lt;&gt;"",Данные2!$A1269,""),"")</f>
        <v/>
      </c>
      <c r="X1269" s="53" t="str">
        <f>IF(COUNTIF(W$1:W1269,W1269)=1,IF(COUNT(X$1:X1268)&gt;0,MAX(X$1:X1268)+1,1),"")</f>
        <v/>
      </c>
      <c r="Z1269" s="51" t="str">
        <f>IF($U1269="","",IFERROR(SUMIF(Данные2!$A:$A,Техлист!$U1269,Данные2!D:D),""))</f>
        <v/>
      </c>
      <c r="AA1269" s="51" t="str">
        <f>IF($U1269="","",IFERROR(SUMIF(Данные2!$A:$A,Техлист!$U1269,Данные2!E:E),""))</f>
        <v/>
      </c>
      <c r="AB1269" s="45" t="str">
        <f>IF($U1269="","",IFERROR(ROUND(SUMIF(Данные2!$A:$A,Техлист!$U1269,Данные2!F:F)*100,0)&amp;"%",""))</f>
        <v/>
      </c>
    </row>
    <row r="1270" spans="1:28" x14ac:dyDescent="0.25">
      <c r="A1270" s="45" t="str">
        <f>IF(Данные2!$A1270&lt;&gt;"",Данные2!$A1270,"")</f>
        <v/>
      </c>
      <c r="G1270" s="45" t="str">
        <f t="shared" si="57"/>
        <v/>
      </c>
      <c r="H1270" s="45" t="str">
        <f>IF(COUNTIF(G$1:G1270,G1270)=1,IF(COUNT(H$1:H1269)&gt;0,MAX(H$1:H1269)+1,1),"")</f>
        <v/>
      </c>
      <c r="J1270" s="45" t="str">
        <f>IFERROR(IF(AND(Данные3!A1270&lt;&gt;"",Данные3!A1270=D$2),Данные3!B1270,""),"")</f>
        <v/>
      </c>
      <c r="K1270" s="45" t="str">
        <f>IF(COUNTIF(J$1:J1270,J1270)=1,IF(COUNT(K$1:K1269)&gt;0,MAX(K$1:K1269)+1,1),"")</f>
        <v/>
      </c>
      <c r="M1270" s="51" t="str">
        <f>IF(G1270="","",IFERROR(SUMIFS(Данные3!$E:$E,Данные3!$A:$A,D$2,Данные3!$B:$B,G1270),""))</f>
        <v/>
      </c>
      <c r="N1270" s="51" t="str">
        <f>IF(G1270="","",IFERROR(SUMIFS(Данные3!$F:$F,Данные3!$A:$A,D$2,Данные3!$B:$B,G1270),""))</f>
        <v/>
      </c>
      <c r="O1270" s="51" t="str">
        <f>IF(G1270="","",IFERROR(ROUND(SUMIFS(Данные3!$G:$G,Данные3!$A:$A,D$2,Данные3!$B:$B,G1270)*100,0)&amp;"%",""))</f>
        <v/>
      </c>
      <c r="U1270" s="51" t="str">
        <f t="shared" si="58"/>
        <v/>
      </c>
      <c r="V1270" s="53" t="str">
        <f t="shared" si="59"/>
        <v/>
      </c>
      <c r="W1270" s="51" t="str">
        <f>IFERROR(IF(Данные2!$A1270&lt;&gt;"",Данные2!$A1270,""),"")</f>
        <v/>
      </c>
      <c r="X1270" s="53" t="str">
        <f>IF(COUNTIF(W$1:W1270,W1270)=1,IF(COUNT(X$1:X1269)&gt;0,MAX(X$1:X1269)+1,1),"")</f>
        <v/>
      </c>
      <c r="Z1270" s="51" t="str">
        <f>IF($U1270="","",IFERROR(SUMIF(Данные2!$A:$A,Техлист!$U1270,Данные2!D:D),""))</f>
        <v/>
      </c>
      <c r="AA1270" s="51" t="str">
        <f>IF($U1270="","",IFERROR(SUMIF(Данные2!$A:$A,Техлист!$U1270,Данные2!E:E),""))</f>
        <v/>
      </c>
      <c r="AB1270" s="45" t="str">
        <f>IF($U1270="","",IFERROR(ROUND(SUMIF(Данные2!$A:$A,Техлист!$U1270,Данные2!F:F)*100,0)&amp;"%",""))</f>
        <v/>
      </c>
    </row>
    <row r="1271" spans="1:28" x14ac:dyDescent="0.25">
      <c r="A1271" s="45" t="str">
        <f>IF(Данные2!$A1271&lt;&gt;"",Данные2!$A1271,"")</f>
        <v/>
      </c>
      <c r="G1271" s="45" t="str">
        <f t="shared" si="57"/>
        <v/>
      </c>
      <c r="H1271" s="45" t="str">
        <f>IF(COUNTIF(G$1:G1271,G1271)=1,IF(COUNT(H$1:H1270)&gt;0,MAX(H$1:H1270)+1,1),"")</f>
        <v/>
      </c>
      <c r="J1271" s="45" t="str">
        <f>IFERROR(IF(AND(Данные3!A1271&lt;&gt;"",Данные3!A1271=D$2),Данные3!B1271,""),"")</f>
        <v/>
      </c>
      <c r="K1271" s="45" t="str">
        <f>IF(COUNTIF(J$1:J1271,J1271)=1,IF(COUNT(K$1:K1270)&gt;0,MAX(K$1:K1270)+1,1),"")</f>
        <v/>
      </c>
      <c r="M1271" s="51" t="str">
        <f>IF(G1271="","",IFERROR(SUMIFS(Данные3!$E:$E,Данные3!$A:$A,D$2,Данные3!$B:$B,G1271),""))</f>
        <v/>
      </c>
      <c r="N1271" s="51" t="str">
        <f>IF(G1271="","",IFERROR(SUMIFS(Данные3!$F:$F,Данные3!$A:$A,D$2,Данные3!$B:$B,G1271),""))</f>
        <v/>
      </c>
      <c r="O1271" s="51" t="str">
        <f>IF(G1271="","",IFERROR(ROUND(SUMIFS(Данные3!$G:$G,Данные3!$A:$A,D$2,Данные3!$B:$B,G1271)*100,0)&amp;"%",""))</f>
        <v/>
      </c>
      <c r="U1271" s="51" t="str">
        <f t="shared" si="58"/>
        <v/>
      </c>
      <c r="V1271" s="53" t="str">
        <f t="shared" si="59"/>
        <v/>
      </c>
      <c r="W1271" s="51" t="str">
        <f>IFERROR(IF(Данные2!$A1271&lt;&gt;"",Данные2!$A1271,""),"")</f>
        <v/>
      </c>
      <c r="X1271" s="53" t="str">
        <f>IF(COUNTIF(W$1:W1271,W1271)=1,IF(COUNT(X$1:X1270)&gt;0,MAX(X$1:X1270)+1,1),"")</f>
        <v/>
      </c>
      <c r="Z1271" s="51" t="str">
        <f>IF($U1271="","",IFERROR(SUMIF(Данные2!$A:$A,Техлист!$U1271,Данные2!D:D),""))</f>
        <v/>
      </c>
      <c r="AA1271" s="51" t="str">
        <f>IF($U1271="","",IFERROR(SUMIF(Данные2!$A:$A,Техлист!$U1271,Данные2!E:E),""))</f>
        <v/>
      </c>
      <c r="AB1271" s="45" t="str">
        <f>IF($U1271="","",IFERROR(ROUND(SUMIF(Данные2!$A:$A,Техлист!$U1271,Данные2!F:F)*100,0)&amp;"%",""))</f>
        <v/>
      </c>
    </row>
    <row r="1272" spans="1:28" x14ac:dyDescent="0.25">
      <c r="A1272" s="45" t="str">
        <f>IF(Данные2!$A1272&lt;&gt;"",Данные2!$A1272,"")</f>
        <v/>
      </c>
      <c r="G1272" s="45" t="str">
        <f t="shared" si="57"/>
        <v/>
      </c>
      <c r="H1272" s="45" t="str">
        <f>IF(COUNTIF(G$1:G1272,G1272)=1,IF(COUNT(H$1:H1271)&gt;0,MAX(H$1:H1271)+1,1),"")</f>
        <v/>
      </c>
      <c r="J1272" s="45" t="str">
        <f>IFERROR(IF(AND(Данные3!A1272&lt;&gt;"",Данные3!A1272=D$2),Данные3!B1272,""),"")</f>
        <v/>
      </c>
      <c r="K1272" s="45" t="str">
        <f>IF(COUNTIF(J$1:J1272,J1272)=1,IF(COUNT(K$1:K1271)&gt;0,MAX(K$1:K1271)+1,1),"")</f>
        <v/>
      </c>
      <c r="M1272" s="51" t="str">
        <f>IF(G1272="","",IFERROR(SUMIFS(Данные3!$E:$E,Данные3!$A:$A,D$2,Данные3!$B:$B,G1272),""))</f>
        <v/>
      </c>
      <c r="N1272" s="51" t="str">
        <f>IF(G1272="","",IFERROR(SUMIFS(Данные3!$F:$F,Данные3!$A:$A,D$2,Данные3!$B:$B,G1272),""))</f>
        <v/>
      </c>
      <c r="O1272" s="51" t="str">
        <f>IF(G1272="","",IFERROR(ROUND(SUMIFS(Данные3!$G:$G,Данные3!$A:$A,D$2,Данные3!$B:$B,G1272)*100,0)&amp;"%",""))</f>
        <v/>
      </c>
      <c r="U1272" s="51" t="str">
        <f t="shared" si="58"/>
        <v/>
      </c>
      <c r="V1272" s="53" t="str">
        <f t="shared" si="59"/>
        <v/>
      </c>
      <c r="W1272" s="51" t="str">
        <f>IFERROR(IF(Данные2!$A1272&lt;&gt;"",Данные2!$A1272,""),"")</f>
        <v/>
      </c>
      <c r="X1272" s="53" t="str">
        <f>IF(COUNTIF(W$1:W1272,W1272)=1,IF(COUNT(X$1:X1271)&gt;0,MAX(X$1:X1271)+1,1),"")</f>
        <v/>
      </c>
      <c r="Z1272" s="51" t="str">
        <f>IF($U1272="","",IFERROR(SUMIF(Данные2!$A:$A,Техлист!$U1272,Данные2!D:D),""))</f>
        <v/>
      </c>
      <c r="AA1272" s="51" t="str">
        <f>IF($U1272="","",IFERROR(SUMIF(Данные2!$A:$A,Техлист!$U1272,Данные2!E:E),""))</f>
        <v/>
      </c>
      <c r="AB1272" s="45" t="str">
        <f>IF($U1272="","",IFERROR(ROUND(SUMIF(Данные2!$A:$A,Техлист!$U1272,Данные2!F:F)*100,0)&amp;"%",""))</f>
        <v/>
      </c>
    </row>
    <row r="1273" spans="1:28" x14ac:dyDescent="0.25">
      <c r="A1273" s="45" t="str">
        <f>IF(Данные2!$A1273&lt;&gt;"",Данные2!$A1273,"")</f>
        <v/>
      </c>
      <c r="G1273" s="45" t="str">
        <f t="shared" si="57"/>
        <v/>
      </c>
      <c r="H1273" s="45" t="str">
        <f>IF(COUNTIF(G$1:G1273,G1273)=1,IF(COUNT(H$1:H1272)&gt;0,MAX(H$1:H1272)+1,1),"")</f>
        <v/>
      </c>
      <c r="J1273" s="45" t="str">
        <f>IFERROR(IF(AND(Данные3!A1273&lt;&gt;"",Данные3!A1273=D$2),Данные3!B1273,""),"")</f>
        <v/>
      </c>
      <c r="K1273" s="45" t="str">
        <f>IF(COUNTIF(J$1:J1273,J1273)=1,IF(COUNT(K$1:K1272)&gt;0,MAX(K$1:K1272)+1,1),"")</f>
        <v/>
      </c>
      <c r="M1273" s="51" t="str">
        <f>IF(G1273="","",IFERROR(SUMIFS(Данные3!$E:$E,Данные3!$A:$A,D$2,Данные3!$B:$B,G1273),""))</f>
        <v/>
      </c>
      <c r="N1273" s="51" t="str">
        <f>IF(G1273="","",IFERROR(SUMIFS(Данные3!$F:$F,Данные3!$A:$A,D$2,Данные3!$B:$B,G1273),""))</f>
        <v/>
      </c>
      <c r="O1273" s="51" t="str">
        <f>IF(G1273="","",IFERROR(ROUND(SUMIFS(Данные3!$G:$G,Данные3!$A:$A,D$2,Данные3!$B:$B,G1273)*100,0)&amp;"%",""))</f>
        <v/>
      </c>
      <c r="U1273" s="51" t="str">
        <f t="shared" si="58"/>
        <v/>
      </c>
      <c r="V1273" s="53" t="str">
        <f t="shared" si="59"/>
        <v/>
      </c>
      <c r="W1273" s="51" t="str">
        <f>IFERROR(IF(Данные2!$A1273&lt;&gt;"",Данные2!$A1273,""),"")</f>
        <v/>
      </c>
      <c r="X1273" s="53" t="str">
        <f>IF(COUNTIF(W$1:W1273,W1273)=1,IF(COUNT(X$1:X1272)&gt;0,MAX(X$1:X1272)+1,1),"")</f>
        <v/>
      </c>
      <c r="Z1273" s="51" t="str">
        <f>IF($U1273="","",IFERROR(SUMIF(Данные2!$A:$A,Техлист!$U1273,Данные2!D:D),""))</f>
        <v/>
      </c>
      <c r="AA1273" s="51" t="str">
        <f>IF($U1273="","",IFERROR(SUMIF(Данные2!$A:$A,Техлист!$U1273,Данные2!E:E),""))</f>
        <v/>
      </c>
      <c r="AB1273" s="45" t="str">
        <f>IF($U1273="","",IFERROR(ROUND(SUMIF(Данные2!$A:$A,Техлист!$U1273,Данные2!F:F)*100,0)&amp;"%",""))</f>
        <v/>
      </c>
    </row>
    <row r="1274" spans="1:28" x14ac:dyDescent="0.25">
      <c r="A1274" s="45" t="str">
        <f>IF(Данные2!$A1274&lt;&gt;"",Данные2!$A1274,"")</f>
        <v/>
      </c>
      <c r="G1274" s="45" t="str">
        <f t="shared" si="57"/>
        <v/>
      </c>
      <c r="H1274" s="45" t="str">
        <f>IF(COUNTIF(G$1:G1274,G1274)=1,IF(COUNT(H$1:H1273)&gt;0,MAX(H$1:H1273)+1,1),"")</f>
        <v/>
      </c>
      <c r="J1274" s="45" t="str">
        <f>IFERROR(IF(AND(Данные3!A1274&lt;&gt;"",Данные3!A1274=D$2),Данные3!B1274,""),"")</f>
        <v/>
      </c>
      <c r="K1274" s="45" t="str">
        <f>IF(COUNTIF(J$1:J1274,J1274)=1,IF(COUNT(K$1:K1273)&gt;0,MAX(K$1:K1273)+1,1),"")</f>
        <v/>
      </c>
      <c r="M1274" s="51" t="str">
        <f>IF(G1274="","",IFERROR(SUMIFS(Данные3!$E:$E,Данные3!$A:$A,D$2,Данные3!$B:$B,G1274),""))</f>
        <v/>
      </c>
      <c r="N1274" s="51" t="str">
        <f>IF(G1274="","",IFERROR(SUMIFS(Данные3!$F:$F,Данные3!$A:$A,D$2,Данные3!$B:$B,G1274),""))</f>
        <v/>
      </c>
      <c r="O1274" s="51" t="str">
        <f>IF(G1274="","",IFERROR(ROUND(SUMIFS(Данные3!$G:$G,Данные3!$A:$A,D$2,Данные3!$B:$B,G1274)*100,0)&amp;"%",""))</f>
        <v/>
      </c>
      <c r="U1274" s="51" t="str">
        <f t="shared" si="58"/>
        <v/>
      </c>
      <c r="V1274" s="53" t="str">
        <f t="shared" si="59"/>
        <v/>
      </c>
      <c r="W1274" s="51" t="str">
        <f>IFERROR(IF(Данные2!$A1274&lt;&gt;"",Данные2!$A1274,""),"")</f>
        <v/>
      </c>
      <c r="X1274" s="53" t="str">
        <f>IF(COUNTIF(W$1:W1274,W1274)=1,IF(COUNT(X$1:X1273)&gt;0,MAX(X$1:X1273)+1,1),"")</f>
        <v/>
      </c>
      <c r="Z1274" s="51" t="str">
        <f>IF($U1274="","",IFERROR(SUMIF(Данные2!$A:$A,Техлист!$U1274,Данные2!D:D),""))</f>
        <v/>
      </c>
      <c r="AA1274" s="51" t="str">
        <f>IF($U1274="","",IFERROR(SUMIF(Данные2!$A:$A,Техлист!$U1274,Данные2!E:E),""))</f>
        <v/>
      </c>
      <c r="AB1274" s="45" t="str">
        <f>IF($U1274="","",IFERROR(ROUND(SUMIF(Данные2!$A:$A,Техлист!$U1274,Данные2!F:F)*100,0)&amp;"%",""))</f>
        <v/>
      </c>
    </row>
    <row r="1275" spans="1:28" x14ac:dyDescent="0.25">
      <c r="A1275" s="45" t="str">
        <f>IF(Данные2!$A1275&lt;&gt;"",Данные2!$A1275,"")</f>
        <v/>
      </c>
      <c r="G1275" s="45" t="str">
        <f t="shared" si="57"/>
        <v/>
      </c>
      <c r="H1275" s="45" t="str">
        <f>IF(COUNTIF(G$1:G1275,G1275)=1,IF(COUNT(H$1:H1274)&gt;0,MAX(H$1:H1274)+1,1),"")</f>
        <v/>
      </c>
      <c r="J1275" s="45" t="str">
        <f>IFERROR(IF(AND(Данные3!A1275&lt;&gt;"",Данные3!A1275=D$2),Данные3!B1275,""),"")</f>
        <v/>
      </c>
      <c r="K1275" s="45" t="str">
        <f>IF(COUNTIF(J$1:J1275,J1275)=1,IF(COUNT(K$1:K1274)&gt;0,MAX(K$1:K1274)+1,1),"")</f>
        <v/>
      </c>
      <c r="M1275" s="51" t="str">
        <f>IF(G1275="","",IFERROR(SUMIFS(Данные3!$E:$E,Данные3!$A:$A,D$2,Данные3!$B:$B,G1275),""))</f>
        <v/>
      </c>
      <c r="N1275" s="51" t="str">
        <f>IF(G1275="","",IFERROR(SUMIFS(Данные3!$F:$F,Данные3!$A:$A,D$2,Данные3!$B:$B,G1275),""))</f>
        <v/>
      </c>
      <c r="O1275" s="51" t="str">
        <f>IF(G1275="","",IFERROR(ROUND(SUMIFS(Данные3!$G:$G,Данные3!$A:$A,D$2,Данные3!$B:$B,G1275)*100,0)&amp;"%",""))</f>
        <v/>
      </c>
      <c r="U1275" s="51" t="str">
        <f t="shared" si="58"/>
        <v/>
      </c>
      <c r="V1275" s="53" t="str">
        <f t="shared" si="59"/>
        <v/>
      </c>
      <c r="W1275" s="51" t="str">
        <f>IFERROR(IF(Данные2!$A1275&lt;&gt;"",Данные2!$A1275,""),"")</f>
        <v/>
      </c>
      <c r="X1275" s="53" t="str">
        <f>IF(COUNTIF(W$1:W1275,W1275)=1,IF(COUNT(X$1:X1274)&gt;0,MAX(X$1:X1274)+1,1),"")</f>
        <v/>
      </c>
      <c r="Z1275" s="51" t="str">
        <f>IF($U1275="","",IFERROR(SUMIF(Данные2!$A:$A,Техлист!$U1275,Данные2!D:D),""))</f>
        <v/>
      </c>
      <c r="AA1275" s="51" t="str">
        <f>IF($U1275="","",IFERROR(SUMIF(Данные2!$A:$A,Техлист!$U1275,Данные2!E:E),""))</f>
        <v/>
      </c>
      <c r="AB1275" s="45" t="str">
        <f>IF($U1275="","",IFERROR(ROUND(SUMIF(Данные2!$A:$A,Техлист!$U1275,Данные2!F:F)*100,0)&amp;"%",""))</f>
        <v/>
      </c>
    </row>
    <row r="1276" spans="1:28" x14ac:dyDescent="0.25">
      <c r="A1276" s="45" t="str">
        <f>IF(Данные2!$A1276&lt;&gt;"",Данные2!$A1276,"")</f>
        <v/>
      </c>
      <c r="G1276" s="45" t="str">
        <f t="shared" si="57"/>
        <v/>
      </c>
      <c r="H1276" s="45" t="str">
        <f>IF(COUNTIF(G$1:G1276,G1276)=1,IF(COUNT(H$1:H1275)&gt;0,MAX(H$1:H1275)+1,1),"")</f>
        <v/>
      </c>
      <c r="J1276" s="45" t="str">
        <f>IFERROR(IF(AND(Данные3!A1276&lt;&gt;"",Данные3!A1276=D$2),Данные3!B1276,""),"")</f>
        <v/>
      </c>
      <c r="K1276" s="45" t="str">
        <f>IF(COUNTIF(J$1:J1276,J1276)=1,IF(COUNT(K$1:K1275)&gt;0,MAX(K$1:K1275)+1,1),"")</f>
        <v/>
      </c>
      <c r="M1276" s="51" t="str">
        <f>IF(G1276="","",IFERROR(SUMIFS(Данные3!$E:$E,Данные3!$A:$A,D$2,Данные3!$B:$B,G1276),""))</f>
        <v/>
      </c>
      <c r="N1276" s="51" t="str">
        <f>IF(G1276="","",IFERROR(SUMIFS(Данные3!$F:$F,Данные3!$A:$A,D$2,Данные3!$B:$B,G1276),""))</f>
        <v/>
      </c>
      <c r="O1276" s="51" t="str">
        <f>IF(G1276="","",IFERROR(ROUND(SUMIFS(Данные3!$G:$G,Данные3!$A:$A,D$2,Данные3!$B:$B,G1276)*100,0)&amp;"%",""))</f>
        <v/>
      </c>
      <c r="U1276" s="51" t="str">
        <f t="shared" si="58"/>
        <v/>
      </c>
      <c r="V1276" s="53" t="str">
        <f t="shared" si="59"/>
        <v/>
      </c>
      <c r="W1276" s="51" t="str">
        <f>IFERROR(IF(Данные2!$A1276&lt;&gt;"",Данные2!$A1276,""),"")</f>
        <v/>
      </c>
      <c r="X1276" s="53" t="str">
        <f>IF(COUNTIF(W$1:W1276,W1276)=1,IF(COUNT(X$1:X1275)&gt;0,MAX(X$1:X1275)+1,1),"")</f>
        <v/>
      </c>
      <c r="Z1276" s="51" t="str">
        <f>IF($U1276="","",IFERROR(SUMIF(Данные2!$A:$A,Техлист!$U1276,Данные2!D:D),""))</f>
        <v/>
      </c>
      <c r="AA1276" s="51" t="str">
        <f>IF($U1276="","",IFERROR(SUMIF(Данные2!$A:$A,Техлист!$U1276,Данные2!E:E),""))</f>
        <v/>
      </c>
      <c r="AB1276" s="45" t="str">
        <f>IF($U1276="","",IFERROR(ROUND(SUMIF(Данные2!$A:$A,Техлист!$U1276,Данные2!F:F)*100,0)&amp;"%",""))</f>
        <v/>
      </c>
    </row>
    <row r="1277" spans="1:28" x14ac:dyDescent="0.25">
      <c r="A1277" s="45" t="str">
        <f>IF(Данные2!$A1277&lt;&gt;"",Данные2!$A1277,"")</f>
        <v/>
      </c>
      <c r="G1277" s="45" t="str">
        <f t="shared" si="57"/>
        <v/>
      </c>
      <c r="H1277" s="45" t="str">
        <f>IF(COUNTIF(G$1:G1277,G1277)=1,IF(COUNT(H$1:H1276)&gt;0,MAX(H$1:H1276)+1,1),"")</f>
        <v/>
      </c>
      <c r="J1277" s="45" t="str">
        <f>IFERROR(IF(AND(Данные3!A1277&lt;&gt;"",Данные3!A1277=D$2),Данные3!B1277,""),"")</f>
        <v/>
      </c>
      <c r="K1277" s="45" t="str">
        <f>IF(COUNTIF(J$1:J1277,J1277)=1,IF(COUNT(K$1:K1276)&gt;0,MAX(K$1:K1276)+1,1),"")</f>
        <v/>
      </c>
      <c r="M1277" s="51" t="str">
        <f>IF(G1277="","",IFERROR(SUMIFS(Данные3!$E:$E,Данные3!$A:$A,D$2,Данные3!$B:$B,G1277),""))</f>
        <v/>
      </c>
      <c r="N1277" s="51" t="str">
        <f>IF(G1277="","",IFERROR(SUMIFS(Данные3!$F:$F,Данные3!$A:$A,D$2,Данные3!$B:$B,G1277),""))</f>
        <v/>
      </c>
      <c r="O1277" s="51" t="str">
        <f>IF(G1277="","",IFERROR(ROUND(SUMIFS(Данные3!$G:$G,Данные3!$A:$A,D$2,Данные3!$B:$B,G1277)*100,0)&amp;"%",""))</f>
        <v/>
      </c>
      <c r="U1277" s="51" t="str">
        <f t="shared" si="58"/>
        <v/>
      </c>
      <c r="V1277" s="53" t="str">
        <f t="shared" si="59"/>
        <v/>
      </c>
      <c r="W1277" s="51" t="str">
        <f>IFERROR(IF(Данные2!$A1277&lt;&gt;"",Данные2!$A1277,""),"")</f>
        <v/>
      </c>
      <c r="X1277" s="53" t="str">
        <f>IF(COUNTIF(W$1:W1277,W1277)=1,IF(COUNT(X$1:X1276)&gt;0,MAX(X$1:X1276)+1,1),"")</f>
        <v/>
      </c>
      <c r="Z1277" s="51" t="str">
        <f>IF($U1277="","",IFERROR(SUMIF(Данные2!$A:$A,Техлист!$U1277,Данные2!D:D),""))</f>
        <v/>
      </c>
      <c r="AA1277" s="51" t="str">
        <f>IF($U1277="","",IFERROR(SUMIF(Данные2!$A:$A,Техлист!$U1277,Данные2!E:E),""))</f>
        <v/>
      </c>
      <c r="AB1277" s="45" t="str">
        <f>IF($U1277="","",IFERROR(ROUND(SUMIF(Данные2!$A:$A,Техлист!$U1277,Данные2!F:F)*100,0)&amp;"%",""))</f>
        <v/>
      </c>
    </row>
    <row r="1278" spans="1:28" x14ac:dyDescent="0.25">
      <c r="A1278" s="45" t="str">
        <f>IF(Данные2!$A1278&lt;&gt;"",Данные2!$A1278,"")</f>
        <v/>
      </c>
      <c r="G1278" s="45" t="str">
        <f t="shared" si="57"/>
        <v/>
      </c>
      <c r="H1278" s="45" t="str">
        <f>IF(COUNTIF(G$1:G1278,G1278)=1,IF(COUNT(H$1:H1277)&gt;0,MAX(H$1:H1277)+1,1),"")</f>
        <v/>
      </c>
      <c r="J1278" s="45" t="str">
        <f>IFERROR(IF(AND(Данные3!A1278&lt;&gt;"",Данные3!A1278=D$2),Данные3!B1278,""),"")</f>
        <v/>
      </c>
      <c r="K1278" s="45" t="str">
        <f>IF(COUNTIF(J$1:J1278,J1278)=1,IF(COUNT(K$1:K1277)&gt;0,MAX(K$1:K1277)+1,1),"")</f>
        <v/>
      </c>
      <c r="M1278" s="51" t="str">
        <f>IF(G1278="","",IFERROR(SUMIFS(Данные3!$E:$E,Данные3!$A:$A,D$2,Данные3!$B:$B,G1278),""))</f>
        <v/>
      </c>
      <c r="N1278" s="51" t="str">
        <f>IF(G1278="","",IFERROR(SUMIFS(Данные3!$F:$F,Данные3!$A:$A,D$2,Данные3!$B:$B,G1278),""))</f>
        <v/>
      </c>
      <c r="O1278" s="51" t="str">
        <f>IF(G1278="","",IFERROR(ROUND(SUMIFS(Данные3!$G:$G,Данные3!$A:$A,D$2,Данные3!$B:$B,G1278)*100,0)&amp;"%",""))</f>
        <v/>
      </c>
      <c r="U1278" s="51" t="str">
        <f t="shared" si="58"/>
        <v/>
      </c>
      <c r="V1278" s="53" t="str">
        <f t="shared" si="59"/>
        <v/>
      </c>
      <c r="W1278" s="51" t="str">
        <f>IFERROR(IF(Данные2!$A1278&lt;&gt;"",Данные2!$A1278,""),"")</f>
        <v/>
      </c>
      <c r="X1278" s="53" t="str">
        <f>IF(COUNTIF(W$1:W1278,W1278)=1,IF(COUNT(X$1:X1277)&gt;0,MAX(X$1:X1277)+1,1),"")</f>
        <v/>
      </c>
      <c r="Z1278" s="51" t="str">
        <f>IF($U1278="","",IFERROR(SUMIF(Данные2!$A:$A,Техлист!$U1278,Данные2!D:D),""))</f>
        <v/>
      </c>
      <c r="AA1278" s="51" t="str">
        <f>IF($U1278="","",IFERROR(SUMIF(Данные2!$A:$A,Техлист!$U1278,Данные2!E:E),""))</f>
        <v/>
      </c>
      <c r="AB1278" s="45" t="str">
        <f>IF($U1278="","",IFERROR(ROUND(SUMIF(Данные2!$A:$A,Техлист!$U1278,Данные2!F:F)*100,0)&amp;"%",""))</f>
        <v/>
      </c>
    </row>
    <row r="1279" spans="1:28" x14ac:dyDescent="0.25">
      <c r="A1279" s="45" t="str">
        <f>IF(Данные2!$A1279&lt;&gt;"",Данные2!$A1279,"")</f>
        <v/>
      </c>
      <c r="G1279" s="45" t="str">
        <f t="shared" si="57"/>
        <v/>
      </c>
      <c r="H1279" s="45" t="str">
        <f>IF(COUNTIF(G$1:G1279,G1279)=1,IF(COUNT(H$1:H1278)&gt;0,MAX(H$1:H1278)+1,1),"")</f>
        <v/>
      </c>
      <c r="J1279" s="45" t="str">
        <f>IFERROR(IF(AND(Данные3!A1279&lt;&gt;"",Данные3!A1279=D$2),Данные3!B1279,""),"")</f>
        <v/>
      </c>
      <c r="K1279" s="45" t="str">
        <f>IF(COUNTIF(J$1:J1279,J1279)=1,IF(COUNT(K$1:K1278)&gt;0,MAX(K$1:K1278)+1,1),"")</f>
        <v/>
      </c>
      <c r="M1279" s="51" t="str">
        <f>IF(G1279="","",IFERROR(SUMIFS(Данные3!$E:$E,Данные3!$A:$A,D$2,Данные3!$B:$B,G1279),""))</f>
        <v/>
      </c>
      <c r="N1279" s="51" t="str">
        <f>IF(G1279="","",IFERROR(SUMIFS(Данные3!$F:$F,Данные3!$A:$A,D$2,Данные3!$B:$B,G1279),""))</f>
        <v/>
      </c>
      <c r="O1279" s="51" t="str">
        <f>IF(G1279="","",IFERROR(ROUND(SUMIFS(Данные3!$G:$G,Данные3!$A:$A,D$2,Данные3!$B:$B,G1279)*100,0)&amp;"%",""))</f>
        <v/>
      </c>
      <c r="U1279" s="51" t="str">
        <f t="shared" si="58"/>
        <v/>
      </c>
      <c r="V1279" s="53" t="str">
        <f t="shared" si="59"/>
        <v/>
      </c>
      <c r="W1279" s="51" t="str">
        <f>IFERROR(IF(Данные2!$A1279&lt;&gt;"",Данные2!$A1279,""),"")</f>
        <v/>
      </c>
      <c r="X1279" s="53" t="str">
        <f>IF(COUNTIF(W$1:W1279,W1279)=1,IF(COUNT(X$1:X1278)&gt;0,MAX(X$1:X1278)+1,1),"")</f>
        <v/>
      </c>
      <c r="Z1279" s="51" t="str">
        <f>IF($U1279="","",IFERROR(SUMIF(Данные2!$A:$A,Техлист!$U1279,Данные2!D:D),""))</f>
        <v/>
      </c>
      <c r="AA1279" s="51" t="str">
        <f>IF($U1279="","",IFERROR(SUMIF(Данные2!$A:$A,Техлист!$U1279,Данные2!E:E),""))</f>
        <v/>
      </c>
      <c r="AB1279" s="45" t="str">
        <f>IF($U1279="","",IFERROR(ROUND(SUMIF(Данные2!$A:$A,Техлист!$U1279,Данные2!F:F)*100,0)&amp;"%",""))</f>
        <v/>
      </c>
    </row>
    <row r="1280" spans="1:28" x14ac:dyDescent="0.25">
      <c r="A1280" s="45" t="str">
        <f>IF(Данные2!$A1280&lt;&gt;"",Данные2!$A1280,"")</f>
        <v/>
      </c>
      <c r="G1280" s="45" t="str">
        <f t="shared" si="57"/>
        <v/>
      </c>
      <c r="H1280" s="45" t="str">
        <f>IF(COUNTIF(G$1:G1280,G1280)=1,IF(COUNT(H$1:H1279)&gt;0,MAX(H$1:H1279)+1,1),"")</f>
        <v/>
      </c>
      <c r="J1280" s="45" t="str">
        <f>IFERROR(IF(AND(Данные3!A1280&lt;&gt;"",Данные3!A1280=D$2),Данные3!B1280,""),"")</f>
        <v/>
      </c>
      <c r="K1280" s="45" t="str">
        <f>IF(COUNTIF(J$1:J1280,J1280)=1,IF(COUNT(K$1:K1279)&gt;0,MAX(K$1:K1279)+1,1),"")</f>
        <v/>
      </c>
      <c r="M1280" s="51" t="str">
        <f>IF(G1280="","",IFERROR(SUMIFS(Данные3!$E:$E,Данные3!$A:$A,D$2,Данные3!$B:$B,G1280),""))</f>
        <v/>
      </c>
      <c r="N1280" s="51" t="str">
        <f>IF(G1280="","",IFERROR(SUMIFS(Данные3!$F:$F,Данные3!$A:$A,D$2,Данные3!$B:$B,G1280),""))</f>
        <v/>
      </c>
      <c r="O1280" s="51" t="str">
        <f>IF(G1280="","",IFERROR(ROUND(SUMIFS(Данные3!$G:$G,Данные3!$A:$A,D$2,Данные3!$B:$B,G1280)*100,0)&amp;"%",""))</f>
        <v/>
      </c>
      <c r="U1280" s="51" t="str">
        <f t="shared" si="58"/>
        <v/>
      </c>
      <c r="V1280" s="53" t="str">
        <f t="shared" si="59"/>
        <v/>
      </c>
      <c r="W1280" s="51" t="str">
        <f>IFERROR(IF(Данные2!$A1280&lt;&gt;"",Данные2!$A1280,""),"")</f>
        <v/>
      </c>
      <c r="X1280" s="53" t="str">
        <f>IF(COUNTIF(W$1:W1280,W1280)=1,IF(COUNT(X$1:X1279)&gt;0,MAX(X$1:X1279)+1,1),"")</f>
        <v/>
      </c>
      <c r="Z1280" s="51" t="str">
        <f>IF($U1280="","",IFERROR(SUMIF(Данные2!$A:$A,Техлист!$U1280,Данные2!D:D),""))</f>
        <v/>
      </c>
      <c r="AA1280" s="51" t="str">
        <f>IF($U1280="","",IFERROR(SUMIF(Данные2!$A:$A,Техлист!$U1280,Данные2!E:E),""))</f>
        <v/>
      </c>
      <c r="AB1280" s="45" t="str">
        <f>IF($U1280="","",IFERROR(ROUND(SUMIF(Данные2!$A:$A,Техлист!$U1280,Данные2!F:F)*100,0)&amp;"%",""))</f>
        <v/>
      </c>
    </row>
    <row r="1281" spans="1:28" x14ac:dyDescent="0.25">
      <c r="A1281" s="45" t="str">
        <f>IF(Данные2!$A1281&lt;&gt;"",Данные2!$A1281,"")</f>
        <v/>
      </c>
      <c r="G1281" s="45" t="str">
        <f t="shared" si="57"/>
        <v/>
      </c>
      <c r="H1281" s="45" t="str">
        <f>IF(COUNTIF(G$1:G1281,G1281)=1,IF(COUNT(H$1:H1280)&gt;0,MAX(H$1:H1280)+1,1),"")</f>
        <v/>
      </c>
      <c r="J1281" s="45" t="str">
        <f>IFERROR(IF(AND(Данные3!A1281&lt;&gt;"",Данные3!A1281=D$2),Данные3!B1281,""),"")</f>
        <v/>
      </c>
      <c r="K1281" s="45" t="str">
        <f>IF(COUNTIF(J$1:J1281,J1281)=1,IF(COUNT(K$1:K1280)&gt;0,MAX(K$1:K1280)+1,1),"")</f>
        <v/>
      </c>
      <c r="M1281" s="51" t="str">
        <f>IF(G1281="","",IFERROR(SUMIFS(Данные3!$E:$E,Данные3!$A:$A,D$2,Данные3!$B:$B,G1281),""))</f>
        <v/>
      </c>
      <c r="N1281" s="51" t="str">
        <f>IF(G1281="","",IFERROR(SUMIFS(Данные3!$F:$F,Данные3!$A:$A,D$2,Данные3!$B:$B,G1281),""))</f>
        <v/>
      </c>
      <c r="O1281" s="51" t="str">
        <f>IF(G1281="","",IFERROR(ROUND(SUMIFS(Данные3!$G:$G,Данные3!$A:$A,D$2,Данные3!$B:$B,G1281)*100,0)&amp;"%",""))</f>
        <v/>
      </c>
      <c r="U1281" s="51" t="str">
        <f t="shared" si="58"/>
        <v/>
      </c>
      <c r="V1281" s="53" t="str">
        <f t="shared" si="59"/>
        <v/>
      </c>
      <c r="W1281" s="51" t="str">
        <f>IFERROR(IF(Данные2!$A1281&lt;&gt;"",Данные2!$A1281,""),"")</f>
        <v/>
      </c>
      <c r="X1281" s="53" t="str">
        <f>IF(COUNTIF(W$1:W1281,W1281)=1,IF(COUNT(X$1:X1280)&gt;0,MAX(X$1:X1280)+1,1),"")</f>
        <v/>
      </c>
      <c r="Z1281" s="51" t="str">
        <f>IF($U1281="","",IFERROR(SUMIF(Данные2!$A:$A,Техлист!$U1281,Данные2!D:D),""))</f>
        <v/>
      </c>
      <c r="AA1281" s="51" t="str">
        <f>IF($U1281="","",IFERROR(SUMIF(Данные2!$A:$A,Техлист!$U1281,Данные2!E:E),""))</f>
        <v/>
      </c>
      <c r="AB1281" s="45" t="str">
        <f>IF($U1281="","",IFERROR(ROUND(SUMIF(Данные2!$A:$A,Техлист!$U1281,Данные2!F:F)*100,0)&amp;"%",""))</f>
        <v/>
      </c>
    </row>
    <row r="1282" spans="1:28" x14ac:dyDescent="0.25">
      <c r="A1282" s="45" t="str">
        <f>IF(Данные2!$A1282&lt;&gt;"",Данные2!$A1282,"")</f>
        <v/>
      </c>
      <c r="G1282" s="45" t="str">
        <f t="shared" ref="G1282:G1345" si="60">IFERROR(INDEX(J$2:J$2000,MATCH(ROW()-1,K$2:K$2000,0)),"")</f>
        <v/>
      </c>
      <c r="H1282" s="45" t="str">
        <f>IF(COUNTIF(G$1:G1282,G1282)=1,IF(COUNT(H$1:H1281)&gt;0,MAX(H$1:H1281)+1,1),"")</f>
        <v/>
      </c>
      <c r="J1282" s="45" t="str">
        <f>IFERROR(IF(AND(Данные3!A1282&lt;&gt;"",Данные3!A1282=D$2),Данные3!B1282,""),"")</f>
        <v/>
      </c>
      <c r="K1282" s="45" t="str">
        <f>IF(COUNTIF(J$1:J1282,J1282)=1,IF(COUNT(K$1:K1281)&gt;0,MAX(K$1:K1281)+1,1),"")</f>
        <v/>
      </c>
      <c r="M1282" s="51" t="str">
        <f>IF(G1282="","",IFERROR(SUMIFS(Данные3!$E:$E,Данные3!$A:$A,D$2,Данные3!$B:$B,G1282),""))</f>
        <v/>
      </c>
      <c r="N1282" s="51" t="str">
        <f>IF(G1282="","",IFERROR(SUMIFS(Данные3!$F:$F,Данные3!$A:$A,D$2,Данные3!$B:$B,G1282),""))</f>
        <v/>
      </c>
      <c r="O1282" s="51" t="str">
        <f>IF(G1282="","",IFERROR(ROUND(SUMIFS(Данные3!$G:$G,Данные3!$A:$A,D$2,Данные3!$B:$B,G1282)*100,0)&amp;"%",""))</f>
        <v/>
      </c>
      <c r="U1282" s="51" t="str">
        <f t="shared" ref="U1282:U1345" si="61">IFERROR(INDEX(W$2:W$2000,MATCH(ROW()-1,X$2:X$2000,0)),"")</f>
        <v/>
      </c>
      <c r="V1282" s="53" t="str">
        <f t="shared" ref="V1282:V1345" si="62">IFERROR(INDEX(X$2:X$2000,MATCH(ROW()-1,X$2:X$2000,0)),"")</f>
        <v/>
      </c>
      <c r="W1282" s="51" t="str">
        <f>IFERROR(IF(Данные2!$A1282&lt;&gt;"",Данные2!$A1282,""),"")</f>
        <v/>
      </c>
      <c r="X1282" s="53" t="str">
        <f>IF(COUNTIF(W$1:W1282,W1282)=1,IF(COUNT(X$1:X1281)&gt;0,MAX(X$1:X1281)+1,1),"")</f>
        <v/>
      </c>
      <c r="Z1282" s="51" t="str">
        <f>IF($U1282="","",IFERROR(SUMIF(Данные2!$A:$A,Техлист!$U1282,Данные2!D:D),""))</f>
        <v/>
      </c>
      <c r="AA1282" s="51" t="str">
        <f>IF($U1282="","",IFERROR(SUMIF(Данные2!$A:$A,Техлист!$U1282,Данные2!E:E),""))</f>
        <v/>
      </c>
      <c r="AB1282" s="45" t="str">
        <f>IF($U1282="","",IFERROR(ROUND(SUMIF(Данные2!$A:$A,Техлист!$U1282,Данные2!F:F)*100,0)&amp;"%",""))</f>
        <v/>
      </c>
    </row>
    <row r="1283" spans="1:28" x14ac:dyDescent="0.25">
      <c r="A1283" s="45" t="str">
        <f>IF(Данные2!$A1283&lt;&gt;"",Данные2!$A1283,"")</f>
        <v/>
      </c>
      <c r="G1283" s="45" t="str">
        <f t="shared" si="60"/>
        <v/>
      </c>
      <c r="H1283" s="45" t="str">
        <f>IF(COUNTIF(G$1:G1283,G1283)=1,IF(COUNT(H$1:H1282)&gt;0,MAX(H$1:H1282)+1,1),"")</f>
        <v/>
      </c>
      <c r="J1283" s="45" t="str">
        <f>IFERROR(IF(AND(Данные3!A1283&lt;&gt;"",Данные3!A1283=D$2),Данные3!B1283,""),"")</f>
        <v/>
      </c>
      <c r="K1283" s="45" t="str">
        <f>IF(COUNTIF(J$1:J1283,J1283)=1,IF(COUNT(K$1:K1282)&gt;0,MAX(K$1:K1282)+1,1),"")</f>
        <v/>
      </c>
      <c r="M1283" s="51" t="str">
        <f>IF(G1283="","",IFERROR(SUMIFS(Данные3!$E:$E,Данные3!$A:$A,D$2,Данные3!$B:$B,G1283),""))</f>
        <v/>
      </c>
      <c r="N1283" s="51" t="str">
        <f>IF(G1283="","",IFERROR(SUMIFS(Данные3!$F:$F,Данные3!$A:$A,D$2,Данные3!$B:$B,G1283),""))</f>
        <v/>
      </c>
      <c r="O1283" s="51" t="str">
        <f>IF(G1283="","",IFERROR(ROUND(SUMIFS(Данные3!$G:$G,Данные3!$A:$A,D$2,Данные3!$B:$B,G1283)*100,0)&amp;"%",""))</f>
        <v/>
      </c>
      <c r="U1283" s="51" t="str">
        <f t="shared" si="61"/>
        <v/>
      </c>
      <c r="V1283" s="53" t="str">
        <f t="shared" si="62"/>
        <v/>
      </c>
      <c r="W1283" s="51" t="str">
        <f>IFERROR(IF(Данные2!$A1283&lt;&gt;"",Данные2!$A1283,""),"")</f>
        <v/>
      </c>
      <c r="X1283" s="53" t="str">
        <f>IF(COUNTIF(W$1:W1283,W1283)=1,IF(COUNT(X$1:X1282)&gt;0,MAX(X$1:X1282)+1,1),"")</f>
        <v/>
      </c>
      <c r="Z1283" s="51" t="str">
        <f>IF($U1283="","",IFERROR(SUMIF(Данные2!$A:$A,Техлист!$U1283,Данные2!D:D),""))</f>
        <v/>
      </c>
      <c r="AA1283" s="51" t="str">
        <f>IF($U1283="","",IFERROR(SUMIF(Данные2!$A:$A,Техлист!$U1283,Данные2!E:E),""))</f>
        <v/>
      </c>
      <c r="AB1283" s="45" t="str">
        <f>IF($U1283="","",IFERROR(ROUND(SUMIF(Данные2!$A:$A,Техлист!$U1283,Данные2!F:F)*100,0)&amp;"%",""))</f>
        <v/>
      </c>
    </row>
    <row r="1284" spans="1:28" x14ac:dyDescent="0.25">
      <c r="A1284" s="45" t="str">
        <f>IF(Данные2!$A1284&lt;&gt;"",Данные2!$A1284,"")</f>
        <v/>
      </c>
      <c r="G1284" s="45" t="str">
        <f t="shared" si="60"/>
        <v/>
      </c>
      <c r="H1284" s="45" t="str">
        <f>IF(COUNTIF(G$1:G1284,G1284)=1,IF(COUNT(H$1:H1283)&gt;0,MAX(H$1:H1283)+1,1),"")</f>
        <v/>
      </c>
      <c r="J1284" s="45" t="str">
        <f>IFERROR(IF(AND(Данные3!A1284&lt;&gt;"",Данные3!A1284=D$2),Данные3!B1284,""),"")</f>
        <v/>
      </c>
      <c r="K1284" s="45" t="str">
        <f>IF(COUNTIF(J$1:J1284,J1284)=1,IF(COUNT(K$1:K1283)&gt;0,MAX(K$1:K1283)+1,1),"")</f>
        <v/>
      </c>
      <c r="M1284" s="51" t="str">
        <f>IF(G1284="","",IFERROR(SUMIFS(Данные3!$E:$E,Данные3!$A:$A,D$2,Данные3!$B:$B,G1284),""))</f>
        <v/>
      </c>
      <c r="N1284" s="51" t="str">
        <f>IF(G1284="","",IFERROR(SUMIFS(Данные3!$F:$F,Данные3!$A:$A,D$2,Данные3!$B:$B,G1284),""))</f>
        <v/>
      </c>
      <c r="O1284" s="51" t="str">
        <f>IF(G1284="","",IFERROR(ROUND(SUMIFS(Данные3!$G:$G,Данные3!$A:$A,D$2,Данные3!$B:$B,G1284)*100,0)&amp;"%",""))</f>
        <v/>
      </c>
      <c r="U1284" s="51" t="str">
        <f t="shared" si="61"/>
        <v/>
      </c>
      <c r="V1284" s="53" t="str">
        <f t="shared" si="62"/>
        <v/>
      </c>
      <c r="W1284" s="51" t="str">
        <f>IFERROR(IF(Данные2!$A1284&lt;&gt;"",Данные2!$A1284,""),"")</f>
        <v/>
      </c>
      <c r="X1284" s="53" t="str">
        <f>IF(COUNTIF(W$1:W1284,W1284)=1,IF(COUNT(X$1:X1283)&gt;0,MAX(X$1:X1283)+1,1),"")</f>
        <v/>
      </c>
      <c r="Z1284" s="51" t="str">
        <f>IF($U1284="","",IFERROR(SUMIF(Данные2!$A:$A,Техлист!$U1284,Данные2!D:D),""))</f>
        <v/>
      </c>
      <c r="AA1284" s="51" t="str">
        <f>IF($U1284="","",IFERROR(SUMIF(Данные2!$A:$A,Техлист!$U1284,Данные2!E:E),""))</f>
        <v/>
      </c>
      <c r="AB1284" s="45" t="str">
        <f>IF($U1284="","",IFERROR(ROUND(SUMIF(Данные2!$A:$A,Техлист!$U1284,Данные2!F:F)*100,0)&amp;"%",""))</f>
        <v/>
      </c>
    </row>
    <row r="1285" spans="1:28" x14ac:dyDescent="0.25">
      <c r="A1285" s="45" t="str">
        <f>IF(Данные2!$A1285&lt;&gt;"",Данные2!$A1285,"")</f>
        <v/>
      </c>
      <c r="G1285" s="45" t="str">
        <f t="shared" si="60"/>
        <v/>
      </c>
      <c r="H1285" s="45" t="str">
        <f>IF(COUNTIF(G$1:G1285,G1285)=1,IF(COUNT(H$1:H1284)&gt;0,MAX(H$1:H1284)+1,1),"")</f>
        <v/>
      </c>
      <c r="J1285" s="45" t="str">
        <f>IFERROR(IF(AND(Данные3!A1285&lt;&gt;"",Данные3!A1285=D$2),Данные3!B1285,""),"")</f>
        <v/>
      </c>
      <c r="K1285" s="45" t="str">
        <f>IF(COUNTIF(J$1:J1285,J1285)=1,IF(COUNT(K$1:K1284)&gt;0,MAX(K$1:K1284)+1,1),"")</f>
        <v/>
      </c>
      <c r="M1285" s="51" t="str">
        <f>IF(G1285="","",IFERROR(SUMIFS(Данные3!$E:$E,Данные3!$A:$A,D$2,Данные3!$B:$B,G1285),""))</f>
        <v/>
      </c>
      <c r="N1285" s="51" t="str">
        <f>IF(G1285="","",IFERROR(SUMIFS(Данные3!$F:$F,Данные3!$A:$A,D$2,Данные3!$B:$B,G1285),""))</f>
        <v/>
      </c>
      <c r="O1285" s="51" t="str">
        <f>IF(G1285="","",IFERROR(ROUND(SUMIFS(Данные3!$G:$G,Данные3!$A:$A,D$2,Данные3!$B:$B,G1285)*100,0)&amp;"%",""))</f>
        <v/>
      </c>
      <c r="U1285" s="51" t="str">
        <f t="shared" si="61"/>
        <v/>
      </c>
      <c r="V1285" s="53" t="str">
        <f t="shared" si="62"/>
        <v/>
      </c>
      <c r="W1285" s="51" t="str">
        <f>IFERROR(IF(Данные2!$A1285&lt;&gt;"",Данные2!$A1285,""),"")</f>
        <v/>
      </c>
      <c r="X1285" s="53" t="str">
        <f>IF(COUNTIF(W$1:W1285,W1285)=1,IF(COUNT(X$1:X1284)&gt;0,MAX(X$1:X1284)+1,1),"")</f>
        <v/>
      </c>
      <c r="Z1285" s="51" t="str">
        <f>IF($U1285="","",IFERROR(SUMIF(Данные2!$A:$A,Техлист!$U1285,Данные2!D:D),""))</f>
        <v/>
      </c>
      <c r="AA1285" s="51" t="str">
        <f>IF($U1285="","",IFERROR(SUMIF(Данные2!$A:$A,Техлист!$U1285,Данные2!E:E),""))</f>
        <v/>
      </c>
      <c r="AB1285" s="45" t="str">
        <f>IF($U1285="","",IFERROR(ROUND(SUMIF(Данные2!$A:$A,Техлист!$U1285,Данные2!F:F)*100,0)&amp;"%",""))</f>
        <v/>
      </c>
    </row>
    <row r="1286" spans="1:28" x14ac:dyDescent="0.25">
      <c r="A1286" s="45" t="str">
        <f>IF(Данные2!$A1286&lt;&gt;"",Данные2!$A1286,"")</f>
        <v/>
      </c>
      <c r="G1286" s="45" t="str">
        <f t="shared" si="60"/>
        <v/>
      </c>
      <c r="H1286" s="45" t="str">
        <f>IF(COUNTIF(G$1:G1286,G1286)=1,IF(COUNT(H$1:H1285)&gt;0,MAX(H$1:H1285)+1,1),"")</f>
        <v/>
      </c>
      <c r="J1286" s="45" t="str">
        <f>IFERROR(IF(AND(Данные3!A1286&lt;&gt;"",Данные3!A1286=D$2),Данные3!B1286,""),"")</f>
        <v/>
      </c>
      <c r="K1286" s="45" t="str">
        <f>IF(COUNTIF(J$1:J1286,J1286)=1,IF(COUNT(K$1:K1285)&gt;0,MAX(K$1:K1285)+1,1),"")</f>
        <v/>
      </c>
      <c r="M1286" s="51" t="str">
        <f>IF(G1286="","",IFERROR(SUMIFS(Данные3!$E:$E,Данные3!$A:$A,D$2,Данные3!$B:$B,G1286),""))</f>
        <v/>
      </c>
      <c r="N1286" s="51" t="str">
        <f>IF(G1286="","",IFERROR(SUMIFS(Данные3!$F:$F,Данные3!$A:$A,D$2,Данные3!$B:$B,G1286),""))</f>
        <v/>
      </c>
      <c r="O1286" s="51" t="str">
        <f>IF(G1286="","",IFERROR(ROUND(SUMIFS(Данные3!$G:$G,Данные3!$A:$A,D$2,Данные3!$B:$B,G1286)*100,0)&amp;"%",""))</f>
        <v/>
      </c>
      <c r="U1286" s="51" t="str">
        <f t="shared" si="61"/>
        <v/>
      </c>
      <c r="V1286" s="53" t="str">
        <f t="shared" si="62"/>
        <v/>
      </c>
      <c r="W1286" s="51" t="str">
        <f>IFERROR(IF(Данные2!$A1286&lt;&gt;"",Данные2!$A1286,""),"")</f>
        <v/>
      </c>
      <c r="X1286" s="53" t="str">
        <f>IF(COUNTIF(W$1:W1286,W1286)=1,IF(COUNT(X$1:X1285)&gt;0,MAX(X$1:X1285)+1,1),"")</f>
        <v/>
      </c>
      <c r="Z1286" s="51" t="str">
        <f>IF($U1286="","",IFERROR(SUMIF(Данные2!$A:$A,Техлист!$U1286,Данные2!D:D),""))</f>
        <v/>
      </c>
      <c r="AA1286" s="51" t="str">
        <f>IF($U1286="","",IFERROR(SUMIF(Данные2!$A:$A,Техлист!$U1286,Данные2!E:E),""))</f>
        <v/>
      </c>
      <c r="AB1286" s="45" t="str">
        <f>IF($U1286="","",IFERROR(ROUND(SUMIF(Данные2!$A:$A,Техлист!$U1286,Данные2!F:F)*100,0)&amp;"%",""))</f>
        <v/>
      </c>
    </row>
    <row r="1287" spans="1:28" x14ac:dyDescent="0.25">
      <c r="A1287" s="45" t="str">
        <f>IF(Данные2!$A1287&lt;&gt;"",Данные2!$A1287,"")</f>
        <v/>
      </c>
      <c r="G1287" s="45" t="str">
        <f t="shared" si="60"/>
        <v/>
      </c>
      <c r="H1287" s="45" t="str">
        <f>IF(COUNTIF(G$1:G1287,G1287)=1,IF(COUNT(H$1:H1286)&gt;0,MAX(H$1:H1286)+1,1),"")</f>
        <v/>
      </c>
      <c r="J1287" s="45" t="str">
        <f>IFERROR(IF(AND(Данные3!A1287&lt;&gt;"",Данные3!A1287=D$2),Данные3!B1287,""),"")</f>
        <v/>
      </c>
      <c r="K1287" s="45" t="str">
        <f>IF(COUNTIF(J$1:J1287,J1287)=1,IF(COUNT(K$1:K1286)&gt;0,MAX(K$1:K1286)+1,1),"")</f>
        <v/>
      </c>
      <c r="M1287" s="51" t="str">
        <f>IF(G1287="","",IFERROR(SUMIFS(Данные3!$E:$E,Данные3!$A:$A,D$2,Данные3!$B:$B,G1287),""))</f>
        <v/>
      </c>
      <c r="N1287" s="51" t="str">
        <f>IF(G1287="","",IFERROR(SUMIFS(Данные3!$F:$F,Данные3!$A:$A,D$2,Данные3!$B:$B,G1287),""))</f>
        <v/>
      </c>
      <c r="O1287" s="51" t="str">
        <f>IF(G1287="","",IFERROR(ROUND(SUMIFS(Данные3!$G:$G,Данные3!$A:$A,D$2,Данные3!$B:$B,G1287)*100,0)&amp;"%",""))</f>
        <v/>
      </c>
      <c r="U1287" s="51" t="str">
        <f t="shared" si="61"/>
        <v/>
      </c>
      <c r="V1287" s="53" t="str">
        <f t="shared" si="62"/>
        <v/>
      </c>
      <c r="W1287" s="51" t="str">
        <f>IFERROR(IF(Данные2!$A1287&lt;&gt;"",Данные2!$A1287,""),"")</f>
        <v/>
      </c>
      <c r="X1287" s="53" t="str">
        <f>IF(COUNTIF(W$1:W1287,W1287)=1,IF(COUNT(X$1:X1286)&gt;0,MAX(X$1:X1286)+1,1),"")</f>
        <v/>
      </c>
      <c r="Z1287" s="51" t="str">
        <f>IF($U1287="","",IFERROR(SUMIF(Данные2!$A:$A,Техлист!$U1287,Данные2!D:D),""))</f>
        <v/>
      </c>
      <c r="AA1287" s="51" t="str">
        <f>IF($U1287="","",IFERROR(SUMIF(Данные2!$A:$A,Техлист!$U1287,Данные2!E:E),""))</f>
        <v/>
      </c>
      <c r="AB1287" s="45" t="str">
        <f>IF($U1287="","",IFERROR(ROUND(SUMIF(Данные2!$A:$A,Техлист!$U1287,Данные2!F:F)*100,0)&amp;"%",""))</f>
        <v/>
      </c>
    </row>
    <row r="1288" spans="1:28" x14ac:dyDescent="0.25">
      <c r="A1288" s="45" t="str">
        <f>IF(Данные2!$A1288&lt;&gt;"",Данные2!$A1288,"")</f>
        <v/>
      </c>
      <c r="G1288" s="45" t="str">
        <f t="shared" si="60"/>
        <v/>
      </c>
      <c r="H1288" s="45" t="str">
        <f>IF(COUNTIF(G$1:G1288,G1288)=1,IF(COUNT(H$1:H1287)&gt;0,MAX(H$1:H1287)+1,1),"")</f>
        <v/>
      </c>
      <c r="J1288" s="45" t="str">
        <f>IFERROR(IF(AND(Данные3!A1288&lt;&gt;"",Данные3!A1288=D$2),Данные3!B1288,""),"")</f>
        <v/>
      </c>
      <c r="K1288" s="45" t="str">
        <f>IF(COUNTIF(J$1:J1288,J1288)=1,IF(COUNT(K$1:K1287)&gt;0,MAX(K$1:K1287)+1,1),"")</f>
        <v/>
      </c>
      <c r="M1288" s="51" t="str">
        <f>IF(G1288="","",IFERROR(SUMIFS(Данные3!$E:$E,Данные3!$A:$A,D$2,Данные3!$B:$B,G1288),""))</f>
        <v/>
      </c>
      <c r="N1288" s="51" t="str">
        <f>IF(G1288="","",IFERROR(SUMIFS(Данные3!$F:$F,Данные3!$A:$A,D$2,Данные3!$B:$B,G1288),""))</f>
        <v/>
      </c>
      <c r="O1288" s="51" t="str">
        <f>IF(G1288="","",IFERROR(ROUND(SUMIFS(Данные3!$G:$G,Данные3!$A:$A,D$2,Данные3!$B:$B,G1288)*100,0)&amp;"%",""))</f>
        <v/>
      </c>
      <c r="U1288" s="51" t="str">
        <f t="shared" si="61"/>
        <v/>
      </c>
      <c r="V1288" s="53" t="str">
        <f t="shared" si="62"/>
        <v/>
      </c>
      <c r="W1288" s="51" t="str">
        <f>IFERROR(IF(Данные2!$A1288&lt;&gt;"",Данные2!$A1288,""),"")</f>
        <v/>
      </c>
      <c r="X1288" s="53" t="str">
        <f>IF(COUNTIF(W$1:W1288,W1288)=1,IF(COUNT(X$1:X1287)&gt;0,MAX(X$1:X1287)+1,1),"")</f>
        <v/>
      </c>
      <c r="Z1288" s="51" t="str">
        <f>IF($U1288="","",IFERROR(SUMIF(Данные2!$A:$A,Техлист!$U1288,Данные2!D:D),""))</f>
        <v/>
      </c>
      <c r="AA1288" s="51" t="str">
        <f>IF($U1288="","",IFERROR(SUMIF(Данные2!$A:$A,Техлист!$U1288,Данные2!E:E),""))</f>
        <v/>
      </c>
      <c r="AB1288" s="45" t="str">
        <f>IF($U1288="","",IFERROR(ROUND(SUMIF(Данные2!$A:$A,Техлист!$U1288,Данные2!F:F)*100,0)&amp;"%",""))</f>
        <v/>
      </c>
    </row>
    <row r="1289" spans="1:28" x14ac:dyDescent="0.25">
      <c r="A1289" s="45" t="str">
        <f>IF(Данные2!$A1289&lt;&gt;"",Данные2!$A1289,"")</f>
        <v/>
      </c>
      <c r="G1289" s="45" t="str">
        <f t="shared" si="60"/>
        <v/>
      </c>
      <c r="H1289" s="45" t="str">
        <f>IF(COUNTIF(G$1:G1289,G1289)=1,IF(COUNT(H$1:H1288)&gt;0,MAX(H$1:H1288)+1,1),"")</f>
        <v/>
      </c>
      <c r="J1289" s="45" t="str">
        <f>IFERROR(IF(AND(Данные3!A1289&lt;&gt;"",Данные3!A1289=D$2),Данные3!B1289,""),"")</f>
        <v/>
      </c>
      <c r="K1289" s="45" t="str">
        <f>IF(COUNTIF(J$1:J1289,J1289)=1,IF(COUNT(K$1:K1288)&gt;0,MAX(K$1:K1288)+1,1),"")</f>
        <v/>
      </c>
      <c r="M1289" s="51" t="str">
        <f>IF(G1289="","",IFERROR(SUMIFS(Данные3!$E:$E,Данные3!$A:$A,D$2,Данные3!$B:$B,G1289),""))</f>
        <v/>
      </c>
      <c r="N1289" s="51" t="str">
        <f>IF(G1289="","",IFERROR(SUMIFS(Данные3!$F:$F,Данные3!$A:$A,D$2,Данные3!$B:$B,G1289),""))</f>
        <v/>
      </c>
      <c r="O1289" s="51" t="str">
        <f>IF(G1289="","",IFERROR(ROUND(SUMIFS(Данные3!$G:$G,Данные3!$A:$A,D$2,Данные3!$B:$B,G1289)*100,0)&amp;"%",""))</f>
        <v/>
      </c>
      <c r="U1289" s="51" t="str">
        <f t="shared" si="61"/>
        <v/>
      </c>
      <c r="V1289" s="53" t="str">
        <f t="shared" si="62"/>
        <v/>
      </c>
      <c r="W1289" s="51" t="str">
        <f>IFERROR(IF(Данные2!$A1289&lt;&gt;"",Данные2!$A1289,""),"")</f>
        <v/>
      </c>
      <c r="X1289" s="53" t="str">
        <f>IF(COUNTIF(W$1:W1289,W1289)=1,IF(COUNT(X$1:X1288)&gt;0,MAX(X$1:X1288)+1,1),"")</f>
        <v/>
      </c>
      <c r="Z1289" s="51" t="str">
        <f>IF($U1289="","",IFERROR(SUMIF(Данные2!$A:$A,Техлист!$U1289,Данные2!D:D),""))</f>
        <v/>
      </c>
      <c r="AA1289" s="51" t="str">
        <f>IF($U1289="","",IFERROR(SUMIF(Данные2!$A:$A,Техлист!$U1289,Данные2!E:E),""))</f>
        <v/>
      </c>
      <c r="AB1289" s="45" t="str">
        <f>IF($U1289="","",IFERROR(ROUND(SUMIF(Данные2!$A:$A,Техлист!$U1289,Данные2!F:F)*100,0)&amp;"%",""))</f>
        <v/>
      </c>
    </row>
    <row r="1290" spans="1:28" x14ac:dyDescent="0.25">
      <c r="A1290" s="45" t="str">
        <f>IF(Данные2!$A1290&lt;&gt;"",Данные2!$A1290,"")</f>
        <v/>
      </c>
      <c r="G1290" s="45" t="str">
        <f t="shared" si="60"/>
        <v/>
      </c>
      <c r="H1290" s="45" t="str">
        <f>IF(COUNTIF(G$1:G1290,G1290)=1,IF(COUNT(H$1:H1289)&gt;0,MAX(H$1:H1289)+1,1),"")</f>
        <v/>
      </c>
      <c r="J1290" s="45" t="str">
        <f>IFERROR(IF(AND(Данные3!A1290&lt;&gt;"",Данные3!A1290=D$2),Данные3!B1290,""),"")</f>
        <v/>
      </c>
      <c r="K1290" s="45" t="str">
        <f>IF(COUNTIF(J$1:J1290,J1290)=1,IF(COUNT(K$1:K1289)&gt;0,MAX(K$1:K1289)+1,1),"")</f>
        <v/>
      </c>
      <c r="M1290" s="51" t="str">
        <f>IF(G1290="","",IFERROR(SUMIFS(Данные3!$E:$E,Данные3!$A:$A,D$2,Данные3!$B:$B,G1290),""))</f>
        <v/>
      </c>
      <c r="N1290" s="51" t="str">
        <f>IF(G1290="","",IFERROR(SUMIFS(Данные3!$F:$F,Данные3!$A:$A,D$2,Данные3!$B:$B,G1290),""))</f>
        <v/>
      </c>
      <c r="O1290" s="51" t="str">
        <f>IF(G1290="","",IFERROR(ROUND(SUMIFS(Данные3!$G:$G,Данные3!$A:$A,D$2,Данные3!$B:$B,G1290)*100,0)&amp;"%",""))</f>
        <v/>
      </c>
      <c r="U1290" s="51" t="str">
        <f t="shared" si="61"/>
        <v/>
      </c>
      <c r="V1290" s="53" t="str">
        <f t="shared" si="62"/>
        <v/>
      </c>
      <c r="W1290" s="51" t="str">
        <f>IFERROR(IF(Данные2!$A1290&lt;&gt;"",Данные2!$A1290,""),"")</f>
        <v/>
      </c>
      <c r="X1290" s="53" t="str">
        <f>IF(COUNTIF(W$1:W1290,W1290)=1,IF(COUNT(X$1:X1289)&gt;0,MAX(X$1:X1289)+1,1),"")</f>
        <v/>
      </c>
      <c r="Z1290" s="51" t="str">
        <f>IF($U1290="","",IFERROR(SUMIF(Данные2!$A:$A,Техлист!$U1290,Данные2!D:D),""))</f>
        <v/>
      </c>
      <c r="AA1290" s="51" t="str">
        <f>IF($U1290="","",IFERROR(SUMIF(Данные2!$A:$A,Техлист!$U1290,Данные2!E:E),""))</f>
        <v/>
      </c>
      <c r="AB1290" s="45" t="str">
        <f>IF($U1290="","",IFERROR(ROUND(SUMIF(Данные2!$A:$A,Техлист!$U1290,Данные2!F:F)*100,0)&amp;"%",""))</f>
        <v/>
      </c>
    </row>
    <row r="1291" spans="1:28" x14ac:dyDescent="0.25">
      <c r="A1291" s="45" t="str">
        <f>IF(Данные2!$A1291&lt;&gt;"",Данные2!$A1291,"")</f>
        <v/>
      </c>
      <c r="G1291" s="45" t="str">
        <f t="shared" si="60"/>
        <v/>
      </c>
      <c r="H1291" s="45" t="str">
        <f>IF(COUNTIF(G$1:G1291,G1291)=1,IF(COUNT(H$1:H1290)&gt;0,MAX(H$1:H1290)+1,1),"")</f>
        <v/>
      </c>
      <c r="J1291" s="45" t="str">
        <f>IFERROR(IF(AND(Данные3!A1291&lt;&gt;"",Данные3!A1291=D$2),Данные3!B1291,""),"")</f>
        <v/>
      </c>
      <c r="K1291" s="45" t="str">
        <f>IF(COUNTIF(J$1:J1291,J1291)=1,IF(COUNT(K$1:K1290)&gt;0,MAX(K$1:K1290)+1,1),"")</f>
        <v/>
      </c>
      <c r="M1291" s="51" t="str">
        <f>IF(G1291="","",IFERROR(SUMIFS(Данные3!$E:$E,Данные3!$A:$A,D$2,Данные3!$B:$B,G1291),""))</f>
        <v/>
      </c>
      <c r="N1291" s="51" t="str">
        <f>IF(G1291="","",IFERROR(SUMIFS(Данные3!$F:$F,Данные3!$A:$A,D$2,Данные3!$B:$B,G1291),""))</f>
        <v/>
      </c>
      <c r="O1291" s="51" t="str">
        <f>IF(G1291="","",IFERROR(ROUND(SUMIFS(Данные3!$G:$G,Данные3!$A:$A,D$2,Данные3!$B:$B,G1291)*100,0)&amp;"%",""))</f>
        <v/>
      </c>
      <c r="U1291" s="51" t="str">
        <f t="shared" si="61"/>
        <v/>
      </c>
      <c r="V1291" s="53" t="str">
        <f t="shared" si="62"/>
        <v/>
      </c>
      <c r="W1291" s="51" t="str">
        <f>IFERROR(IF(Данные2!$A1291&lt;&gt;"",Данные2!$A1291,""),"")</f>
        <v/>
      </c>
      <c r="X1291" s="53" t="str">
        <f>IF(COUNTIF(W$1:W1291,W1291)=1,IF(COUNT(X$1:X1290)&gt;0,MAX(X$1:X1290)+1,1),"")</f>
        <v/>
      </c>
      <c r="Z1291" s="51" t="str">
        <f>IF($U1291="","",IFERROR(SUMIF(Данные2!$A:$A,Техлист!$U1291,Данные2!D:D),""))</f>
        <v/>
      </c>
      <c r="AA1291" s="51" t="str">
        <f>IF($U1291="","",IFERROR(SUMIF(Данные2!$A:$A,Техлист!$U1291,Данные2!E:E),""))</f>
        <v/>
      </c>
      <c r="AB1291" s="45" t="str">
        <f>IF($U1291="","",IFERROR(ROUND(SUMIF(Данные2!$A:$A,Техлист!$U1291,Данные2!F:F)*100,0)&amp;"%",""))</f>
        <v/>
      </c>
    </row>
    <row r="1292" spans="1:28" x14ac:dyDescent="0.25">
      <c r="A1292" s="45" t="str">
        <f>IF(Данные2!$A1292&lt;&gt;"",Данные2!$A1292,"")</f>
        <v/>
      </c>
      <c r="G1292" s="45" t="str">
        <f t="shared" si="60"/>
        <v/>
      </c>
      <c r="H1292" s="45" t="str">
        <f>IF(COUNTIF(G$1:G1292,G1292)=1,IF(COUNT(H$1:H1291)&gt;0,MAX(H$1:H1291)+1,1),"")</f>
        <v/>
      </c>
      <c r="J1292" s="45" t="str">
        <f>IFERROR(IF(AND(Данные3!A1292&lt;&gt;"",Данные3!A1292=D$2),Данные3!B1292,""),"")</f>
        <v/>
      </c>
      <c r="K1292" s="45" t="str">
        <f>IF(COUNTIF(J$1:J1292,J1292)=1,IF(COUNT(K$1:K1291)&gt;0,MAX(K$1:K1291)+1,1),"")</f>
        <v/>
      </c>
      <c r="M1292" s="51" t="str">
        <f>IF(G1292="","",IFERROR(SUMIFS(Данные3!$E:$E,Данные3!$A:$A,D$2,Данные3!$B:$B,G1292),""))</f>
        <v/>
      </c>
      <c r="N1292" s="51" t="str">
        <f>IF(G1292="","",IFERROR(SUMIFS(Данные3!$F:$F,Данные3!$A:$A,D$2,Данные3!$B:$B,G1292),""))</f>
        <v/>
      </c>
      <c r="O1292" s="51" t="str">
        <f>IF(G1292="","",IFERROR(ROUND(SUMIFS(Данные3!$G:$G,Данные3!$A:$A,D$2,Данные3!$B:$B,G1292)*100,0)&amp;"%",""))</f>
        <v/>
      </c>
      <c r="U1292" s="51" t="str">
        <f t="shared" si="61"/>
        <v/>
      </c>
      <c r="V1292" s="53" t="str">
        <f t="shared" si="62"/>
        <v/>
      </c>
      <c r="W1292" s="51" t="str">
        <f>IFERROR(IF(Данные2!$A1292&lt;&gt;"",Данные2!$A1292,""),"")</f>
        <v/>
      </c>
      <c r="X1292" s="53" t="str">
        <f>IF(COUNTIF(W$1:W1292,W1292)=1,IF(COUNT(X$1:X1291)&gt;0,MAX(X$1:X1291)+1,1),"")</f>
        <v/>
      </c>
      <c r="Z1292" s="51" t="str">
        <f>IF($U1292="","",IFERROR(SUMIF(Данные2!$A:$A,Техлист!$U1292,Данные2!D:D),""))</f>
        <v/>
      </c>
      <c r="AA1292" s="51" t="str">
        <f>IF($U1292="","",IFERROR(SUMIF(Данные2!$A:$A,Техлист!$U1292,Данные2!E:E),""))</f>
        <v/>
      </c>
      <c r="AB1292" s="45" t="str">
        <f>IF($U1292="","",IFERROR(ROUND(SUMIF(Данные2!$A:$A,Техлист!$U1292,Данные2!F:F)*100,0)&amp;"%",""))</f>
        <v/>
      </c>
    </row>
    <row r="1293" spans="1:28" x14ac:dyDescent="0.25">
      <c r="A1293" s="45" t="str">
        <f>IF(Данные2!$A1293&lt;&gt;"",Данные2!$A1293,"")</f>
        <v/>
      </c>
      <c r="G1293" s="45" t="str">
        <f t="shared" si="60"/>
        <v/>
      </c>
      <c r="H1293" s="45" t="str">
        <f>IF(COUNTIF(G$1:G1293,G1293)=1,IF(COUNT(H$1:H1292)&gt;0,MAX(H$1:H1292)+1,1),"")</f>
        <v/>
      </c>
      <c r="J1293" s="45" t="str">
        <f>IFERROR(IF(AND(Данные3!A1293&lt;&gt;"",Данные3!A1293=D$2),Данные3!B1293,""),"")</f>
        <v/>
      </c>
      <c r="K1293" s="45" t="str">
        <f>IF(COUNTIF(J$1:J1293,J1293)=1,IF(COUNT(K$1:K1292)&gt;0,MAX(K$1:K1292)+1,1),"")</f>
        <v/>
      </c>
      <c r="M1293" s="51" t="str">
        <f>IF(G1293="","",IFERROR(SUMIFS(Данные3!$E:$E,Данные3!$A:$A,D$2,Данные3!$B:$B,G1293),""))</f>
        <v/>
      </c>
      <c r="N1293" s="51" t="str">
        <f>IF(G1293="","",IFERROR(SUMIFS(Данные3!$F:$F,Данные3!$A:$A,D$2,Данные3!$B:$B,G1293),""))</f>
        <v/>
      </c>
      <c r="O1293" s="51" t="str">
        <f>IF(G1293="","",IFERROR(ROUND(SUMIFS(Данные3!$G:$G,Данные3!$A:$A,D$2,Данные3!$B:$B,G1293)*100,0)&amp;"%",""))</f>
        <v/>
      </c>
      <c r="U1293" s="51" t="str">
        <f t="shared" si="61"/>
        <v/>
      </c>
      <c r="V1293" s="53" t="str">
        <f t="shared" si="62"/>
        <v/>
      </c>
      <c r="W1293" s="51" t="str">
        <f>IFERROR(IF(Данные2!$A1293&lt;&gt;"",Данные2!$A1293,""),"")</f>
        <v/>
      </c>
      <c r="X1293" s="53" t="str">
        <f>IF(COUNTIF(W$1:W1293,W1293)=1,IF(COUNT(X$1:X1292)&gt;0,MAX(X$1:X1292)+1,1),"")</f>
        <v/>
      </c>
      <c r="Z1293" s="51" t="str">
        <f>IF($U1293="","",IFERROR(SUMIF(Данные2!$A:$A,Техлист!$U1293,Данные2!D:D),""))</f>
        <v/>
      </c>
      <c r="AA1293" s="51" t="str">
        <f>IF($U1293="","",IFERROR(SUMIF(Данные2!$A:$A,Техлист!$U1293,Данные2!E:E),""))</f>
        <v/>
      </c>
      <c r="AB1293" s="45" t="str">
        <f>IF($U1293="","",IFERROR(ROUND(SUMIF(Данные2!$A:$A,Техлист!$U1293,Данные2!F:F)*100,0)&amp;"%",""))</f>
        <v/>
      </c>
    </row>
    <row r="1294" spans="1:28" x14ac:dyDescent="0.25">
      <c r="A1294" s="45" t="str">
        <f>IF(Данные2!$A1294&lt;&gt;"",Данные2!$A1294,"")</f>
        <v/>
      </c>
      <c r="G1294" s="45" t="str">
        <f t="shared" si="60"/>
        <v/>
      </c>
      <c r="H1294" s="45" t="str">
        <f>IF(COUNTIF(G$1:G1294,G1294)=1,IF(COUNT(H$1:H1293)&gt;0,MAX(H$1:H1293)+1,1),"")</f>
        <v/>
      </c>
      <c r="J1294" s="45" t="str">
        <f>IFERROR(IF(AND(Данные3!A1294&lt;&gt;"",Данные3!A1294=D$2),Данные3!B1294,""),"")</f>
        <v/>
      </c>
      <c r="K1294" s="45" t="str">
        <f>IF(COUNTIF(J$1:J1294,J1294)=1,IF(COUNT(K$1:K1293)&gt;0,MAX(K$1:K1293)+1,1),"")</f>
        <v/>
      </c>
      <c r="M1294" s="51" t="str">
        <f>IF(G1294="","",IFERROR(SUMIFS(Данные3!$E:$E,Данные3!$A:$A,D$2,Данные3!$B:$B,G1294),""))</f>
        <v/>
      </c>
      <c r="N1294" s="51" t="str">
        <f>IF(G1294="","",IFERROR(SUMIFS(Данные3!$F:$F,Данные3!$A:$A,D$2,Данные3!$B:$B,G1294),""))</f>
        <v/>
      </c>
      <c r="O1294" s="51" t="str">
        <f>IF(G1294="","",IFERROR(ROUND(SUMIFS(Данные3!$G:$G,Данные3!$A:$A,D$2,Данные3!$B:$B,G1294)*100,0)&amp;"%",""))</f>
        <v/>
      </c>
      <c r="U1294" s="51" t="str">
        <f t="shared" si="61"/>
        <v/>
      </c>
      <c r="V1294" s="53" t="str">
        <f t="shared" si="62"/>
        <v/>
      </c>
      <c r="W1294" s="51" t="str">
        <f>IFERROR(IF(Данные2!$A1294&lt;&gt;"",Данные2!$A1294,""),"")</f>
        <v/>
      </c>
      <c r="X1294" s="53" t="str">
        <f>IF(COUNTIF(W$1:W1294,W1294)=1,IF(COUNT(X$1:X1293)&gt;0,MAX(X$1:X1293)+1,1),"")</f>
        <v/>
      </c>
      <c r="Z1294" s="51" t="str">
        <f>IF($U1294="","",IFERROR(SUMIF(Данные2!$A:$A,Техлист!$U1294,Данные2!D:D),""))</f>
        <v/>
      </c>
      <c r="AA1294" s="51" t="str">
        <f>IF($U1294="","",IFERROR(SUMIF(Данные2!$A:$A,Техлист!$U1294,Данные2!E:E),""))</f>
        <v/>
      </c>
      <c r="AB1294" s="45" t="str">
        <f>IF($U1294="","",IFERROR(ROUND(SUMIF(Данные2!$A:$A,Техлист!$U1294,Данные2!F:F)*100,0)&amp;"%",""))</f>
        <v/>
      </c>
    </row>
    <row r="1295" spans="1:28" x14ac:dyDescent="0.25">
      <c r="A1295" s="45" t="str">
        <f>IF(Данные2!$A1295&lt;&gt;"",Данные2!$A1295,"")</f>
        <v/>
      </c>
      <c r="G1295" s="45" t="str">
        <f t="shared" si="60"/>
        <v/>
      </c>
      <c r="H1295" s="45" t="str">
        <f>IF(COUNTIF(G$1:G1295,G1295)=1,IF(COUNT(H$1:H1294)&gt;0,MAX(H$1:H1294)+1,1),"")</f>
        <v/>
      </c>
      <c r="J1295" s="45" t="str">
        <f>IFERROR(IF(AND(Данные3!A1295&lt;&gt;"",Данные3!A1295=D$2),Данные3!B1295,""),"")</f>
        <v/>
      </c>
      <c r="K1295" s="45" t="str">
        <f>IF(COUNTIF(J$1:J1295,J1295)=1,IF(COUNT(K$1:K1294)&gt;0,MAX(K$1:K1294)+1,1),"")</f>
        <v/>
      </c>
      <c r="M1295" s="51" t="str">
        <f>IF(G1295="","",IFERROR(SUMIFS(Данные3!$E:$E,Данные3!$A:$A,D$2,Данные3!$B:$B,G1295),""))</f>
        <v/>
      </c>
      <c r="N1295" s="51" t="str">
        <f>IF(G1295="","",IFERROR(SUMIFS(Данные3!$F:$F,Данные3!$A:$A,D$2,Данные3!$B:$B,G1295),""))</f>
        <v/>
      </c>
      <c r="O1295" s="51" t="str">
        <f>IF(G1295="","",IFERROR(ROUND(SUMIFS(Данные3!$G:$G,Данные3!$A:$A,D$2,Данные3!$B:$B,G1295)*100,0)&amp;"%",""))</f>
        <v/>
      </c>
      <c r="U1295" s="51" t="str">
        <f t="shared" si="61"/>
        <v/>
      </c>
      <c r="V1295" s="53" t="str">
        <f t="shared" si="62"/>
        <v/>
      </c>
      <c r="W1295" s="51" t="str">
        <f>IFERROR(IF(Данные2!$A1295&lt;&gt;"",Данные2!$A1295,""),"")</f>
        <v/>
      </c>
      <c r="X1295" s="53" t="str">
        <f>IF(COUNTIF(W$1:W1295,W1295)=1,IF(COUNT(X$1:X1294)&gt;0,MAX(X$1:X1294)+1,1),"")</f>
        <v/>
      </c>
      <c r="Z1295" s="51" t="str">
        <f>IF($U1295="","",IFERROR(SUMIF(Данные2!$A:$A,Техлист!$U1295,Данные2!D:D),""))</f>
        <v/>
      </c>
      <c r="AA1295" s="51" t="str">
        <f>IF($U1295="","",IFERROR(SUMIF(Данные2!$A:$A,Техлист!$U1295,Данные2!E:E),""))</f>
        <v/>
      </c>
      <c r="AB1295" s="45" t="str">
        <f>IF($U1295="","",IFERROR(ROUND(SUMIF(Данные2!$A:$A,Техлист!$U1295,Данные2!F:F)*100,0)&amp;"%",""))</f>
        <v/>
      </c>
    </row>
    <row r="1296" spans="1:28" x14ac:dyDescent="0.25">
      <c r="A1296" s="45" t="str">
        <f>IF(Данные2!$A1296&lt;&gt;"",Данные2!$A1296,"")</f>
        <v/>
      </c>
      <c r="G1296" s="45" t="str">
        <f t="shared" si="60"/>
        <v/>
      </c>
      <c r="H1296" s="45" t="str">
        <f>IF(COUNTIF(G$1:G1296,G1296)=1,IF(COUNT(H$1:H1295)&gt;0,MAX(H$1:H1295)+1,1),"")</f>
        <v/>
      </c>
      <c r="J1296" s="45" t="str">
        <f>IFERROR(IF(AND(Данные3!A1296&lt;&gt;"",Данные3!A1296=D$2),Данные3!B1296,""),"")</f>
        <v/>
      </c>
      <c r="K1296" s="45" t="str">
        <f>IF(COUNTIF(J$1:J1296,J1296)=1,IF(COUNT(K$1:K1295)&gt;0,MAX(K$1:K1295)+1,1),"")</f>
        <v/>
      </c>
      <c r="M1296" s="51" t="str">
        <f>IF(G1296="","",IFERROR(SUMIFS(Данные3!$E:$E,Данные3!$A:$A,D$2,Данные3!$B:$B,G1296),""))</f>
        <v/>
      </c>
      <c r="N1296" s="51" t="str">
        <f>IF(G1296="","",IFERROR(SUMIFS(Данные3!$F:$F,Данные3!$A:$A,D$2,Данные3!$B:$B,G1296),""))</f>
        <v/>
      </c>
      <c r="O1296" s="51" t="str">
        <f>IF(G1296="","",IFERROR(ROUND(SUMIFS(Данные3!$G:$G,Данные3!$A:$A,D$2,Данные3!$B:$B,G1296)*100,0)&amp;"%",""))</f>
        <v/>
      </c>
      <c r="U1296" s="51" t="str">
        <f t="shared" si="61"/>
        <v/>
      </c>
      <c r="V1296" s="53" t="str">
        <f t="shared" si="62"/>
        <v/>
      </c>
      <c r="W1296" s="51" t="str">
        <f>IFERROR(IF(Данные2!$A1296&lt;&gt;"",Данные2!$A1296,""),"")</f>
        <v/>
      </c>
      <c r="X1296" s="53" t="str">
        <f>IF(COUNTIF(W$1:W1296,W1296)=1,IF(COUNT(X$1:X1295)&gt;0,MAX(X$1:X1295)+1,1),"")</f>
        <v/>
      </c>
      <c r="Z1296" s="51" t="str">
        <f>IF($U1296="","",IFERROR(SUMIF(Данные2!$A:$A,Техлист!$U1296,Данные2!D:D),""))</f>
        <v/>
      </c>
      <c r="AA1296" s="51" t="str">
        <f>IF($U1296="","",IFERROR(SUMIF(Данные2!$A:$A,Техлист!$U1296,Данные2!E:E),""))</f>
        <v/>
      </c>
      <c r="AB1296" s="45" t="str">
        <f>IF($U1296="","",IFERROR(ROUND(SUMIF(Данные2!$A:$A,Техлист!$U1296,Данные2!F:F)*100,0)&amp;"%",""))</f>
        <v/>
      </c>
    </row>
    <row r="1297" spans="1:28" x14ac:dyDescent="0.25">
      <c r="A1297" s="45" t="str">
        <f>IF(Данные2!$A1297&lt;&gt;"",Данные2!$A1297,"")</f>
        <v/>
      </c>
      <c r="G1297" s="45" t="str">
        <f t="shared" si="60"/>
        <v/>
      </c>
      <c r="H1297" s="45" t="str">
        <f>IF(COUNTIF(G$1:G1297,G1297)=1,IF(COUNT(H$1:H1296)&gt;0,MAX(H$1:H1296)+1,1),"")</f>
        <v/>
      </c>
      <c r="J1297" s="45" t="str">
        <f>IFERROR(IF(AND(Данные3!A1297&lt;&gt;"",Данные3!A1297=D$2),Данные3!B1297,""),"")</f>
        <v/>
      </c>
      <c r="K1297" s="45" t="str">
        <f>IF(COUNTIF(J$1:J1297,J1297)=1,IF(COUNT(K$1:K1296)&gt;0,MAX(K$1:K1296)+1,1),"")</f>
        <v/>
      </c>
      <c r="M1297" s="51" t="str">
        <f>IF(G1297="","",IFERROR(SUMIFS(Данные3!$E:$E,Данные3!$A:$A,D$2,Данные3!$B:$B,G1297),""))</f>
        <v/>
      </c>
      <c r="N1297" s="51" t="str">
        <f>IF(G1297="","",IFERROR(SUMIFS(Данные3!$F:$F,Данные3!$A:$A,D$2,Данные3!$B:$B,G1297),""))</f>
        <v/>
      </c>
      <c r="O1297" s="51" t="str">
        <f>IF(G1297="","",IFERROR(ROUND(SUMIFS(Данные3!$G:$G,Данные3!$A:$A,D$2,Данные3!$B:$B,G1297)*100,0)&amp;"%",""))</f>
        <v/>
      </c>
      <c r="U1297" s="51" t="str">
        <f t="shared" si="61"/>
        <v/>
      </c>
      <c r="V1297" s="53" t="str">
        <f t="shared" si="62"/>
        <v/>
      </c>
      <c r="W1297" s="51" t="str">
        <f>IFERROR(IF(Данные2!$A1297&lt;&gt;"",Данные2!$A1297,""),"")</f>
        <v/>
      </c>
      <c r="X1297" s="53" t="str">
        <f>IF(COUNTIF(W$1:W1297,W1297)=1,IF(COUNT(X$1:X1296)&gt;0,MAX(X$1:X1296)+1,1),"")</f>
        <v/>
      </c>
      <c r="Z1297" s="51" t="str">
        <f>IF($U1297="","",IFERROR(SUMIF(Данные2!$A:$A,Техлист!$U1297,Данные2!D:D),""))</f>
        <v/>
      </c>
      <c r="AA1297" s="51" t="str">
        <f>IF($U1297="","",IFERROR(SUMIF(Данные2!$A:$A,Техлист!$U1297,Данные2!E:E),""))</f>
        <v/>
      </c>
      <c r="AB1297" s="45" t="str">
        <f>IF($U1297="","",IFERROR(ROUND(SUMIF(Данные2!$A:$A,Техлист!$U1297,Данные2!F:F)*100,0)&amp;"%",""))</f>
        <v/>
      </c>
    </row>
    <row r="1298" spans="1:28" x14ac:dyDescent="0.25">
      <c r="A1298" s="45" t="str">
        <f>IF(Данные2!$A1298&lt;&gt;"",Данные2!$A1298,"")</f>
        <v/>
      </c>
      <c r="G1298" s="45" t="str">
        <f t="shared" si="60"/>
        <v/>
      </c>
      <c r="H1298" s="45" t="str">
        <f>IF(COUNTIF(G$1:G1298,G1298)=1,IF(COUNT(H$1:H1297)&gt;0,MAX(H$1:H1297)+1,1),"")</f>
        <v/>
      </c>
      <c r="J1298" s="45" t="str">
        <f>IFERROR(IF(AND(Данные3!A1298&lt;&gt;"",Данные3!A1298=D$2),Данные3!B1298,""),"")</f>
        <v/>
      </c>
      <c r="K1298" s="45" t="str">
        <f>IF(COUNTIF(J$1:J1298,J1298)=1,IF(COUNT(K$1:K1297)&gt;0,MAX(K$1:K1297)+1,1),"")</f>
        <v/>
      </c>
      <c r="M1298" s="51" t="str">
        <f>IF(G1298="","",IFERROR(SUMIFS(Данные3!$E:$E,Данные3!$A:$A,D$2,Данные3!$B:$B,G1298),""))</f>
        <v/>
      </c>
      <c r="N1298" s="51" t="str">
        <f>IF(G1298="","",IFERROR(SUMIFS(Данные3!$F:$F,Данные3!$A:$A,D$2,Данные3!$B:$B,G1298),""))</f>
        <v/>
      </c>
      <c r="O1298" s="51" t="str">
        <f>IF(G1298="","",IFERROR(ROUND(SUMIFS(Данные3!$G:$G,Данные3!$A:$A,D$2,Данные3!$B:$B,G1298)*100,0)&amp;"%",""))</f>
        <v/>
      </c>
      <c r="U1298" s="51" t="str">
        <f t="shared" si="61"/>
        <v/>
      </c>
      <c r="V1298" s="53" t="str">
        <f t="shared" si="62"/>
        <v/>
      </c>
      <c r="W1298" s="51" t="str">
        <f>IFERROR(IF(Данные2!$A1298&lt;&gt;"",Данные2!$A1298,""),"")</f>
        <v/>
      </c>
      <c r="X1298" s="53" t="str">
        <f>IF(COUNTIF(W$1:W1298,W1298)=1,IF(COUNT(X$1:X1297)&gt;0,MAX(X$1:X1297)+1,1),"")</f>
        <v/>
      </c>
      <c r="Z1298" s="51" t="str">
        <f>IF($U1298="","",IFERROR(SUMIF(Данные2!$A:$A,Техлист!$U1298,Данные2!D:D),""))</f>
        <v/>
      </c>
      <c r="AA1298" s="51" t="str">
        <f>IF($U1298="","",IFERROR(SUMIF(Данные2!$A:$A,Техлист!$U1298,Данные2!E:E),""))</f>
        <v/>
      </c>
      <c r="AB1298" s="45" t="str">
        <f>IF($U1298="","",IFERROR(ROUND(SUMIF(Данные2!$A:$A,Техлист!$U1298,Данные2!F:F)*100,0)&amp;"%",""))</f>
        <v/>
      </c>
    </row>
    <row r="1299" spans="1:28" x14ac:dyDescent="0.25">
      <c r="A1299" s="45" t="str">
        <f>IF(Данные2!$A1299&lt;&gt;"",Данные2!$A1299,"")</f>
        <v/>
      </c>
      <c r="G1299" s="45" t="str">
        <f t="shared" si="60"/>
        <v/>
      </c>
      <c r="H1299" s="45" t="str">
        <f>IF(COUNTIF(G$1:G1299,G1299)=1,IF(COUNT(H$1:H1298)&gt;0,MAX(H$1:H1298)+1,1),"")</f>
        <v/>
      </c>
      <c r="J1299" s="45" t="str">
        <f>IFERROR(IF(AND(Данные3!A1299&lt;&gt;"",Данные3!A1299=D$2),Данные3!B1299,""),"")</f>
        <v/>
      </c>
      <c r="K1299" s="45" t="str">
        <f>IF(COUNTIF(J$1:J1299,J1299)=1,IF(COUNT(K$1:K1298)&gt;0,MAX(K$1:K1298)+1,1),"")</f>
        <v/>
      </c>
      <c r="M1299" s="51" t="str">
        <f>IF(G1299="","",IFERROR(SUMIFS(Данные3!$E:$E,Данные3!$A:$A,D$2,Данные3!$B:$B,G1299),""))</f>
        <v/>
      </c>
      <c r="N1299" s="51" t="str">
        <f>IF(G1299="","",IFERROR(SUMIFS(Данные3!$F:$F,Данные3!$A:$A,D$2,Данные3!$B:$B,G1299),""))</f>
        <v/>
      </c>
      <c r="O1299" s="51" t="str">
        <f>IF(G1299="","",IFERROR(ROUND(SUMIFS(Данные3!$G:$G,Данные3!$A:$A,D$2,Данные3!$B:$B,G1299)*100,0)&amp;"%",""))</f>
        <v/>
      </c>
      <c r="U1299" s="51" t="str">
        <f t="shared" si="61"/>
        <v/>
      </c>
      <c r="V1299" s="53" t="str">
        <f t="shared" si="62"/>
        <v/>
      </c>
      <c r="W1299" s="51" t="str">
        <f>IFERROR(IF(Данные2!$A1299&lt;&gt;"",Данные2!$A1299,""),"")</f>
        <v/>
      </c>
      <c r="X1299" s="53" t="str">
        <f>IF(COUNTIF(W$1:W1299,W1299)=1,IF(COUNT(X$1:X1298)&gt;0,MAX(X$1:X1298)+1,1),"")</f>
        <v/>
      </c>
      <c r="Z1299" s="51" t="str">
        <f>IF($U1299="","",IFERROR(SUMIF(Данные2!$A:$A,Техлист!$U1299,Данные2!D:D),""))</f>
        <v/>
      </c>
      <c r="AA1299" s="51" t="str">
        <f>IF($U1299="","",IFERROR(SUMIF(Данные2!$A:$A,Техлист!$U1299,Данные2!E:E),""))</f>
        <v/>
      </c>
      <c r="AB1299" s="45" t="str">
        <f>IF($U1299="","",IFERROR(ROUND(SUMIF(Данные2!$A:$A,Техлист!$U1299,Данные2!F:F)*100,0)&amp;"%",""))</f>
        <v/>
      </c>
    </row>
    <row r="1300" spans="1:28" x14ac:dyDescent="0.25">
      <c r="A1300" s="45" t="str">
        <f>IF(Данные2!$A1300&lt;&gt;"",Данные2!$A1300,"")</f>
        <v/>
      </c>
      <c r="G1300" s="45" t="str">
        <f t="shared" si="60"/>
        <v/>
      </c>
      <c r="H1300" s="45" t="str">
        <f>IF(COUNTIF(G$1:G1300,G1300)=1,IF(COUNT(H$1:H1299)&gt;0,MAX(H$1:H1299)+1,1),"")</f>
        <v/>
      </c>
      <c r="J1300" s="45" t="str">
        <f>IFERROR(IF(AND(Данные3!A1300&lt;&gt;"",Данные3!A1300=D$2),Данные3!B1300,""),"")</f>
        <v/>
      </c>
      <c r="K1300" s="45" t="str">
        <f>IF(COUNTIF(J$1:J1300,J1300)=1,IF(COUNT(K$1:K1299)&gt;0,MAX(K$1:K1299)+1,1),"")</f>
        <v/>
      </c>
      <c r="M1300" s="51" t="str">
        <f>IF(G1300="","",IFERROR(SUMIFS(Данные3!$E:$E,Данные3!$A:$A,D$2,Данные3!$B:$B,G1300),""))</f>
        <v/>
      </c>
      <c r="N1300" s="51" t="str">
        <f>IF(G1300="","",IFERROR(SUMIFS(Данные3!$F:$F,Данные3!$A:$A,D$2,Данные3!$B:$B,G1300),""))</f>
        <v/>
      </c>
      <c r="O1300" s="51" t="str">
        <f>IF(G1300="","",IFERROR(ROUND(SUMIFS(Данные3!$G:$G,Данные3!$A:$A,D$2,Данные3!$B:$B,G1300)*100,0)&amp;"%",""))</f>
        <v/>
      </c>
      <c r="U1300" s="51" t="str">
        <f t="shared" si="61"/>
        <v/>
      </c>
      <c r="V1300" s="53" t="str">
        <f t="shared" si="62"/>
        <v/>
      </c>
      <c r="W1300" s="51" t="str">
        <f>IFERROR(IF(Данные2!$A1300&lt;&gt;"",Данные2!$A1300,""),"")</f>
        <v/>
      </c>
      <c r="X1300" s="53" t="str">
        <f>IF(COUNTIF(W$1:W1300,W1300)=1,IF(COUNT(X$1:X1299)&gt;0,MAX(X$1:X1299)+1,1),"")</f>
        <v/>
      </c>
      <c r="Z1300" s="51" t="str">
        <f>IF($U1300="","",IFERROR(SUMIF(Данные2!$A:$A,Техлист!$U1300,Данные2!D:D),""))</f>
        <v/>
      </c>
      <c r="AA1300" s="51" t="str">
        <f>IF($U1300="","",IFERROR(SUMIF(Данные2!$A:$A,Техлист!$U1300,Данные2!E:E),""))</f>
        <v/>
      </c>
      <c r="AB1300" s="45" t="str">
        <f>IF($U1300="","",IFERROR(ROUND(SUMIF(Данные2!$A:$A,Техлист!$U1300,Данные2!F:F)*100,0)&amp;"%",""))</f>
        <v/>
      </c>
    </row>
    <row r="1301" spans="1:28" x14ac:dyDescent="0.25">
      <c r="A1301" s="45" t="str">
        <f>IF(Данные2!$A1301&lt;&gt;"",Данные2!$A1301,"")</f>
        <v/>
      </c>
      <c r="G1301" s="45" t="str">
        <f t="shared" si="60"/>
        <v/>
      </c>
      <c r="H1301" s="45" t="str">
        <f>IF(COUNTIF(G$1:G1301,G1301)=1,IF(COUNT(H$1:H1300)&gt;0,MAX(H$1:H1300)+1,1),"")</f>
        <v/>
      </c>
      <c r="J1301" s="45" t="str">
        <f>IFERROR(IF(AND(Данные3!A1301&lt;&gt;"",Данные3!A1301=D$2),Данные3!B1301,""),"")</f>
        <v/>
      </c>
      <c r="K1301" s="45" t="str">
        <f>IF(COUNTIF(J$1:J1301,J1301)=1,IF(COUNT(K$1:K1300)&gt;0,MAX(K$1:K1300)+1,1),"")</f>
        <v/>
      </c>
      <c r="M1301" s="51" t="str">
        <f>IF(G1301="","",IFERROR(SUMIFS(Данные3!$E:$E,Данные3!$A:$A,D$2,Данные3!$B:$B,G1301),""))</f>
        <v/>
      </c>
      <c r="N1301" s="51" t="str">
        <f>IF(G1301="","",IFERROR(SUMIFS(Данные3!$F:$F,Данные3!$A:$A,D$2,Данные3!$B:$B,G1301),""))</f>
        <v/>
      </c>
      <c r="O1301" s="51" t="str">
        <f>IF(G1301="","",IFERROR(ROUND(SUMIFS(Данные3!$G:$G,Данные3!$A:$A,D$2,Данные3!$B:$B,G1301)*100,0)&amp;"%",""))</f>
        <v/>
      </c>
      <c r="U1301" s="51" t="str">
        <f t="shared" si="61"/>
        <v/>
      </c>
      <c r="V1301" s="53" t="str">
        <f t="shared" si="62"/>
        <v/>
      </c>
      <c r="W1301" s="51" t="str">
        <f>IFERROR(IF(Данные2!$A1301&lt;&gt;"",Данные2!$A1301,""),"")</f>
        <v/>
      </c>
      <c r="X1301" s="53" t="str">
        <f>IF(COUNTIF(W$1:W1301,W1301)=1,IF(COUNT(X$1:X1300)&gt;0,MAX(X$1:X1300)+1,1),"")</f>
        <v/>
      </c>
      <c r="Z1301" s="51" t="str">
        <f>IF($U1301="","",IFERROR(SUMIF(Данные2!$A:$A,Техлист!$U1301,Данные2!D:D),""))</f>
        <v/>
      </c>
      <c r="AA1301" s="51" t="str">
        <f>IF($U1301="","",IFERROR(SUMIF(Данные2!$A:$A,Техлист!$U1301,Данные2!E:E),""))</f>
        <v/>
      </c>
      <c r="AB1301" s="45" t="str">
        <f>IF($U1301="","",IFERROR(ROUND(SUMIF(Данные2!$A:$A,Техлист!$U1301,Данные2!F:F)*100,0)&amp;"%",""))</f>
        <v/>
      </c>
    </row>
    <row r="1302" spans="1:28" x14ac:dyDescent="0.25">
      <c r="A1302" s="45" t="str">
        <f>IF(Данные2!$A1302&lt;&gt;"",Данные2!$A1302,"")</f>
        <v/>
      </c>
      <c r="G1302" s="45" t="str">
        <f t="shared" si="60"/>
        <v/>
      </c>
      <c r="H1302" s="45" t="str">
        <f>IF(COUNTIF(G$1:G1302,G1302)=1,IF(COUNT(H$1:H1301)&gt;0,MAX(H$1:H1301)+1,1),"")</f>
        <v/>
      </c>
      <c r="J1302" s="45" t="str">
        <f>IFERROR(IF(AND(Данные3!A1302&lt;&gt;"",Данные3!A1302=D$2),Данные3!B1302,""),"")</f>
        <v/>
      </c>
      <c r="K1302" s="45" t="str">
        <f>IF(COUNTIF(J$1:J1302,J1302)=1,IF(COUNT(K$1:K1301)&gt;0,MAX(K$1:K1301)+1,1),"")</f>
        <v/>
      </c>
      <c r="M1302" s="51" t="str">
        <f>IF(G1302="","",IFERROR(SUMIFS(Данные3!$E:$E,Данные3!$A:$A,D$2,Данные3!$B:$B,G1302),""))</f>
        <v/>
      </c>
      <c r="N1302" s="51" t="str">
        <f>IF(G1302="","",IFERROR(SUMIFS(Данные3!$F:$F,Данные3!$A:$A,D$2,Данные3!$B:$B,G1302),""))</f>
        <v/>
      </c>
      <c r="O1302" s="51" t="str">
        <f>IF(G1302="","",IFERROR(ROUND(SUMIFS(Данные3!$G:$G,Данные3!$A:$A,D$2,Данные3!$B:$B,G1302)*100,0)&amp;"%",""))</f>
        <v/>
      </c>
      <c r="U1302" s="51" t="str">
        <f t="shared" si="61"/>
        <v/>
      </c>
      <c r="V1302" s="53" t="str">
        <f t="shared" si="62"/>
        <v/>
      </c>
      <c r="W1302" s="51" t="str">
        <f>IFERROR(IF(Данные2!$A1302&lt;&gt;"",Данные2!$A1302,""),"")</f>
        <v/>
      </c>
      <c r="X1302" s="53" t="str">
        <f>IF(COUNTIF(W$1:W1302,W1302)=1,IF(COUNT(X$1:X1301)&gt;0,MAX(X$1:X1301)+1,1),"")</f>
        <v/>
      </c>
      <c r="Z1302" s="51" t="str">
        <f>IF($U1302="","",IFERROR(SUMIF(Данные2!$A:$A,Техлист!$U1302,Данные2!D:D),""))</f>
        <v/>
      </c>
      <c r="AA1302" s="51" t="str">
        <f>IF($U1302="","",IFERROR(SUMIF(Данные2!$A:$A,Техлист!$U1302,Данные2!E:E),""))</f>
        <v/>
      </c>
      <c r="AB1302" s="45" t="str">
        <f>IF($U1302="","",IFERROR(ROUND(SUMIF(Данные2!$A:$A,Техлист!$U1302,Данные2!F:F)*100,0)&amp;"%",""))</f>
        <v/>
      </c>
    </row>
    <row r="1303" spans="1:28" x14ac:dyDescent="0.25">
      <c r="A1303" s="45" t="str">
        <f>IF(Данные2!$A1303&lt;&gt;"",Данные2!$A1303,"")</f>
        <v/>
      </c>
      <c r="G1303" s="45" t="str">
        <f t="shared" si="60"/>
        <v/>
      </c>
      <c r="H1303" s="45" t="str">
        <f>IF(COUNTIF(G$1:G1303,G1303)=1,IF(COUNT(H$1:H1302)&gt;0,MAX(H$1:H1302)+1,1),"")</f>
        <v/>
      </c>
      <c r="J1303" s="45" t="str">
        <f>IFERROR(IF(AND(Данные3!A1303&lt;&gt;"",Данные3!A1303=D$2),Данные3!B1303,""),"")</f>
        <v/>
      </c>
      <c r="K1303" s="45" t="str">
        <f>IF(COUNTIF(J$1:J1303,J1303)=1,IF(COUNT(K$1:K1302)&gt;0,MAX(K$1:K1302)+1,1),"")</f>
        <v/>
      </c>
      <c r="M1303" s="51" t="str">
        <f>IF(G1303="","",IFERROR(SUMIFS(Данные3!$E:$E,Данные3!$A:$A,D$2,Данные3!$B:$B,G1303),""))</f>
        <v/>
      </c>
      <c r="N1303" s="51" t="str">
        <f>IF(G1303="","",IFERROR(SUMIFS(Данные3!$F:$F,Данные3!$A:$A,D$2,Данные3!$B:$B,G1303),""))</f>
        <v/>
      </c>
      <c r="O1303" s="51" t="str">
        <f>IF(G1303="","",IFERROR(ROUND(SUMIFS(Данные3!$G:$G,Данные3!$A:$A,D$2,Данные3!$B:$B,G1303)*100,0)&amp;"%",""))</f>
        <v/>
      </c>
      <c r="U1303" s="51" t="str">
        <f t="shared" si="61"/>
        <v/>
      </c>
      <c r="V1303" s="53" t="str">
        <f t="shared" si="62"/>
        <v/>
      </c>
      <c r="W1303" s="51" t="str">
        <f>IFERROR(IF(Данные2!$A1303&lt;&gt;"",Данные2!$A1303,""),"")</f>
        <v/>
      </c>
      <c r="X1303" s="53" t="str">
        <f>IF(COUNTIF(W$1:W1303,W1303)=1,IF(COUNT(X$1:X1302)&gt;0,MAX(X$1:X1302)+1,1),"")</f>
        <v/>
      </c>
      <c r="Z1303" s="51" t="str">
        <f>IF($U1303="","",IFERROR(SUMIF(Данные2!$A:$A,Техлист!$U1303,Данные2!D:D),""))</f>
        <v/>
      </c>
      <c r="AA1303" s="51" t="str">
        <f>IF($U1303="","",IFERROR(SUMIF(Данные2!$A:$A,Техлист!$U1303,Данные2!E:E),""))</f>
        <v/>
      </c>
      <c r="AB1303" s="45" t="str">
        <f>IF($U1303="","",IFERROR(ROUND(SUMIF(Данные2!$A:$A,Техлист!$U1303,Данные2!F:F)*100,0)&amp;"%",""))</f>
        <v/>
      </c>
    </row>
    <row r="1304" spans="1:28" x14ac:dyDescent="0.25">
      <c r="A1304" s="45" t="str">
        <f>IF(Данные2!$A1304&lt;&gt;"",Данные2!$A1304,"")</f>
        <v/>
      </c>
      <c r="G1304" s="45" t="str">
        <f t="shared" si="60"/>
        <v/>
      </c>
      <c r="H1304" s="45" t="str">
        <f>IF(COUNTIF(G$1:G1304,G1304)=1,IF(COUNT(H$1:H1303)&gt;0,MAX(H$1:H1303)+1,1),"")</f>
        <v/>
      </c>
      <c r="J1304" s="45" t="str">
        <f>IFERROR(IF(AND(Данные3!A1304&lt;&gt;"",Данные3!A1304=D$2),Данные3!B1304,""),"")</f>
        <v/>
      </c>
      <c r="K1304" s="45" t="str">
        <f>IF(COUNTIF(J$1:J1304,J1304)=1,IF(COUNT(K$1:K1303)&gt;0,MAX(K$1:K1303)+1,1),"")</f>
        <v/>
      </c>
      <c r="M1304" s="51" t="str">
        <f>IF(G1304="","",IFERROR(SUMIFS(Данные3!$E:$E,Данные3!$A:$A,D$2,Данные3!$B:$B,G1304),""))</f>
        <v/>
      </c>
      <c r="N1304" s="51" t="str">
        <f>IF(G1304="","",IFERROR(SUMIFS(Данные3!$F:$F,Данные3!$A:$A,D$2,Данные3!$B:$B,G1304),""))</f>
        <v/>
      </c>
      <c r="O1304" s="51" t="str">
        <f>IF(G1304="","",IFERROR(ROUND(SUMIFS(Данные3!$G:$G,Данные3!$A:$A,D$2,Данные3!$B:$B,G1304)*100,0)&amp;"%",""))</f>
        <v/>
      </c>
      <c r="U1304" s="51" t="str">
        <f t="shared" si="61"/>
        <v/>
      </c>
      <c r="V1304" s="53" t="str">
        <f t="shared" si="62"/>
        <v/>
      </c>
      <c r="W1304" s="51" t="str">
        <f>IFERROR(IF(Данные2!$A1304&lt;&gt;"",Данные2!$A1304,""),"")</f>
        <v/>
      </c>
      <c r="X1304" s="53" t="str">
        <f>IF(COUNTIF(W$1:W1304,W1304)=1,IF(COUNT(X$1:X1303)&gt;0,MAX(X$1:X1303)+1,1),"")</f>
        <v/>
      </c>
      <c r="Z1304" s="51" t="str">
        <f>IF($U1304="","",IFERROR(SUMIF(Данные2!$A:$A,Техлист!$U1304,Данные2!D:D),""))</f>
        <v/>
      </c>
      <c r="AA1304" s="51" t="str">
        <f>IF($U1304="","",IFERROR(SUMIF(Данные2!$A:$A,Техлист!$U1304,Данные2!E:E),""))</f>
        <v/>
      </c>
      <c r="AB1304" s="45" t="str">
        <f>IF($U1304="","",IFERROR(ROUND(SUMIF(Данные2!$A:$A,Техлист!$U1304,Данные2!F:F)*100,0)&amp;"%",""))</f>
        <v/>
      </c>
    </row>
    <row r="1305" spans="1:28" x14ac:dyDescent="0.25">
      <c r="A1305" s="45" t="str">
        <f>IF(Данные2!$A1305&lt;&gt;"",Данные2!$A1305,"")</f>
        <v/>
      </c>
      <c r="G1305" s="45" t="str">
        <f t="shared" si="60"/>
        <v/>
      </c>
      <c r="H1305" s="45" t="str">
        <f>IF(COUNTIF(G$1:G1305,G1305)=1,IF(COUNT(H$1:H1304)&gt;0,MAX(H$1:H1304)+1,1),"")</f>
        <v/>
      </c>
      <c r="J1305" s="45" t="str">
        <f>IFERROR(IF(AND(Данные3!A1305&lt;&gt;"",Данные3!A1305=D$2),Данные3!B1305,""),"")</f>
        <v/>
      </c>
      <c r="K1305" s="45" t="str">
        <f>IF(COUNTIF(J$1:J1305,J1305)=1,IF(COUNT(K$1:K1304)&gt;0,MAX(K$1:K1304)+1,1),"")</f>
        <v/>
      </c>
      <c r="M1305" s="51" t="str">
        <f>IF(G1305="","",IFERROR(SUMIFS(Данные3!$E:$E,Данные3!$A:$A,D$2,Данные3!$B:$B,G1305),""))</f>
        <v/>
      </c>
      <c r="N1305" s="51" t="str">
        <f>IF(G1305="","",IFERROR(SUMIFS(Данные3!$F:$F,Данные3!$A:$A,D$2,Данные3!$B:$B,G1305),""))</f>
        <v/>
      </c>
      <c r="O1305" s="51" t="str">
        <f>IF(G1305="","",IFERROR(ROUND(SUMIFS(Данные3!$G:$G,Данные3!$A:$A,D$2,Данные3!$B:$B,G1305)*100,0)&amp;"%",""))</f>
        <v/>
      </c>
      <c r="U1305" s="51" t="str">
        <f t="shared" si="61"/>
        <v/>
      </c>
      <c r="V1305" s="53" t="str">
        <f t="shared" si="62"/>
        <v/>
      </c>
      <c r="W1305" s="51" t="str">
        <f>IFERROR(IF(Данные2!$A1305&lt;&gt;"",Данные2!$A1305,""),"")</f>
        <v/>
      </c>
      <c r="X1305" s="53" t="str">
        <f>IF(COUNTIF(W$1:W1305,W1305)=1,IF(COUNT(X$1:X1304)&gt;0,MAX(X$1:X1304)+1,1),"")</f>
        <v/>
      </c>
      <c r="Z1305" s="51" t="str">
        <f>IF($U1305="","",IFERROR(SUMIF(Данные2!$A:$A,Техлист!$U1305,Данные2!D:D),""))</f>
        <v/>
      </c>
      <c r="AA1305" s="51" t="str">
        <f>IF($U1305="","",IFERROR(SUMIF(Данные2!$A:$A,Техлист!$U1305,Данные2!E:E),""))</f>
        <v/>
      </c>
      <c r="AB1305" s="45" t="str">
        <f>IF($U1305="","",IFERROR(ROUND(SUMIF(Данные2!$A:$A,Техлист!$U1305,Данные2!F:F)*100,0)&amp;"%",""))</f>
        <v/>
      </c>
    </row>
    <row r="1306" spans="1:28" x14ac:dyDescent="0.25">
      <c r="A1306" s="45" t="str">
        <f>IF(Данные2!$A1306&lt;&gt;"",Данные2!$A1306,"")</f>
        <v/>
      </c>
      <c r="G1306" s="45" t="str">
        <f t="shared" si="60"/>
        <v/>
      </c>
      <c r="H1306" s="45" t="str">
        <f>IF(COUNTIF(G$1:G1306,G1306)=1,IF(COUNT(H$1:H1305)&gt;0,MAX(H$1:H1305)+1,1),"")</f>
        <v/>
      </c>
      <c r="J1306" s="45" t="str">
        <f>IFERROR(IF(AND(Данные3!A1306&lt;&gt;"",Данные3!A1306=D$2),Данные3!B1306,""),"")</f>
        <v/>
      </c>
      <c r="K1306" s="45" t="str">
        <f>IF(COUNTIF(J$1:J1306,J1306)=1,IF(COUNT(K$1:K1305)&gt;0,MAX(K$1:K1305)+1,1),"")</f>
        <v/>
      </c>
      <c r="M1306" s="51" t="str">
        <f>IF(G1306="","",IFERROR(SUMIFS(Данные3!$E:$E,Данные3!$A:$A,D$2,Данные3!$B:$B,G1306),""))</f>
        <v/>
      </c>
      <c r="N1306" s="51" t="str">
        <f>IF(G1306="","",IFERROR(SUMIFS(Данные3!$F:$F,Данные3!$A:$A,D$2,Данные3!$B:$B,G1306),""))</f>
        <v/>
      </c>
      <c r="O1306" s="51" t="str">
        <f>IF(G1306="","",IFERROR(ROUND(SUMIFS(Данные3!$G:$G,Данные3!$A:$A,D$2,Данные3!$B:$B,G1306)*100,0)&amp;"%",""))</f>
        <v/>
      </c>
      <c r="U1306" s="51" t="str">
        <f t="shared" si="61"/>
        <v/>
      </c>
      <c r="V1306" s="53" t="str">
        <f t="shared" si="62"/>
        <v/>
      </c>
      <c r="W1306" s="51" t="str">
        <f>IFERROR(IF(Данные2!$A1306&lt;&gt;"",Данные2!$A1306,""),"")</f>
        <v/>
      </c>
      <c r="X1306" s="53" t="str">
        <f>IF(COUNTIF(W$1:W1306,W1306)=1,IF(COUNT(X$1:X1305)&gt;0,MAX(X$1:X1305)+1,1),"")</f>
        <v/>
      </c>
      <c r="Z1306" s="51" t="str">
        <f>IF($U1306="","",IFERROR(SUMIF(Данные2!$A:$A,Техлист!$U1306,Данные2!D:D),""))</f>
        <v/>
      </c>
      <c r="AA1306" s="51" t="str">
        <f>IF($U1306="","",IFERROR(SUMIF(Данные2!$A:$A,Техлист!$U1306,Данные2!E:E),""))</f>
        <v/>
      </c>
      <c r="AB1306" s="45" t="str">
        <f>IF($U1306="","",IFERROR(ROUND(SUMIF(Данные2!$A:$A,Техлист!$U1306,Данные2!F:F)*100,0)&amp;"%",""))</f>
        <v/>
      </c>
    </row>
    <row r="1307" spans="1:28" x14ac:dyDescent="0.25">
      <c r="A1307" s="45" t="str">
        <f>IF(Данные2!$A1307&lt;&gt;"",Данные2!$A1307,"")</f>
        <v/>
      </c>
      <c r="G1307" s="45" t="str">
        <f t="shared" si="60"/>
        <v/>
      </c>
      <c r="H1307" s="45" t="str">
        <f>IF(COUNTIF(G$1:G1307,G1307)=1,IF(COUNT(H$1:H1306)&gt;0,MAX(H$1:H1306)+1,1),"")</f>
        <v/>
      </c>
      <c r="J1307" s="45" t="str">
        <f>IFERROR(IF(AND(Данные3!A1307&lt;&gt;"",Данные3!A1307=D$2),Данные3!B1307,""),"")</f>
        <v/>
      </c>
      <c r="K1307" s="45" t="str">
        <f>IF(COUNTIF(J$1:J1307,J1307)=1,IF(COUNT(K$1:K1306)&gt;0,MAX(K$1:K1306)+1,1),"")</f>
        <v/>
      </c>
      <c r="M1307" s="51" t="str">
        <f>IF(G1307="","",IFERROR(SUMIFS(Данные3!$E:$E,Данные3!$A:$A,D$2,Данные3!$B:$B,G1307),""))</f>
        <v/>
      </c>
      <c r="N1307" s="51" t="str">
        <f>IF(G1307="","",IFERROR(SUMIFS(Данные3!$F:$F,Данные3!$A:$A,D$2,Данные3!$B:$B,G1307),""))</f>
        <v/>
      </c>
      <c r="O1307" s="51" t="str">
        <f>IF(G1307="","",IFERROR(ROUND(SUMIFS(Данные3!$G:$G,Данные3!$A:$A,D$2,Данные3!$B:$B,G1307)*100,0)&amp;"%",""))</f>
        <v/>
      </c>
      <c r="U1307" s="51" t="str">
        <f t="shared" si="61"/>
        <v/>
      </c>
      <c r="V1307" s="53" t="str">
        <f t="shared" si="62"/>
        <v/>
      </c>
      <c r="W1307" s="51" t="str">
        <f>IFERROR(IF(Данные2!$A1307&lt;&gt;"",Данные2!$A1307,""),"")</f>
        <v/>
      </c>
      <c r="X1307" s="53" t="str">
        <f>IF(COUNTIF(W$1:W1307,W1307)=1,IF(COUNT(X$1:X1306)&gt;0,MAX(X$1:X1306)+1,1),"")</f>
        <v/>
      </c>
      <c r="Z1307" s="51" t="str">
        <f>IF($U1307="","",IFERROR(SUMIF(Данные2!$A:$A,Техлист!$U1307,Данные2!D:D),""))</f>
        <v/>
      </c>
      <c r="AA1307" s="51" t="str">
        <f>IF($U1307="","",IFERROR(SUMIF(Данные2!$A:$A,Техлист!$U1307,Данные2!E:E),""))</f>
        <v/>
      </c>
      <c r="AB1307" s="45" t="str">
        <f>IF($U1307="","",IFERROR(ROUND(SUMIF(Данные2!$A:$A,Техлист!$U1307,Данные2!F:F)*100,0)&amp;"%",""))</f>
        <v/>
      </c>
    </row>
    <row r="1308" spans="1:28" x14ac:dyDescent="0.25">
      <c r="A1308" s="45" t="str">
        <f>IF(Данные2!$A1308&lt;&gt;"",Данные2!$A1308,"")</f>
        <v/>
      </c>
      <c r="G1308" s="45" t="str">
        <f t="shared" si="60"/>
        <v/>
      </c>
      <c r="H1308" s="45" t="str">
        <f>IF(COUNTIF(G$1:G1308,G1308)=1,IF(COUNT(H$1:H1307)&gt;0,MAX(H$1:H1307)+1,1),"")</f>
        <v/>
      </c>
      <c r="J1308" s="45" t="str">
        <f>IFERROR(IF(AND(Данные3!A1308&lt;&gt;"",Данные3!A1308=D$2),Данные3!B1308,""),"")</f>
        <v/>
      </c>
      <c r="K1308" s="45" t="str">
        <f>IF(COUNTIF(J$1:J1308,J1308)=1,IF(COUNT(K$1:K1307)&gt;0,MAX(K$1:K1307)+1,1),"")</f>
        <v/>
      </c>
      <c r="M1308" s="51" t="str">
        <f>IF(G1308="","",IFERROR(SUMIFS(Данные3!$E:$E,Данные3!$A:$A,D$2,Данные3!$B:$B,G1308),""))</f>
        <v/>
      </c>
      <c r="N1308" s="51" t="str">
        <f>IF(G1308="","",IFERROR(SUMIFS(Данные3!$F:$F,Данные3!$A:$A,D$2,Данные3!$B:$B,G1308),""))</f>
        <v/>
      </c>
      <c r="O1308" s="51" t="str">
        <f>IF(G1308="","",IFERROR(ROUND(SUMIFS(Данные3!$G:$G,Данные3!$A:$A,D$2,Данные3!$B:$B,G1308)*100,0)&amp;"%",""))</f>
        <v/>
      </c>
      <c r="U1308" s="51" t="str">
        <f t="shared" si="61"/>
        <v/>
      </c>
      <c r="V1308" s="53" t="str">
        <f t="shared" si="62"/>
        <v/>
      </c>
      <c r="W1308" s="51" t="str">
        <f>IFERROR(IF(Данные2!$A1308&lt;&gt;"",Данные2!$A1308,""),"")</f>
        <v/>
      </c>
      <c r="X1308" s="53" t="str">
        <f>IF(COUNTIF(W$1:W1308,W1308)=1,IF(COUNT(X$1:X1307)&gt;0,MAX(X$1:X1307)+1,1),"")</f>
        <v/>
      </c>
      <c r="Z1308" s="51" t="str">
        <f>IF($U1308="","",IFERROR(SUMIF(Данные2!$A:$A,Техлист!$U1308,Данные2!D:D),""))</f>
        <v/>
      </c>
      <c r="AA1308" s="51" t="str">
        <f>IF($U1308="","",IFERROR(SUMIF(Данные2!$A:$A,Техлист!$U1308,Данные2!E:E),""))</f>
        <v/>
      </c>
      <c r="AB1308" s="45" t="str">
        <f>IF($U1308="","",IFERROR(ROUND(SUMIF(Данные2!$A:$A,Техлист!$U1308,Данные2!F:F)*100,0)&amp;"%",""))</f>
        <v/>
      </c>
    </row>
    <row r="1309" spans="1:28" x14ac:dyDescent="0.25">
      <c r="A1309" s="45" t="str">
        <f>IF(Данные2!$A1309&lt;&gt;"",Данные2!$A1309,"")</f>
        <v/>
      </c>
      <c r="G1309" s="45" t="str">
        <f t="shared" si="60"/>
        <v/>
      </c>
      <c r="H1309" s="45" t="str">
        <f>IF(COUNTIF(G$1:G1309,G1309)=1,IF(COUNT(H$1:H1308)&gt;0,MAX(H$1:H1308)+1,1),"")</f>
        <v/>
      </c>
      <c r="J1309" s="45" t="str">
        <f>IFERROR(IF(AND(Данные3!A1309&lt;&gt;"",Данные3!A1309=D$2),Данные3!B1309,""),"")</f>
        <v/>
      </c>
      <c r="K1309" s="45" t="str">
        <f>IF(COUNTIF(J$1:J1309,J1309)=1,IF(COUNT(K$1:K1308)&gt;0,MAX(K$1:K1308)+1,1),"")</f>
        <v/>
      </c>
      <c r="M1309" s="51" t="str">
        <f>IF(G1309="","",IFERROR(SUMIFS(Данные3!$E:$E,Данные3!$A:$A,D$2,Данные3!$B:$B,G1309),""))</f>
        <v/>
      </c>
      <c r="N1309" s="51" t="str">
        <f>IF(G1309="","",IFERROR(SUMIFS(Данные3!$F:$F,Данные3!$A:$A,D$2,Данные3!$B:$B,G1309),""))</f>
        <v/>
      </c>
      <c r="O1309" s="51" t="str">
        <f>IF(G1309="","",IFERROR(ROUND(SUMIFS(Данные3!$G:$G,Данные3!$A:$A,D$2,Данные3!$B:$B,G1309)*100,0)&amp;"%",""))</f>
        <v/>
      </c>
      <c r="U1309" s="51" t="str">
        <f t="shared" si="61"/>
        <v/>
      </c>
      <c r="V1309" s="53" t="str">
        <f t="shared" si="62"/>
        <v/>
      </c>
      <c r="W1309" s="51" t="str">
        <f>IFERROR(IF(Данные2!$A1309&lt;&gt;"",Данные2!$A1309,""),"")</f>
        <v/>
      </c>
      <c r="X1309" s="53" t="str">
        <f>IF(COUNTIF(W$1:W1309,W1309)=1,IF(COUNT(X$1:X1308)&gt;0,MAX(X$1:X1308)+1,1),"")</f>
        <v/>
      </c>
      <c r="Z1309" s="51" t="str">
        <f>IF($U1309="","",IFERROR(SUMIF(Данные2!$A:$A,Техлист!$U1309,Данные2!D:D),""))</f>
        <v/>
      </c>
      <c r="AA1309" s="51" t="str">
        <f>IF($U1309="","",IFERROR(SUMIF(Данные2!$A:$A,Техлист!$U1309,Данные2!E:E),""))</f>
        <v/>
      </c>
      <c r="AB1309" s="45" t="str">
        <f>IF($U1309="","",IFERROR(ROUND(SUMIF(Данные2!$A:$A,Техлист!$U1309,Данные2!F:F)*100,0)&amp;"%",""))</f>
        <v/>
      </c>
    </row>
    <row r="1310" spans="1:28" x14ac:dyDescent="0.25">
      <c r="A1310" s="45" t="str">
        <f>IF(Данные2!$A1310&lt;&gt;"",Данные2!$A1310,"")</f>
        <v/>
      </c>
      <c r="G1310" s="45" t="str">
        <f t="shared" si="60"/>
        <v/>
      </c>
      <c r="H1310" s="45" t="str">
        <f>IF(COUNTIF(G$1:G1310,G1310)=1,IF(COUNT(H$1:H1309)&gt;0,MAX(H$1:H1309)+1,1),"")</f>
        <v/>
      </c>
      <c r="J1310" s="45" t="str">
        <f>IFERROR(IF(AND(Данные3!A1310&lt;&gt;"",Данные3!A1310=D$2),Данные3!B1310,""),"")</f>
        <v/>
      </c>
      <c r="K1310" s="45" t="str">
        <f>IF(COUNTIF(J$1:J1310,J1310)=1,IF(COUNT(K$1:K1309)&gt;0,MAX(K$1:K1309)+1,1),"")</f>
        <v/>
      </c>
      <c r="M1310" s="51" t="str">
        <f>IF(G1310="","",IFERROR(SUMIFS(Данные3!$E:$E,Данные3!$A:$A,D$2,Данные3!$B:$B,G1310),""))</f>
        <v/>
      </c>
      <c r="N1310" s="51" t="str">
        <f>IF(G1310="","",IFERROR(SUMIFS(Данные3!$F:$F,Данные3!$A:$A,D$2,Данные3!$B:$B,G1310),""))</f>
        <v/>
      </c>
      <c r="O1310" s="51" t="str">
        <f>IF(G1310="","",IFERROR(ROUND(SUMIFS(Данные3!$G:$G,Данные3!$A:$A,D$2,Данные3!$B:$B,G1310)*100,0)&amp;"%",""))</f>
        <v/>
      </c>
      <c r="U1310" s="51" t="str">
        <f t="shared" si="61"/>
        <v/>
      </c>
      <c r="V1310" s="53" t="str">
        <f t="shared" si="62"/>
        <v/>
      </c>
      <c r="W1310" s="51" t="str">
        <f>IFERROR(IF(Данные2!$A1310&lt;&gt;"",Данные2!$A1310,""),"")</f>
        <v/>
      </c>
      <c r="X1310" s="53" t="str">
        <f>IF(COUNTIF(W$1:W1310,W1310)=1,IF(COUNT(X$1:X1309)&gt;0,MAX(X$1:X1309)+1,1),"")</f>
        <v/>
      </c>
      <c r="Z1310" s="51" t="str">
        <f>IF($U1310="","",IFERROR(SUMIF(Данные2!$A:$A,Техлист!$U1310,Данные2!D:D),""))</f>
        <v/>
      </c>
      <c r="AA1310" s="51" t="str">
        <f>IF($U1310="","",IFERROR(SUMIF(Данные2!$A:$A,Техлист!$U1310,Данные2!E:E),""))</f>
        <v/>
      </c>
      <c r="AB1310" s="45" t="str">
        <f>IF($U1310="","",IFERROR(ROUND(SUMIF(Данные2!$A:$A,Техлист!$U1310,Данные2!F:F)*100,0)&amp;"%",""))</f>
        <v/>
      </c>
    </row>
    <row r="1311" spans="1:28" x14ac:dyDescent="0.25">
      <c r="A1311" s="45" t="str">
        <f>IF(Данные2!$A1311&lt;&gt;"",Данные2!$A1311,"")</f>
        <v/>
      </c>
      <c r="G1311" s="45" t="str">
        <f t="shared" si="60"/>
        <v/>
      </c>
      <c r="H1311" s="45" t="str">
        <f>IF(COUNTIF(G$1:G1311,G1311)=1,IF(COUNT(H$1:H1310)&gt;0,MAX(H$1:H1310)+1,1),"")</f>
        <v/>
      </c>
      <c r="J1311" s="45" t="str">
        <f>IFERROR(IF(AND(Данные3!A1311&lt;&gt;"",Данные3!A1311=D$2),Данные3!B1311,""),"")</f>
        <v/>
      </c>
      <c r="K1311" s="45" t="str">
        <f>IF(COUNTIF(J$1:J1311,J1311)=1,IF(COUNT(K$1:K1310)&gt;0,MAX(K$1:K1310)+1,1),"")</f>
        <v/>
      </c>
      <c r="M1311" s="51" t="str">
        <f>IF(G1311="","",IFERROR(SUMIFS(Данные3!$E:$E,Данные3!$A:$A,D$2,Данные3!$B:$B,G1311),""))</f>
        <v/>
      </c>
      <c r="N1311" s="51" t="str">
        <f>IF(G1311="","",IFERROR(SUMIFS(Данные3!$F:$F,Данные3!$A:$A,D$2,Данные3!$B:$B,G1311),""))</f>
        <v/>
      </c>
      <c r="O1311" s="51" t="str">
        <f>IF(G1311="","",IFERROR(ROUND(SUMIFS(Данные3!$G:$G,Данные3!$A:$A,D$2,Данные3!$B:$B,G1311)*100,0)&amp;"%",""))</f>
        <v/>
      </c>
      <c r="U1311" s="51" t="str">
        <f t="shared" si="61"/>
        <v/>
      </c>
      <c r="V1311" s="53" t="str">
        <f t="shared" si="62"/>
        <v/>
      </c>
      <c r="W1311" s="51" t="str">
        <f>IFERROR(IF(Данные2!$A1311&lt;&gt;"",Данные2!$A1311,""),"")</f>
        <v/>
      </c>
      <c r="X1311" s="53" t="str">
        <f>IF(COUNTIF(W$1:W1311,W1311)=1,IF(COUNT(X$1:X1310)&gt;0,MAX(X$1:X1310)+1,1),"")</f>
        <v/>
      </c>
      <c r="Z1311" s="51" t="str">
        <f>IF($U1311="","",IFERROR(SUMIF(Данные2!$A:$A,Техлист!$U1311,Данные2!D:D),""))</f>
        <v/>
      </c>
      <c r="AA1311" s="51" t="str">
        <f>IF($U1311="","",IFERROR(SUMIF(Данные2!$A:$A,Техлист!$U1311,Данные2!E:E),""))</f>
        <v/>
      </c>
      <c r="AB1311" s="45" t="str">
        <f>IF($U1311="","",IFERROR(ROUND(SUMIF(Данные2!$A:$A,Техлист!$U1311,Данные2!F:F)*100,0)&amp;"%",""))</f>
        <v/>
      </c>
    </row>
    <row r="1312" spans="1:28" x14ac:dyDescent="0.25">
      <c r="A1312" s="45" t="str">
        <f>IF(Данные2!$A1312&lt;&gt;"",Данные2!$A1312,"")</f>
        <v/>
      </c>
      <c r="G1312" s="45" t="str">
        <f t="shared" si="60"/>
        <v/>
      </c>
      <c r="H1312" s="45" t="str">
        <f>IF(COUNTIF(G$1:G1312,G1312)=1,IF(COUNT(H$1:H1311)&gt;0,MAX(H$1:H1311)+1,1),"")</f>
        <v/>
      </c>
      <c r="J1312" s="45" t="str">
        <f>IFERROR(IF(AND(Данные3!A1312&lt;&gt;"",Данные3!A1312=D$2),Данные3!B1312,""),"")</f>
        <v/>
      </c>
      <c r="K1312" s="45" t="str">
        <f>IF(COUNTIF(J$1:J1312,J1312)=1,IF(COUNT(K$1:K1311)&gt;0,MAX(K$1:K1311)+1,1),"")</f>
        <v/>
      </c>
      <c r="M1312" s="51" t="str">
        <f>IF(G1312="","",IFERROR(SUMIFS(Данные3!$E:$E,Данные3!$A:$A,D$2,Данные3!$B:$B,G1312),""))</f>
        <v/>
      </c>
      <c r="N1312" s="51" t="str">
        <f>IF(G1312="","",IFERROR(SUMIFS(Данные3!$F:$F,Данные3!$A:$A,D$2,Данные3!$B:$B,G1312),""))</f>
        <v/>
      </c>
      <c r="O1312" s="51" t="str">
        <f>IF(G1312="","",IFERROR(ROUND(SUMIFS(Данные3!$G:$G,Данные3!$A:$A,D$2,Данные3!$B:$B,G1312)*100,0)&amp;"%",""))</f>
        <v/>
      </c>
      <c r="U1312" s="51" t="str">
        <f t="shared" si="61"/>
        <v/>
      </c>
      <c r="V1312" s="53" t="str">
        <f t="shared" si="62"/>
        <v/>
      </c>
      <c r="W1312" s="51" t="str">
        <f>IFERROR(IF(Данные2!$A1312&lt;&gt;"",Данные2!$A1312,""),"")</f>
        <v/>
      </c>
      <c r="X1312" s="53" t="str">
        <f>IF(COUNTIF(W$1:W1312,W1312)=1,IF(COUNT(X$1:X1311)&gt;0,MAX(X$1:X1311)+1,1),"")</f>
        <v/>
      </c>
      <c r="Z1312" s="51" t="str">
        <f>IF($U1312="","",IFERROR(SUMIF(Данные2!$A:$A,Техлист!$U1312,Данные2!D:D),""))</f>
        <v/>
      </c>
      <c r="AA1312" s="51" t="str">
        <f>IF($U1312="","",IFERROR(SUMIF(Данные2!$A:$A,Техлист!$U1312,Данные2!E:E),""))</f>
        <v/>
      </c>
      <c r="AB1312" s="45" t="str">
        <f>IF($U1312="","",IFERROR(ROUND(SUMIF(Данные2!$A:$A,Техлист!$U1312,Данные2!F:F)*100,0)&amp;"%",""))</f>
        <v/>
      </c>
    </row>
    <row r="1313" spans="1:28" x14ac:dyDescent="0.25">
      <c r="A1313" s="45" t="str">
        <f>IF(Данные2!$A1313&lt;&gt;"",Данные2!$A1313,"")</f>
        <v/>
      </c>
      <c r="G1313" s="45" t="str">
        <f t="shared" si="60"/>
        <v/>
      </c>
      <c r="H1313" s="45" t="str">
        <f>IF(COUNTIF(G$1:G1313,G1313)=1,IF(COUNT(H$1:H1312)&gt;0,MAX(H$1:H1312)+1,1),"")</f>
        <v/>
      </c>
      <c r="J1313" s="45" t="str">
        <f>IFERROR(IF(AND(Данные3!A1313&lt;&gt;"",Данные3!A1313=D$2),Данные3!B1313,""),"")</f>
        <v/>
      </c>
      <c r="K1313" s="45" t="str">
        <f>IF(COUNTIF(J$1:J1313,J1313)=1,IF(COUNT(K$1:K1312)&gt;0,MAX(K$1:K1312)+1,1),"")</f>
        <v/>
      </c>
      <c r="M1313" s="51" t="str">
        <f>IF(G1313="","",IFERROR(SUMIFS(Данные3!$E:$E,Данные3!$A:$A,D$2,Данные3!$B:$B,G1313),""))</f>
        <v/>
      </c>
      <c r="N1313" s="51" t="str">
        <f>IF(G1313="","",IFERROR(SUMIFS(Данные3!$F:$F,Данные3!$A:$A,D$2,Данные3!$B:$B,G1313),""))</f>
        <v/>
      </c>
      <c r="O1313" s="51" t="str">
        <f>IF(G1313="","",IFERROR(ROUND(SUMIFS(Данные3!$G:$G,Данные3!$A:$A,D$2,Данные3!$B:$B,G1313)*100,0)&amp;"%",""))</f>
        <v/>
      </c>
      <c r="U1313" s="51" t="str">
        <f t="shared" si="61"/>
        <v/>
      </c>
      <c r="V1313" s="53" t="str">
        <f t="shared" si="62"/>
        <v/>
      </c>
      <c r="W1313" s="51" t="str">
        <f>IFERROR(IF(Данные2!$A1313&lt;&gt;"",Данные2!$A1313,""),"")</f>
        <v/>
      </c>
      <c r="X1313" s="53" t="str">
        <f>IF(COUNTIF(W$1:W1313,W1313)=1,IF(COUNT(X$1:X1312)&gt;0,MAX(X$1:X1312)+1,1),"")</f>
        <v/>
      </c>
      <c r="Z1313" s="51" t="str">
        <f>IF($U1313="","",IFERROR(SUMIF(Данные2!$A:$A,Техлист!$U1313,Данные2!D:D),""))</f>
        <v/>
      </c>
      <c r="AA1313" s="51" t="str">
        <f>IF($U1313="","",IFERROR(SUMIF(Данные2!$A:$A,Техлист!$U1313,Данные2!E:E),""))</f>
        <v/>
      </c>
      <c r="AB1313" s="45" t="str">
        <f>IF($U1313="","",IFERROR(ROUND(SUMIF(Данные2!$A:$A,Техлист!$U1313,Данные2!F:F)*100,0)&amp;"%",""))</f>
        <v/>
      </c>
    </row>
    <row r="1314" spans="1:28" x14ac:dyDescent="0.25">
      <c r="A1314" s="45" t="str">
        <f>IF(Данные2!$A1314&lt;&gt;"",Данные2!$A1314,"")</f>
        <v/>
      </c>
      <c r="G1314" s="45" t="str">
        <f t="shared" si="60"/>
        <v/>
      </c>
      <c r="H1314" s="45" t="str">
        <f>IF(COUNTIF(G$1:G1314,G1314)=1,IF(COUNT(H$1:H1313)&gt;0,MAX(H$1:H1313)+1,1),"")</f>
        <v/>
      </c>
      <c r="J1314" s="45" t="str">
        <f>IFERROR(IF(AND(Данные3!A1314&lt;&gt;"",Данные3!A1314=D$2),Данные3!B1314,""),"")</f>
        <v/>
      </c>
      <c r="K1314" s="45" t="str">
        <f>IF(COUNTIF(J$1:J1314,J1314)=1,IF(COUNT(K$1:K1313)&gt;0,MAX(K$1:K1313)+1,1),"")</f>
        <v/>
      </c>
      <c r="M1314" s="51" t="str">
        <f>IF(G1314="","",IFERROR(SUMIFS(Данные3!$E:$E,Данные3!$A:$A,D$2,Данные3!$B:$B,G1314),""))</f>
        <v/>
      </c>
      <c r="N1314" s="51" t="str">
        <f>IF(G1314="","",IFERROR(SUMIFS(Данные3!$F:$F,Данные3!$A:$A,D$2,Данные3!$B:$B,G1314),""))</f>
        <v/>
      </c>
      <c r="O1314" s="51" t="str">
        <f>IF(G1314="","",IFERROR(ROUND(SUMIFS(Данные3!$G:$G,Данные3!$A:$A,D$2,Данные3!$B:$B,G1314)*100,0)&amp;"%",""))</f>
        <v/>
      </c>
      <c r="U1314" s="51" t="str">
        <f t="shared" si="61"/>
        <v/>
      </c>
      <c r="V1314" s="53" t="str">
        <f t="shared" si="62"/>
        <v/>
      </c>
      <c r="W1314" s="51" t="str">
        <f>IFERROR(IF(Данные2!$A1314&lt;&gt;"",Данные2!$A1314,""),"")</f>
        <v/>
      </c>
      <c r="X1314" s="53" t="str">
        <f>IF(COUNTIF(W$1:W1314,W1314)=1,IF(COUNT(X$1:X1313)&gt;0,MAX(X$1:X1313)+1,1),"")</f>
        <v/>
      </c>
      <c r="Z1314" s="51" t="str">
        <f>IF($U1314="","",IFERROR(SUMIF(Данные2!$A:$A,Техлист!$U1314,Данные2!D:D),""))</f>
        <v/>
      </c>
      <c r="AA1314" s="51" t="str">
        <f>IF($U1314="","",IFERROR(SUMIF(Данные2!$A:$A,Техлист!$U1314,Данные2!E:E),""))</f>
        <v/>
      </c>
      <c r="AB1314" s="45" t="str">
        <f>IF($U1314="","",IFERROR(ROUND(SUMIF(Данные2!$A:$A,Техлист!$U1314,Данные2!F:F)*100,0)&amp;"%",""))</f>
        <v/>
      </c>
    </row>
    <row r="1315" spans="1:28" x14ac:dyDescent="0.25">
      <c r="A1315" s="45" t="str">
        <f>IF(Данные2!$A1315&lt;&gt;"",Данные2!$A1315,"")</f>
        <v/>
      </c>
      <c r="G1315" s="45" t="str">
        <f t="shared" si="60"/>
        <v/>
      </c>
      <c r="H1315" s="45" t="str">
        <f>IF(COUNTIF(G$1:G1315,G1315)=1,IF(COUNT(H$1:H1314)&gt;0,MAX(H$1:H1314)+1,1),"")</f>
        <v/>
      </c>
      <c r="J1315" s="45" t="str">
        <f>IFERROR(IF(AND(Данные3!A1315&lt;&gt;"",Данные3!A1315=D$2),Данные3!B1315,""),"")</f>
        <v/>
      </c>
      <c r="K1315" s="45" t="str">
        <f>IF(COUNTIF(J$1:J1315,J1315)=1,IF(COUNT(K$1:K1314)&gt;0,MAX(K$1:K1314)+1,1),"")</f>
        <v/>
      </c>
      <c r="M1315" s="51" t="str">
        <f>IF(G1315="","",IFERROR(SUMIFS(Данные3!$E:$E,Данные3!$A:$A,D$2,Данные3!$B:$B,G1315),""))</f>
        <v/>
      </c>
      <c r="N1315" s="51" t="str">
        <f>IF(G1315="","",IFERROR(SUMIFS(Данные3!$F:$F,Данные3!$A:$A,D$2,Данные3!$B:$B,G1315),""))</f>
        <v/>
      </c>
      <c r="O1315" s="51" t="str">
        <f>IF(G1315="","",IFERROR(ROUND(SUMIFS(Данные3!$G:$G,Данные3!$A:$A,D$2,Данные3!$B:$B,G1315)*100,0)&amp;"%",""))</f>
        <v/>
      </c>
      <c r="U1315" s="51" t="str">
        <f t="shared" si="61"/>
        <v/>
      </c>
      <c r="V1315" s="53" t="str">
        <f t="shared" si="62"/>
        <v/>
      </c>
      <c r="W1315" s="51" t="str">
        <f>IFERROR(IF(Данные2!$A1315&lt;&gt;"",Данные2!$A1315,""),"")</f>
        <v/>
      </c>
      <c r="X1315" s="53" t="str">
        <f>IF(COUNTIF(W$1:W1315,W1315)=1,IF(COUNT(X$1:X1314)&gt;0,MAX(X$1:X1314)+1,1),"")</f>
        <v/>
      </c>
      <c r="Z1315" s="51" t="str">
        <f>IF($U1315="","",IFERROR(SUMIF(Данные2!$A:$A,Техлист!$U1315,Данные2!D:D),""))</f>
        <v/>
      </c>
      <c r="AA1315" s="51" t="str">
        <f>IF($U1315="","",IFERROR(SUMIF(Данные2!$A:$A,Техлист!$U1315,Данные2!E:E),""))</f>
        <v/>
      </c>
      <c r="AB1315" s="45" t="str">
        <f>IF($U1315="","",IFERROR(ROUND(SUMIF(Данные2!$A:$A,Техлист!$U1315,Данные2!F:F)*100,0)&amp;"%",""))</f>
        <v/>
      </c>
    </row>
    <row r="1316" spans="1:28" x14ac:dyDescent="0.25">
      <c r="A1316" s="45" t="str">
        <f>IF(Данные2!$A1316&lt;&gt;"",Данные2!$A1316,"")</f>
        <v/>
      </c>
      <c r="G1316" s="45" t="str">
        <f t="shared" si="60"/>
        <v/>
      </c>
      <c r="H1316" s="45" t="str">
        <f>IF(COUNTIF(G$1:G1316,G1316)=1,IF(COUNT(H$1:H1315)&gt;0,MAX(H$1:H1315)+1,1),"")</f>
        <v/>
      </c>
      <c r="J1316" s="45" t="str">
        <f>IFERROR(IF(AND(Данные3!A1316&lt;&gt;"",Данные3!A1316=D$2),Данные3!B1316,""),"")</f>
        <v/>
      </c>
      <c r="K1316" s="45" t="str">
        <f>IF(COUNTIF(J$1:J1316,J1316)=1,IF(COUNT(K$1:K1315)&gt;0,MAX(K$1:K1315)+1,1),"")</f>
        <v/>
      </c>
      <c r="M1316" s="51" t="str">
        <f>IF(G1316="","",IFERROR(SUMIFS(Данные3!$E:$E,Данные3!$A:$A,D$2,Данные3!$B:$B,G1316),""))</f>
        <v/>
      </c>
      <c r="N1316" s="51" t="str">
        <f>IF(G1316="","",IFERROR(SUMIFS(Данные3!$F:$F,Данные3!$A:$A,D$2,Данные3!$B:$B,G1316),""))</f>
        <v/>
      </c>
      <c r="O1316" s="51" t="str">
        <f>IF(G1316="","",IFERROR(ROUND(SUMIFS(Данные3!$G:$G,Данные3!$A:$A,D$2,Данные3!$B:$B,G1316)*100,0)&amp;"%",""))</f>
        <v/>
      </c>
      <c r="U1316" s="51" t="str">
        <f t="shared" si="61"/>
        <v/>
      </c>
      <c r="V1316" s="53" t="str">
        <f t="shared" si="62"/>
        <v/>
      </c>
      <c r="W1316" s="51" t="str">
        <f>IFERROR(IF(Данные2!$A1316&lt;&gt;"",Данные2!$A1316,""),"")</f>
        <v/>
      </c>
      <c r="X1316" s="53" t="str">
        <f>IF(COUNTIF(W$1:W1316,W1316)=1,IF(COUNT(X$1:X1315)&gt;0,MAX(X$1:X1315)+1,1),"")</f>
        <v/>
      </c>
      <c r="Z1316" s="51" t="str">
        <f>IF($U1316="","",IFERROR(SUMIF(Данные2!$A:$A,Техлист!$U1316,Данные2!D:D),""))</f>
        <v/>
      </c>
      <c r="AA1316" s="51" t="str">
        <f>IF($U1316="","",IFERROR(SUMIF(Данные2!$A:$A,Техлист!$U1316,Данные2!E:E),""))</f>
        <v/>
      </c>
      <c r="AB1316" s="45" t="str">
        <f>IF($U1316="","",IFERROR(ROUND(SUMIF(Данные2!$A:$A,Техлист!$U1316,Данные2!F:F)*100,0)&amp;"%",""))</f>
        <v/>
      </c>
    </row>
    <row r="1317" spans="1:28" x14ac:dyDescent="0.25">
      <c r="A1317" s="45" t="str">
        <f>IF(Данные2!$A1317&lt;&gt;"",Данные2!$A1317,"")</f>
        <v/>
      </c>
      <c r="G1317" s="45" t="str">
        <f t="shared" si="60"/>
        <v/>
      </c>
      <c r="H1317" s="45" t="str">
        <f>IF(COUNTIF(G$1:G1317,G1317)=1,IF(COUNT(H$1:H1316)&gt;0,MAX(H$1:H1316)+1,1),"")</f>
        <v/>
      </c>
      <c r="J1317" s="45" t="str">
        <f>IFERROR(IF(AND(Данные3!A1317&lt;&gt;"",Данные3!A1317=D$2),Данные3!B1317,""),"")</f>
        <v/>
      </c>
      <c r="K1317" s="45" t="str">
        <f>IF(COUNTIF(J$1:J1317,J1317)=1,IF(COUNT(K$1:K1316)&gt;0,MAX(K$1:K1316)+1,1),"")</f>
        <v/>
      </c>
      <c r="M1317" s="51" t="str">
        <f>IF(G1317="","",IFERROR(SUMIFS(Данные3!$E:$E,Данные3!$A:$A,D$2,Данные3!$B:$B,G1317),""))</f>
        <v/>
      </c>
      <c r="N1317" s="51" t="str">
        <f>IF(G1317="","",IFERROR(SUMIFS(Данные3!$F:$F,Данные3!$A:$A,D$2,Данные3!$B:$B,G1317),""))</f>
        <v/>
      </c>
      <c r="O1317" s="51" t="str">
        <f>IF(G1317="","",IFERROR(ROUND(SUMIFS(Данные3!$G:$G,Данные3!$A:$A,D$2,Данные3!$B:$B,G1317)*100,0)&amp;"%",""))</f>
        <v/>
      </c>
      <c r="U1317" s="51" t="str">
        <f t="shared" si="61"/>
        <v/>
      </c>
      <c r="V1317" s="53" t="str">
        <f t="shared" si="62"/>
        <v/>
      </c>
      <c r="W1317" s="51" t="str">
        <f>IFERROR(IF(Данные2!$A1317&lt;&gt;"",Данные2!$A1317,""),"")</f>
        <v/>
      </c>
      <c r="X1317" s="53" t="str">
        <f>IF(COUNTIF(W$1:W1317,W1317)=1,IF(COUNT(X$1:X1316)&gt;0,MAX(X$1:X1316)+1,1),"")</f>
        <v/>
      </c>
      <c r="Z1317" s="51" t="str">
        <f>IF($U1317="","",IFERROR(SUMIF(Данные2!$A:$A,Техлист!$U1317,Данные2!D:D),""))</f>
        <v/>
      </c>
      <c r="AA1317" s="51" t="str">
        <f>IF($U1317="","",IFERROR(SUMIF(Данные2!$A:$A,Техлист!$U1317,Данные2!E:E),""))</f>
        <v/>
      </c>
      <c r="AB1317" s="45" t="str">
        <f>IF($U1317="","",IFERROR(ROUND(SUMIF(Данные2!$A:$A,Техлист!$U1317,Данные2!F:F)*100,0)&amp;"%",""))</f>
        <v/>
      </c>
    </row>
    <row r="1318" spans="1:28" x14ac:dyDescent="0.25">
      <c r="A1318" s="45" t="str">
        <f>IF(Данные2!$A1318&lt;&gt;"",Данные2!$A1318,"")</f>
        <v/>
      </c>
      <c r="G1318" s="45" t="str">
        <f t="shared" si="60"/>
        <v/>
      </c>
      <c r="H1318" s="45" t="str">
        <f>IF(COUNTIF(G$1:G1318,G1318)=1,IF(COUNT(H$1:H1317)&gt;0,MAX(H$1:H1317)+1,1),"")</f>
        <v/>
      </c>
      <c r="J1318" s="45" t="str">
        <f>IFERROR(IF(AND(Данные3!A1318&lt;&gt;"",Данные3!A1318=D$2),Данные3!B1318,""),"")</f>
        <v/>
      </c>
      <c r="K1318" s="45" t="str">
        <f>IF(COUNTIF(J$1:J1318,J1318)=1,IF(COUNT(K$1:K1317)&gt;0,MAX(K$1:K1317)+1,1),"")</f>
        <v/>
      </c>
      <c r="M1318" s="51" t="str">
        <f>IF(G1318="","",IFERROR(SUMIFS(Данные3!$E:$E,Данные3!$A:$A,D$2,Данные3!$B:$B,G1318),""))</f>
        <v/>
      </c>
      <c r="N1318" s="51" t="str">
        <f>IF(G1318="","",IFERROR(SUMIFS(Данные3!$F:$F,Данные3!$A:$A,D$2,Данные3!$B:$B,G1318),""))</f>
        <v/>
      </c>
      <c r="O1318" s="51" t="str">
        <f>IF(G1318="","",IFERROR(ROUND(SUMIFS(Данные3!$G:$G,Данные3!$A:$A,D$2,Данные3!$B:$B,G1318)*100,0)&amp;"%",""))</f>
        <v/>
      </c>
      <c r="U1318" s="51" t="str">
        <f t="shared" si="61"/>
        <v/>
      </c>
      <c r="V1318" s="53" t="str">
        <f t="shared" si="62"/>
        <v/>
      </c>
      <c r="W1318" s="51" t="str">
        <f>IFERROR(IF(Данные2!$A1318&lt;&gt;"",Данные2!$A1318,""),"")</f>
        <v/>
      </c>
      <c r="X1318" s="53" t="str">
        <f>IF(COUNTIF(W$1:W1318,W1318)=1,IF(COUNT(X$1:X1317)&gt;0,MAX(X$1:X1317)+1,1),"")</f>
        <v/>
      </c>
      <c r="Z1318" s="51" t="str">
        <f>IF($U1318="","",IFERROR(SUMIF(Данные2!$A:$A,Техлист!$U1318,Данные2!D:D),""))</f>
        <v/>
      </c>
      <c r="AA1318" s="51" t="str">
        <f>IF($U1318="","",IFERROR(SUMIF(Данные2!$A:$A,Техлист!$U1318,Данные2!E:E),""))</f>
        <v/>
      </c>
      <c r="AB1318" s="45" t="str">
        <f>IF($U1318="","",IFERROR(ROUND(SUMIF(Данные2!$A:$A,Техлист!$U1318,Данные2!F:F)*100,0)&amp;"%",""))</f>
        <v/>
      </c>
    </row>
    <row r="1319" spans="1:28" x14ac:dyDescent="0.25">
      <c r="A1319" s="45" t="str">
        <f>IF(Данные2!$A1319&lt;&gt;"",Данные2!$A1319,"")</f>
        <v/>
      </c>
      <c r="G1319" s="45" t="str">
        <f t="shared" si="60"/>
        <v/>
      </c>
      <c r="H1319" s="45" t="str">
        <f>IF(COUNTIF(G$1:G1319,G1319)=1,IF(COUNT(H$1:H1318)&gt;0,MAX(H$1:H1318)+1,1),"")</f>
        <v/>
      </c>
      <c r="J1319" s="45" t="str">
        <f>IFERROR(IF(AND(Данные3!A1319&lt;&gt;"",Данные3!A1319=D$2),Данные3!B1319,""),"")</f>
        <v/>
      </c>
      <c r="K1319" s="45" t="str">
        <f>IF(COUNTIF(J$1:J1319,J1319)=1,IF(COUNT(K$1:K1318)&gt;0,MAX(K$1:K1318)+1,1),"")</f>
        <v/>
      </c>
      <c r="M1319" s="51" t="str">
        <f>IF(G1319="","",IFERROR(SUMIFS(Данные3!$E:$E,Данные3!$A:$A,D$2,Данные3!$B:$B,G1319),""))</f>
        <v/>
      </c>
      <c r="N1319" s="51" t="str">
        <f>IF(G1319="","",IFERROR(SUMIFS(Данные3!$F:$F,Данные3!$A:$A,D$2,Данные3!$B:$B,G1319),""))</f>
        <v/>
      </c>
      <c r="O1319" s="51" t="str">
        <f>IF(G1319="","",IFERROR(ROUND(SUMIFS(Данные3!$G:$G,Данные3!$A:$A,D$2,Данные3!$B:$B,G1319)*100,0)&amp;"%",""))</f>
        <v/>
      </c>
      <c r="U1319" s="51" t="str">
        <f t="shared" si="61"/>
        <v/>
      </c>
      <c r="V1319" s="53" t="str">
        <f t="shared" si="62"/>
        <v/>
      </c>
      <c r="W1319" s="51" t="str">
        <f>IFERROR(IF(Данные2!$A1319&lt;&gt;"",Данные2!$A1319,""),"")</f>
        <v/>
      </c>
      <c r="X1319" s="53" t="str">
        <f>IF(COUNTIF(W$1:W1319,W1319)=1,IF(COUNT(X$1:X1318)&gt;0,MAX(X$1:X1318)+1,1),"")</f>
        <v/>
      </c>
      <c r="Z1319" s="51" t="str">
        <f>IF($U1319="","",IFERROR(SUMIF(Данные2!$A:$A,Техлист!$U1319,Данные2!D:D),""))</f>
        <v/>
      </c>
      <c r="AA1319" s="51" t="str">
        <f>IF($U1319="","",IFERROR(SUMIF(Данные2!$A:$A,Техлист!$U1319,Данные2!E:E),""))</f>
        <v/>
      </c>
      <c r="AB1319" s="45" t="str">
        <f>IF($U1319="","",IFERROR(ROUND(SUMIF(Данные2!$A:$A,Техлист!$U1319,Данные2!F:F)*100,0)&amp;"%",""))</f>
        <v/>
      </c>
    </row>
    <row r="1320" spans="1:28" x14ac:dyDescent="0.25">
      <c r="A1320" s="45" t="str">
        <f>IF(Данные2!$A1320&lt;&gt;"",Данные2!$A1320,"")</f>
        <v/>
      </c>
      <c r="G1320" s="45" t="str">
        <f t="shared" si="60"/>
        <v/>
      </c>
      <c r="H1320" s="45" t="str">
        <f>IF(COUNTIF(G$1:G1320,G1320)=1,IF(COUNT(H$1:H1319)&gt;0,MAX(H$1:H1319)+1,1),"")</f>
        <v/>
      </c>
      <c r="J1320" s="45" t="str">
        <f>IFERROR(IF(AND(Данные3!A1320&lt;&gt;"",Данные3!A1320=D$2),Данные3!B1320,""),"")</f>
        <v/>
      </c>
      <c r="K1320" s="45" t="str">
        <f>IF(COUNTIF(J$1:J1320,J1320)=1,IF(COUNT(K$1:K1319)&gt;0,MAX(K$1:K1319)+1,1),"")</f>
        <v/>
      </c>
      <c r="M1320" s="51" t="str">
        <f>IF(G1320="","",IFERROR(SUMIFS(Данные3!$E:$E,Данные3!$A:$A,D$2,Данные3!$B:$B,G1320),""))</f>
        <v/>
      </c>
      <c r="N1320" s="51" t="str">
        <f>IF(G1320="","",IFERROR(SUMIFS(Данные3!$F:$F,Данные3!$A:$A,D$2,Данные3!$B:$B,G1320),""))</f>
        <v/>
      </c>
      <c r="O1320" s="51" t="str">
        <f>IF(G1320="","",IFERROR(ROUND(SUMIFS(Данные3!$G:$G,Данные3!$A:$A,D$2,Данные3!$B:$B,G1320)*100,0)&amp;"%",""))</f>
        <v/>
      </c>
      <c r="U1320" s="51" t="str">
        <f t="shared" si="61"/>
        <v/>
      </c>
      <c r="V1320" s="53" t="str">
        <f t="shared" si="62"/>
        <v/>
      </c>
      <c r="W1320" s="51" t="str">
        <f>IFERROR(IF(Данные2!$A1320&lt;&gt;"",Данные2!$A1320,""),"")</f>
        <v/>
      </c>
      <c r="X1320" s="53" t="str">
        <f>IF(COUNTIF(W$1:W1320,W1320)=1,IF(COUNT(X$1:X1319)&gt;0,MAX(X$1:X1319)+1,1),"")</f>
        <v/>
      </c>
      <c r="Z1320" s="51" t="str">
        <f>IF($U1320="","",IFERROR(SUMIF(Данные2!$A:$A,Техлист!$U1320,Данные2!D:D),""))</f>
        <v/>
      </c>
      <c r="AA1320" s="51" t="str">
        <f>IF($U1320="","",IFERROR(SUMIF(Данные2!$A:$A,Техлист!$U1320,Данные2!E:E),""))</f>
        <v/>
      </c>
      <c r="AB1320" s="45" t="str">
        <f>IF($U1320="","",IFERROR(ROUND(SUMIF(Данные2!$A:$A,Техлист!$U1320,Данные2!F:F)*100,0)&amp;"%",""))</f>
        <v/>
      </c>
    </row>
    <row r="1321" spans="1:28" x14ac:dyDescent="0.25">
      <c r="A1321" s="45" t="str">
        <f>IF(Данные2!$A1321&lt;&gt;"",Данные2!$A1321,"")</f>
        <v/>
      </c>
      <c r="G1321" s="45" t="str">
        <f t="shared" si="60"/>
        <v/>
      </c>
      <c r="H1321" s="45" t="str">
        <f>IF(COUNTIF(G$1:G1321,G1321)=1,IF(COUNT(H$1:H1320)&gt;0,MAX(H$1:H1320)+1,1),"")</f>
        <v/>
      </c>
      <c r="J1321" s="45" t="str">
        <f>IFERROR(IF(AND(Данные3!A1321&lt;&gt;"",Данные3!A1321=D$2),Данные3!B1321,""),"")</f>
        <v/>
      </c>
      <c r="K1321" s="45" t="str">
        <f>IF(COUNTIF(J$1:J1321,J1321)=1,IF(COUNT(K$1:K1320)&gt;0,MAX(K$1:K1320)+1,1),"")</f>
        <v/>
      </c>
      <c r="M1321" s="51" t="str">
        <f>IF(G1321="","",IFERROR(SUMIFS(Данные3!$E:$E,Данные3!$A:$A,D$2,Данные3!$B:$B,G1321),""))</f>
        <v/>
      </c>
      <c r="N1321" s="51" t="str">
        <f>IF(G1321="","",IFERROR(SUMIFS(Данные3!$F:$F,Данные3!$A:$A,D$2,Данные3!$B:$B,G1321),""))</f>
        <v/>
      </c>
      <c r="O1321" s="51" t="str">
        <f>IF(G1321="","",IFERROR(ROUND(SUMIFS(Данные3!$G:$G,Данные3!$A:$A,D$2,Данные3!$B:$B,G1321)*100,0)&amp;"%",""))</f>
        <v/>
      </c>
      <c r="U1321" s="51" t="str">
        <f t="shared" si="61"/>
        <v/>
      </c>
      <c r="V1321" s="53" t="str">
        <f t="shared" si="62"/>
        <v/>
      </c>
      <c r="W1321" s="51" t="str">
        <f>IFERROR(IF(Данные2!$A1321&lt;&gt;"",Данные2!$A1321,""),"")</f>
        <v/>
      </c>
      <c r="X1321" s="53" t="str">
        <f>IF(COUNTIF(W$1:W1321,W1321)=1,IF(COUNT(X$1:X1320)&gt;0,MAX(X$1:X1320)+1,1),"")</f>
        <v/>
      </c>
      <c r="Z1321" s="51" t="str">
        <f>IF($U1321="","",IFERROR(SUMIF(Данные2!$A:$A,Техлист!$U1321,Данные2!D:D),""))</f>
        <v/>
      </c>
      <c r="AA1321" s="51" t="str">
        <f>IF($U1321="","",IFERROR(SUMIF(Данные2!$A:$A,Техлист!$U1321,Данные2!E:E),""))</f>
        <v/>
      </c>
      <c r="AB1321" s="45" t="str">
        <f>IF($U1321="","",IFERROR(ROUND(SUMIF(Данные2!$A:$A,Техлист!$U1321,Данные2!F:F)*100,0)&amp;"%",""))</f>
        <v/>
      </c>
    </row>
    <row r="1322" spans="1:28" x14ac:dyDescent="0.25">
      <c r="A1322" s="45" t="str">
        <f>IF(Данные2!$A1322&lt;&gt;"",Данные2!$A1322,"")</f>
        <v/>
      </c>
      <c r="G1322" s="45" t="str">
        <f t="shared" si="60"/>
        <v/>
      </c>
      <c r="H1322" s="45" t="str">
        <f>IF(COUNTIF(G$1:G1322,G1322)=1,IF(COUNT(H$1:H1321)&gt;0,MAX(H$1:H1321)+1,1),"")</f>
        <v/>
      </c>
      <c r="J1322" s="45" t="str">
        <f>IFERROR(IF(AND(Данные3!A1322&lt;&gt;"",Данные3!A1322=D$2),Данные3!B1322,""),"")</f>
        <v/>
      </c>
      <c r="K1322" s="45" t="str">
        <f>IF(COUNTIF(J$1:J1322,J1322)=1,IF(COUNT(K$1:K1321)&gt;0,MAX(K$1:K1321)+1,1),"")</f>
        <v/>
      </c>
      <c r="M1322" s="51" t="str">
        <f>IF(G1322="","",IFERROR(SUMIFS(Данные3!$E:$E,Данные3!$A:$A,D$2,Данные3!$B:$B,G1322),""))</f>
        <v/>
      </c>
      <c r="N1322" s="51" t="str">
        <f>IF(G1322="","",IFERROR(SUMIFS(Данные3!$F:$F,Данные3!$A:$A,D$2,Данные3!$B:$B,G1322),""))</f>
        <v/>
      </c>
      <c r="O1322" s="51" t="str">
        <f>IF(G1322="","",IFERROR(ROUND(SUMIFS(Данные3!$G:$G,Данные3!$A:$A,D$2,Данные3!$B:$B,G1322)*100,0)&amp;"%",""))</f>
        <v/>
      </c>
      <c r="U1322" s="51" t="str">
        <f t="shared" si="61"/>
        <v/>
      </c>
      <c r="V1322" s="53" t="str">
        <f t="shared" si="62"/>
        <v/>
      </c>
      <c r="W1322" s="51" t="str">
        <f>IFERROR(IF(Данные2!$A1322&lt;&gt;"",Данные2!$A1322,""),"")</f>
        <v/>
      </c>
      <c r="X1322" s="53" t="str">
        <f>IF(COUNTIF(W$1:W1322,W1322)=1,IF(COUNT(X$1:X1321)&gt;0,MAX(X$1:X1321)+1,1),"")</f>
        <v/>
      </c>
      <c r="Z1322" s="51" t="str">
        <f>IF($U1322="","",IFERROR(SUMIF(Данные2!$A:$A,Техлист!$U1322,Данные2!D:D),""))</f>
        <v/>
      </c>
      <c r="AA1322" s="51" t="str">
        <f>IF($U1322="","",IFERROR(SUMIF(Данные2!$A:$A,Техлист!$U1322,Данные2!E:E),""))</f>
        <v/>
      </c>
      <c r="AB1322" s="45" t="str">
        <f>IF($U1322="","",IFERROR(ROUND(SUMIF(Данные2!$A:$A,Техлист!$U1322,Данные2!F:F)*100,0)&amp;"%",""))</f>
        <v/>
      </c>
    </row>
    <row r="1323" spans="1:28" x14ac:dyDescent="0.25">
      <c r="A1323" s="45" t="str">
        <f>IF(Данные2!$A1323&lt;&gt;"",Данные2!$A1323,"")</f>
        <v/>
      </c>
      <c r="G1323" s="45" t="str">
        <f t="shared" si="60"/>
        <v/>
      </c>
      <c r="H1323" s="45" t="str">
        <f>IF(COUNTIF(G$1:G1323,G1323)=1,IF(COUNT(H$1:H1322)&gt;0,MAX(H$1:H1322)+1,1),"")</f>
        <v/>
      </c>
      <c r="J1323" s="45" t="str">
        <f>IFERROR(IF(AND(Данные3!A1323&lt;&gt;"",Данные3!A1323=D$2),Данные3!B1323,""),"")</f>
        <v/>
      </c>
      <c r="K1323" s="45" t="str">
        <f>IF(COUNTIF(J$1:J1323,J1323)=1,IF(COUNT(K$1:K1322)&gt;0,MAX(K$1:K1322)+1,1),"")</f>
        <v/>
      </c>
      <c r="M1323" s="51" t="str">
        <f>IF(G1323="","",IFERROR(SUMIFS(Данные3!$E:$E,Данные3!$A:$A,D$2,Данные3!$B:$B,G1323),""))</f>
        <v/>
      </c>
      <c r="N1323" s="51" t="str">
        <f>IF(G1323="","",IFERROR(SUMIFS(Данные3!$F:$F,Данные3!$A:$A,D$2,Данные3!$B:$B,G1323),""))</f>
        <v/>
      </c>
      <c r="O1323" s="51" t="str">
        <f>IF(G1323="","",IFERROR(ROUND(SUMIFS(Данные3!$G:$G,Данные3!$A:$A,D$2,Данные3!$B:$B,G1323)*100,0)&amp;"%",""))</f>
        <v/>
      </c>
      <c r="U1323" s="51" t="str">
        <f t="shared" si="61"/>
        <v/>
      </c>
      <c r="V1323" s="53" t="str">
        <f t="shared" si="62"/>
        <v/>
      </c>
      <c r="W1323" s="51" t="str">
        <f>IFERROR(IF(Данные2!$A1323&lt;&gt;"",Данные2!$A1323,""),"")</f>
        <v/>
      </c>
      <c r="X1323" s="53" t="str">
        <f>IF(COUNTIF(W$1:W1323,W1323)=1,IF(COUNT(X$1:X1322)&gt;0,MAX(X$1:X1322)+1,1),"")</f>
        <v/>
      </c>
      <c r="Z1323" s="51" t="str">
        <f>IF($U1323="","",IFERROR(SUMIF(Данные2!$A:$A,Техлист!$U1323,Данные2!D:D),""))</f>
        <v/>
      </c>
      <c r="AA1323" s="51" t="str">
        <f>IF($U1323="","",IFERROR(SUMIF(Данные2!$A:$A,Техлист!$U1323,Данные2!E:E),""))</f>
        <v/>
      </c>
      <c r="AB1323" s="45" t="str">
        <f>IF($U1323="","",IFERROR(ROUND(SUMIF(Данные2!$A:$A,Техлист!$U1323,Данные2!F:F)*100,0)&amp;"%",""))</f>
        <v/>
      </c>
    </row>
    <row r="1324" spans="1:28" x14ac:dyDescent="0.25">
      <c r="A1324" s="45" t="str">
        <f>IF(Данные2!$A1324&lt;&gt;"",Данные2!$A1324,"")</f>
        <v/>
      </c>
      <c r="G1324" s="45" t="str">
        <f t="shared" si="60"/>
        <v/>
      </c>
      <c r="H1324" s="45" t="str">
        <f>IF(COUNTIF(G$1:G1324,G1324)=1,IF(COUNT(H$1:H1323)&gt;0,MAX(H$1:H1323)+1,1),"")</f>
        <v/>
      </c>
      <c r="J1324" s="45" t="str">
        <f>IFERROR(IF(AND(Данные3!A1324&lt;&gt;"",Данные3!A1324=D$2),Данные3!B1324,""),"")</f>
        <v/>
      </c>
      <c r="K1324" s="45" t="str">
        <f>IF(COUNTIF(J$1:J1324,J1324)=1,IF(COUNT(K$1:K1323)&gt;0,MAX(K$1:K1323)+1,1),"")</f>
        <v/>
      </c>
      <c r="M1324" s="51" t="str">
        <f>IF(G1324="","",IFERROR(SUMIFS(Данные3!$E:$E,Данные3!$A:$A,D$2,Данные3!$B:$B,G1324),""))</f>
        <v/>
      </c>
      <c r="N1324" s="51" t="str">
        <f>IF(G1324="","",IFERROR(SUMIFS(Данные3!$F:$F,Данные3!$A:$A,D$2,Данные3!$B:$B,G1324),""))</f>
        <v/>
      </c>
      <c r="O1324" s="51" t="str">
        <f>IF(G1324="","",IFERROR(ROUND(SUMIFS(Данные3!$G:$G,Данные3!$A:$A,D$2,Данные3!$B:$B,G1324)*100,0)&amp;"%",""))</f>
        <v/>
      </c>
      <c r="U1324" s="51" t="str">
        <f t="shared" si="61"/>
        <v/>
      </c>
      <c r="V1324" s="53" t="str">
        <f t="shared" si="62"/>
        <v/>
      </c>
      <c r="W1324" s="51" t="str">
        <f>IFERROR(IF(Данные2!$A1324&lt;&gt;"",Данные2!$A1324,""),"")</f>
        <v/>
      </c>
      <c r="X1324" s="53" t="str">
        <f>IF(COUNTIF(W$1:W1324,W1324)=1,IF(COUNT(X$1:X1323)&gt;0,MAX(X$1:X1323)+1,1),"")</f>
        <v/>
      </c>
      <c r="Z1324" s="51" t="str">
        <f>IF($U1324="","",IFERROR(SUMIF(Данные2!$A:$A,Техлист!$U1324,Данные2!D:D),""))</f>
        <v/>
      </c>
      <c r="AA1324" s="51" t="str">
        <f>IF($U1324="","",IFERROR(SUMIF(Данные2!$A:$A,Техлист!$U1324,Данные2!E:E),""))</f>
        <v/>
      </c>
      <c r="AB1324" s="45" t="str">
        <f>IF($U1324="","",IFERROR(ROUND(SUMIF(Данные2!$A:$A,Техлист!$U1324,Данные2!F:F)*100,0)&amp;"%",""))</f>
        <v/>
      </c>
    </row>
    <row r="1325" spans="1:28" x14ac:dyDescent="0.25">
      <c r="A1325" s="45" t="str">
        <f>IF(Данные2!$A1325&lt;&gt;"",Данные2!$A1325,"")</f>
        <v/>
      </c>
      <c r="G1325" s="45" t="str">
        <f t="shared" si="60"/>
        <v/>
      </c>
      <c r="H1325" s="45" t="str">
        <f>IF(COUNTIF(G$1:G1325,G1325)=1,IF(COUNT(H$1:H1324)&gt;0,MAX(H$1:H1324)+1,1),"")</f>
        <v/>
      </c>
      <c r="J1325" s="45" t="str">
        <f>IFERROR(IF(AND(Данные3!A1325&lt;&gt;"",Данные3!A1325=D$2),Данные3!B1325,""),"")</f>
        <v/>
      </c>
      <c r="K1325" s="45" t="str">
        <f>IF(COUNTIF(J$1:J1325,J1325)=1,IF(COUNT(K$1:K1324)&gt;0,MAX(K$1:K1324)+1,1),"")</f>
        <v/>
      </c>
      <c r="M1325" s="51" t="str">
        <f>IF(G1325="","",IFERROR(SUMIFS(Данные3!$E:$E,Данные3!$A:$A,D$2,Данные3!$B:$B,G1325),""))</f>
        <v/>
      </c>
      <c r="N1325" s="51" t="str">
        <f>IF(G1325="","",IFERROR(SUMIFS(Данные3!$F:$F,Данные3!$A:$A,D$2,Данные3!$B:$B,G1325),""))</f>
        <v/>
      </c>
      <c r="O1325" s="51" t="str">
        <f>IF(G1325="","",IFERROR(ROUND(SUMIFS(Данные3!$G:$G,Данные3!$A:$A,D$2,Данные3!$B:$B,G1325)*100,0)&amp;"%",""))</f>
        <v/>
      </c>
      <c r="U1325" s="51" t="str">
        <f t="shared" si="61"/>
        <v/>
      </c>
      <c r="V1325" s="53" t="str">
        <f t="shared" si="62"/>
        <v/>
      </c>
      <c r="W1325" s="51" t="str">
        <f>IFERROR(IF(Данные2!$A1325&lt;&gt;"",Данные2!$A1325,""),"")</f>
        <v/>
      </c>
      <c r="X1325" s="53" t="str">
        <f>IF(COUNTIF(W$1:W1325,W1325)=1,IF(COUNT(X$1:X1324)&gt;0,MAX(X$1:X1324)+1,1),"")</f>
        <v/>
      </c>
      <c r="Z1325" s="51" t="str">
        <f>IF($U1325="","",IFERROR(SUMIF(Данные2!$A:$A,Техлист!$U1325,Данные2!D:D),""))</f>
        <v/>
      </c>
      <c r="AA1325" s="51" t="str">
        <f>IF($U1325="","",IFERROR(SUMIF(Данные2!$A:$A,Техлист!$U1325,Данные2!E:E),""))</f>
        <v/>
      </c>
      <c r="AB1325" s="45" t="str">
        <f>IF($U1325="","",IFERROR(ROUND(SUMIF(Данные2!$A:$A,Техлист!$U1325,Данные2!F:F)*100,0)&amp;"%",""))</f>
        <v/>
      </c>
    </row>
    <row r="1326" spans="1:28" x14ac:dyDescent="0.25">
      <c r="A1326" s="45" t="str">
        <f>IF(Данные2!$A1326&lt;&gt;"",Данные2!$A1326,"")</f>
        <v/>
      </c>
      <c r="G1326" s="45" t="str">
        <f t="shared" si="60"/>
        <v/>
      </c>
      <c r="H1326" s="45" t="str">
        <f>IF(COUNTIF(G$1:G1326,G1326)=1,IF(COUNT(H$1:H1325)&gt;0,MAX(H$1:H1325)+1,1),"")</f>
        <v/>
      </c>
      <c r="J1326" s="45" t="str">
        <f>IFERROR(IF(AND(Данные3!A1326&lt;&gt;"",Данные3!A1326=D$2),Данные3!B1326,""),"")</f>
        <v/>
      </c>
      <c r="K1326" s="45" t="str">
        <f>IF(COUNTIF(J$1:J1326,J1326)=1,IF(COUNT(K$1:K1325)&gt;0,MAX(K$1:K1325)+1,1),"")</f>
        <v/>
      </c>
      <c r="M1326" s="51" t="str">
        <f>IF(G1326="","",IFERROR(SUMIFS(Данные3!$E:$E,Данные3!$A:$A,D$2,Данные3!$B:$B,G1326),""))</f>
        <v/>
      </c>
      <c r="N1326" s="51" t="str">
        <f>IF(G1326="","",IFERROR(SUMIFS(Данные3!$F:$F,Данные3!$A:$A,D$2,Данные3!$B:$B,G1326),""))</f>
        <v/>
      </c>
      <c r="O1326" s="51" t="str">
        <f>IF(G1326="","",IFERROR(ROUND(SUMIFS(Данные3!$G:$G,Данные3!$A:$A,D$2,Данные3!$B:$B,G1326)*100,0)&amp;"%",""))</f>
        <v/>
      </c>
      <c r="U1326" s="51" t="str">
        <f t="shared" si="61"/>
        <v/>
      </c>
      <c r="V1326" s="53" t="str">
        <f t="shared" si="62"/>
        <v/>
      </c>
      <c r="W1326" s="51" t="str">
        <f>IFERROR(IF(Данные2!$A1326&lt;&gt;"",Данные2!$A1326,""),"")</f>
        <v/>
      </c>
      <c r="X1326" s="53" t="str">
        <f>IF(COUNTIF(W$1:W1326,W1326)=1,IF(COUNT(X$1:X1325)&gt;0,MAX(X$1:X1325)+1,1),"")</f>
        <v/>
      </c>
      <c r="Z1326" s="51" t="str">
        <f>IF($U1326="","",IFERROR(SUMIF(Данные2!$A:$A,Техлист!$U1326,Данные2!D:D),""))</f>
        <v/>
      </c>
      <c r="AA1326" s="51" t="str">
        <f>IF($U1326="","",IFERROR(SUMIF(Данные2!$A:$A,Техлист!$U1326,Данные2!E:E),""))</f>
        <v/>
      </c>
      <c r="AB1326" s="45" t="str">
        <f>IF($U1326="","",IFERROR(ROUND(SUMIF(Данные2!$A:$A,Техлист!$U1326,Данные2!F:F)*100,0)&amp;"%",""))</f>
        <v/>
      </c>
    </row>
    <row r="1327" spans="1:28" x14ac:dyDescent="0.25">
      <c r="A1327" s="45" t="str">
        <f>IF(Данные2!$A1327&lt;&gt;"",Данные2!$A1327,"")</f>
        <v/>
      </c>
      <c r="G1327" s="45" t="str">
        <f t="shared" si="60"/>
        <v/>
      </c>
      <c r="H1327" s="45" t="str">
        <f>IF(COUNTIF(G$1:G1327,G1327)=1,IF(COUNT(H$1:H1326)&gt;0,MAX(H$1:H1326)+1,1),"")</f>
        <v/>
      </c>
      <c r="J1327" s="45" t="str">
        <f>IFERROR(IF(AND(Данные3!A1327&lt;&gt;"",Данные3!A1327=D$2),Данные3!B1327,""),"")</f>
        <v/>
      </c>
      <c r="K1327" s="45" t="str">
        <f>IF(COUNTIF(J$1:J1327,J1327)=1,IF(COUNT(K$1:K1326)&gt;0,MAX(K$1:K1326)+1,1),"")</f>
        <v/>
      </c>
      <c r="M1327" s="51" t="str">
        <f>IF(G1327="","",IFERROR(SUMIFS(Данные3!$E:$E,Данные3!$A:$A,D$2,Данные3!$B:$B,G1327),""))</f>
        <v/>
      </c>
      <c r="N1327" s="51" t="str">
        <f>IF(G1327="","",IFERROR(SUMIFS(Данные3!$F:$F,Данные3!$A:$A,D$2,Данные3!$B:$B,G1327),""))</f>
        <v/>
      </c>
      <c r="O1327" s="51" t="str">
        <f>IF(G1327="","",IFERROR(ROUND(SUMIFS(Данные3!$G:$G,Данные3!$A:$A,D$2,Данные3!$B:$B,G1327)*100,0)&amp;"%",""))</f>
        <v/>
      </c>
      <c r="U1327" s="51" t="str">
        <f t="shared" si="61"/>
        <v/>
      </c>
      <c r="V1327" s="53" t="str">
        <f t="shared" si="62"/>
        <v/>
      </c>
      <c r="W1327" s="51" t="str">
        <f>IFERROR(IF(Данные2!$A1327&lt;&gt;"",Данные2!$A1327,""),"")</f>
        <v/>
      </c>
      <c r="X1327" s="53" t="str">
        <f>IF(COUNTIF(W$1:W1327,W1327)=1,IF(COUNT(X$1:X1326)&gt;0,MAX(X$1:X1326)+1,1),"")</f>
        <v/>
      </c>
      <c r="Z1327" s="51" t="str">
        <f>IF($U1327="","",IFERROR(SUMIF(Данные2!$A:$A,Техлист!$U1327,Данные2!D:D),""))</f>
        <v/>
      </c>
      <c r="AA1327" s="51" t="str">
        <f>IF($U1327="","",IFERROR(SUMIF(Данные2!$A:$A,Техлист!$U1327,Данные2!E:E),""))</f>
        <v/>
      </c>
      <c r="AB1327" s="45" t="str">
        <f>IF($U1327="","",IFERROR(ROUND(SUMIF(Данные2!$A:$A,Техлист!$U1327,Данные2!F:F)*100,0)&amp;"%",""))</f>
        <v/>
      </c>
    </row>
    <row r="1328" spans="1:28" x14ac:dyDescent="0.25">
      <c r="A1328" s="45" t="str">
        <f>IF(Данные2!$A1328&lt;&gt;"",Данные2!$A1328,"")</f>
        <v/>
      </c>
      <c r="G1328" s="45" t="str">
        <f t="shared" si="60"/>
        <v/>
      </c>
      <c r="H1328" s="45" t="str">
        <f>IF(COUNTIF(G$1:G1328,G1328)=1,IF(COUNT(H$1:H1327)&gt;0,MAX(H$1:H1327)+1,1),"")</f>
        <v/>
      </c>
      <c r="J1328" s="45" t="str">
        <f>IFERROR(IF(AND(Данные3!A1328&lt;&gt;"",Данные3!A1328=D$2),Данные3!B1328,""),"")</f>
        <v/>
      </c>
      <c r="K1328" s="45" t="str">
        <f>IF(COUNTIF(J$1:J1328,J1328)=1,IF(COUNT(K$1:K1327)&gt;0,MAX(K$1:K1327)+1,1),"")</f>
        <v/>
      </c>
      <c r="M1328" s="51" t="str">
        <f>IF(G1328="","",IFERROR(SUMIFS(Данные3!$E:$E,Данные3!$A:$A,D$2,Данные3!$B:$B,G1328),""))</f>
        <v/>
      </c>
      <c r="N1328" s="51" t="str">
        <f>IF(G1328="","",IFERROR(SUMIFS(Данные3!$F:$F,Данные3!$A:$A,D$2,Данные3!$B:$B,G1328),""))</f>
        <v/>
      </c>
      <c r="O1328" s="51" t="str">
        <f>IF(G1328="","",IFERROR(ROUND(SUMIFS(Данные3!$G:$G,Данные3!$A:$A,D$2,Данные3!$B:$B,G1328)*100,0)&amp;"%",""))</f>
        <v/>
      </c>
      <c r="U1328" s="51" t="str">
        <f t="shared" si="61"/>
        <v/>
      </c>
      <c r="V1328" s="53" t="str">
        <f t="shared" si="62"/>
        <v/>
      </c>
      <c r="W1328" s="51" t="str">
        <f>IFERROR(IF(Данные2!$A1328&lt;&gt;"",Данные2!$A1328,""),"")</f>
        <v/>
      </c>
      <c r="X1328" s="53" t="str">
        <f>IF(COUNTIF(W$1:W1328,W1328)=1,IF(COUNT(X$1:X1327)&gt;0,MAX(X$1:X1327)+1,1),"")</f>
        <v/>
      </c>
      <c r="Z1328" s="51" t="str">
        <f>IF($U1328="","",IFERROR(SUMIF(Данные2!$A:$A,Техлист!$U1328,Данные2!D:D),""))</f>
        <v/>
      </c>
      <c r="AA1328" s="51" t="str">
        <f>IF($U1328="","",IFERROR(SUMIF(Данные2!$A:$A,Техлист!$U1328,Данные2!E:E),""))</f>
        <v/>
      </c>
      <c r="AB1328" s="45" t="str">
        <f>IF($U1328="","",IFERROR(ROUND(SUMIF(Данные2!$A:$A,Техлист!$U1328,Данные2!F:F)*100,0)&amp;"%",""))</f>
        <v/>
      </c>
    </row>
    <row r="1329" spans="1:28" x14ac:dyDescent="0.25">
      <c r="A1329" s="45" t="str">
        <f>IF(Данные2!$A1329&lt;&gt;"",Данные2!$A1329,"")</f>
        <v/>
      </c>
      <c r="G1329" s="45" t="str">
        <f t="shared" si="60"/>
        <v/>
      </c>
      <c r="H1329" s="45" t="str">
        <f>IF(COUNTIF(G$1:G1329,G1329)=1,IF(COUNT(H$1:H1328)&gt;0,MAX(H$1:H1328)+1,1),"")</f>
        <v/>
      </c>
      <c r="J1329" s="45" t="str">
        <f>IFERROR(IF(AND(Данные3!A1329&lt;&gt;"",Данные3!A1329=D$2),Данные3!B1329,""),"")</f>
        <v/>
      </c>
      <c r="K1329" s="45" t="str">
        <f>IF(COUNTIF(J$1:J1329,J1329)=1,IF(COUNT(K$1:K1328)&gt;0,MAX(K$1:K1328)+1,1),"")</f>
        <v/>
      </c>
      <c r="M1329" s="51" t="str">
        <f>IF(G1329="","",IFERROR(SUMIFS(Данные3!$E:$E,Данные3!$A:$A,D$2,Данные3!$B:$B,G1329),""))</f>
        <v/>
      </c>
      <c r="N1329" s="51" t="str">
        <f>IF(G1329="","",IFERROR(SUMIFS(Данные3!$F:$F,Данные3!$A:$A,D$2,Данные3!$B:$B,G1329),""))</f>
        <v/>
      </c>
      <c r="O1329" s="51" t="str">
        <f>IF(G1329="","",IFERROR(ROUND(SUMIFS(Данные3!$G:$G,Данные3!$A:$A,D$2,Данные3!$B:$B,G1329)*100,0)&amp;"%",""))</f>
        <v/>
      </c>
      <c r="U1329" s="51" t="str">
        <f t="shared" si="61"/>
        <v/>
      </c>
      <c r="V1329" s="53" t="str">
        <f t="shared" si="62"/>
        <v/>
      </c>
      <c r="W1329" s="51" t="str">
        <f>IFERROR(IF(Данные2!$A1329&lt;&gt;"",Данные2!$A1329,""),"")</f>
        <v/>
      </c>
      <c r="X1329" s="53" t="str">
        <f>IF(COUNTIF(W$1:W1329,W1329)=1,IF(COUNT(X$1:X1328)&gt;0,MAX(X$1:X1328)+1,1),"")</f>
        <v/>
      </c>
      <c r="Z1329" s="51" t="str">
        <f>IF($U1329="","",IFERROR(SUMIF(Данные2!$A:$A,Техлист!$U1329,Данные2!D:D),""))</f>
        <v/>
      </c>
      <c r="AA1329" s="51" t="str">
        <f>IF($U1329="","",IFERROR(SUMIF(Данные2!$A:$A,Техлист!$U1329,Данные2!E:E),""))</f>
        <v/>
      </c>
      <c r="AB1329" s="45" t="str">
        <f>IF($U1329="","",IFERROR(ROUND(SUMIF(Данные2!$A:$A,Техлист!$U1329,Данные2!F:F)*100,0)&amp;"%",""))</f>
        <v/>
      </c>
    </row>
    <row r="1330" spans="1:28" x14ac:dyDescent="0.25">
      <c r="A1330" s="45" t="str">
        <f>IF(Данные2!$A1330&lt;&gt;"",Данные2!$A1330,"")</f>
        <v/>
      </c>
      <c r="G1330" s="45" t="str">
        <f t="shared" si="60"/>
        <v/>
      </c>
      <c r="H1330" s="45" t="str">
        <f>IF(COUNTIF(G$1:G1330,G1330)=1,IF(COUNT(H$1:H1329)&gt;0,MAX(H$1:H1329)+1,1),"")</f>
        <v/>
      </c>
      <c r="J1330" s="45" t="str">
        <f>IFERROR(IF(AND(Данные3!A1330&lt;&gt;"",Данные3!A1330=D$2),Данные3!B1330,""),"")</f>
        <v/>
      </c>
      <c r="K1330" s="45" t="str">
        <f>IF(COUNTIF(J$1:J1330,J1330)=1,IF(COUNT(K$1:K1329)&gt;0,MAX(K$1:K1329)+1,1),"")</f>
        <v/>
      </c>
      <c r="M1330" s="51" t="str">
        <f>IF(G1330="","",IFERROR(SUMIFS(Данные3!$E:$E,Данные3!$A:$A,D$2,Данные3!$B:$B,G1330),""))</f>
        <v/>
      </c>
      <c r="N1330" s="51" t="str">
        <f>IF(G1330="","",IFERROR(SUMIFS(Данные3!$F:$F,Данные3!$A:$A,D$2,Данные3!$B:$B,G1330),""))</f>
        <v/>
      </c>
      <c r="O1330" s="51" t="str">
        <f>IF(G1330="","",IFERROR(ROUND(SUMIFS(Данные3!$G:$G,Данные3!$A:$A,D$2,Данные3!$B:$B,G1330)*100,0)&amp;"%",""))</f>
        <v/>
      </c>
      <c r="U1330" s="51" t="str">
        <f t="shared" si="61"/>
        <v/>
      </c>
      <c r="V1330" s="53" t="str">
        <f t="shared" si="62"/>
        <v/>
      </c>
      <c r="W1330" s="51" t="str">
        <f>IFERROR(IF(Данные2!$A1330&lt;&gt;"",Данные2!$A1330,""),"")</f>
        <v/>
      </c>
      <c r="X1330" s="53" t="str">
        <f>IF(COUNTIF(W$1:W1330,W1330)=1,IF(COUNT(X$1:X1329)&gt;0,MAX(X$1:X1329)+1,1),"")</f>
        <v/>
      </c>
      <c r="Z1330" s="51" t="str">
        <f>IF($U1330="","",IFERROR(SUMIF(Данные2!$A:$A,Техлист!$U1330,Данные2!D:D),""))</f>
        <v/>
      </c>
      <c r="AA1330" s="51" t="str">
        <f>IF($U1330="","",IFERROR(SUMIF(Данные2!$A:$A,Техлист!$U1330,Данные2!E:E),""))</f>
        <v/>
      </c>
      <c r="AB1330" s="45" t="str">
        <f>IF($U1330="","",IFERROR(ROUND(SUMIF(Данные2!$A:$A,Техлист!$U1330,Данные2!F:F)*100,0)&amp;"%",""))</f>
        <v/>
      </c>
    </row>
    <row r="1331" spans="1:28" x14ac:dyDescent="0.25">
      <c r="A1331" s="45" t="str">
        <f>IF(Данные2!$A1331&lt;&gt;"",Данные2!$A1331,"")</f>
        <v/>
      </c>
      <c r="G1331" s="45" t="str">
        <f t="shared" si="60"/>
        <v/>
      </c>
      <c r="H1331" s="45" t="str">
        <f>IF(COUNTIF(G$1:G1331,G1331)=1,IF(COUNT(H$1:H1330)&gt;0,MAX(H$1:H1330)+1,1),"")</f>
        <v/>
      </c>
      <c r="J1331" s="45" t="str">
        <f>IFERROR(IF(AND(Данные3!A1331&lt;&gt;"",Данные3!A1331=D$2),Данные3!B1331,""),"")</f>
        <v/>
      </c>
      <c r="K1331" s="45" t="str">
        <f>IF(COUNTIF(J$1:J1331,J1331)=1,IF(COUNT(K$1:K1330)&gt;0,MAX(K$1:K1330)+1,1),"")</f>
        <v/>
      </c>
      <c r="M1331" s="51" t="str">
        <f>IF(G1331="","",IFERROR(SUMIFS(Данные3!$E:$E,Данные3!$A:$A,D$2,Данные3!$B:$B,G1331),""))</f>
        <v/>
      </c>
      <c r="N1331" s="51" t="str">
        <f>IF(G1331="","",IFERROR(SUMIFS(Данные3!$F:$F,Данные3!$A:$A,D$2,Данные3!$B:$B,G1331),""))</f>
        <v/>
      </c>
      <c r="O1331" s="51" t="str">
        <f>IF(G1331="","",IFERROR(ROUND(SUMIFS(Данные3!$G:$G,Данные3!$A:$A,D$2,Данные3!$B:$B,G1331)*100,0)&amp;"%",""))</f>
        <v/>
      </c>
      <c r="U1331" s="51" t="str">
        <f t="shared" si="61"/>
        <v/>
      </c>
      <c r="V1331" s="53" t="str">
        <f t="shared" si="62"/>
        <v/>
      </c>
      <c r="W1331" s="51" t="str">
        <f>IFERROR(IF(Данные2!$A1331&lt;&gt;"",Данные2!$A1331,""),"")</f>
        <v/>
      </c>
      <c r="X1331" s="53" t="str">
        <f>IF(COUNTIF(W$1:W1331,W1331)=1,IF(COUNT(X$1:X1330)&gt;0,MAX(X$1:X1330)+1,1),"")</f>
        <v/>
      </c>
      <c r="Z1331" s="51" t="str">
        <f>IF($U1331="","",IFERROR(SUMIF(Данные2!$A:$A,Техлист!$U1331,Данные2!D:D),""))</f>
        <v/>
      </c>
      <c r="AA1331" s="51" t="str">
        <f>IF($U1331="","",IFERROR(SUMIF(Данные2!$A:$A,Техлист!$U1331,Данные2!E:E),""))</f>
        <v/>
      </c>
      <c r="AB1331" s="45" t="str">
        <f>IF($U1331="","",IFERROR(ROUND(SUMIF(Данные2!$A:$A,Техлист!$U1331,Данные2!F:F)*100,0)&amp;"%",""))</f>
        <v/>
      </c>
    </row>
    <row r="1332" spans="1:28" x14ac:dyDescent="0.25">
      <c r="A1332" s="45" t="str">
        <f>IF(Данные2!$A1332&lt;&gt;"",Данные2!$A1332,"")</f>
        <v/>
      </c>
      <c r="G1332" s="45" t="str">
        <f t="shared" si="60"/>
        <v/>
      </c>
      <c r="H1332" s="45" t="str">
        <f>IF(COUNTIF(G$1:G1332,G1332)=1,IF(COUNT(H$1:H1331)&gt;0,MAX(H$1:H1331)+1,1),"")</f>
        <v/>
      </c>
      <c r="J1332" s="45" t="str">
        <f>IFERROR(IF(AND(Данные3!A1332&lt;&gt;"",Данные3!A1332=D$2),Данные3!B1332,""),"")</f>
        <v/>
      </c>
      <c r="K1332" s="45" t="str">
        <f>IF(COUNTIF(J$1:J1332,J1332)=1,IF(COUNT(K$1:K1331)&gt;0,MAX(K$1:K1331)+1,1),"")</f>
        <v/>
      </c>
      <c r="M1332" s="51" t="str">
        <f>IF(G1332="","",IFERROR(SUMIFS(Данные3!$E:$E,Данные3!$A:$A,D$2,Данные3!$B:$B,G1332),""))</f>
        <v/>
      </c>
      <c r="N1332" s="51" t="str">
        <f>IF(G1332="","",IFERROR(SUMIFS(Данные3!$F:$F,Данные3!$A:$A,D$2,Данные3!$B:$B,G1332),""))</f>
        <v/>
      </c>
      <c r="O1332" s="51" t="str">
        <f>IF(G1332="","",IFERROR(ROUND(SUMIFS(Данные3!$G:$G,Данные3!$A:$A,D$2,Данные3!$B:$B,G1332)*100,0)&amp;"%",""))</f>
        <v/>
      </c>
      <c r="U1332" s="51" t="str">
        <f t="shared" si="61"/>
        <v/>
      </c>
      <c r="V1332" s="53" t="str">
        <f t="shared" si="62"/>
        <v/>
      </c>
      <c r="W1332" s="51" t="str">
        <f>IFERROR(IF(Данные2!$A1332&lt;&gt;"",Данные2!$A1332,""),"")</f>
        <v/>
      </c>
      <c r="X1332" s="53" t="str">
        <f>IF(COUNTIF(W$1:W1332,W1332)=1,IF(COUNT(X$1:X1331)&gt;0,MAX(X$1:X1331)+1,1),"")</f>
        <v/>
      </c>
      <c r="Z1332" s="51" t="str">
        <f>IF($U1332="","",IFERROR(SUMIF(Данные2!$A:$A,Техлист!$U1332,Данные2!D:D),""))</f>
        <v/>
      </c>
      <c r="AA1332" s="51" t="str">
        <f>IF($U1332="","",IFERROR(SUMIF(Данные2!$A:$A,Техлист!$U1332,Данные2!E:E),""))</f>
        <v/>
      </c>
      <c r="AB1332" s="45" t="str">
        <f>IF($U1332="","",IFERROR(ROUND(SUMIF(Данные2!$A:$A,Техлист!$U1332,Данные2!F:F)*100,0)&amp;"%",""))</f>
        <v/>
      </c>
    </row>
    <row r="1333" spans="1:28" x14ac:dyDescent="0.25">
      <c r="A1333" s="45" t="str">
        <f>IF(Данные2!$A1333&lt;&gt;"",Данные2!$A1333,"")</f>
        <v/>
      </c>
      <c r="G1333" s="45" t="str">
        <f t="shared" si="60"/>
        <v/>
      </c>
      <c r="H1333" s="45" t="str">
        <f>IF(COUNTIF(G$1:G1333,G1333)=1,IF(COUNT(H$1:H1332)&gt;0,MAX(H$1:H1332)+1,1),"")</f>
        <v/>
      </c>
      <c r="J1333" s="45" t="str">
        <f>IFERROR(IF(AND(Данные3!A1333&lt;&gt;"",Данные3!A1333=D$2),Данные3!B1333,""),"")</f>
        <v/>
      </c>
      <c r="K1333" s="45" t="str">
        <f>IF(COUNTIF(J$1:J1333,J1333)=1,IF(COUNT(K$1:K1332)&gt;0,MAX(K$1:K1332)+1,1),"")</f>
        <v/>
      </c>
      <c r="M1333" s="51" t="str">
        <f>IF(G1333="","",IFERROR(SUMIFS(Данные3!$E:$E,Данные3!$A:$A,D$2,Данные3!$B:$B,G1333),""))</f>
        <v/>
      </c>
      <c r="N1333" s="51" t="str">
        <f>IF(G1333="","",IFERROR(SUMIFS(Данные3!$F:$F,Данные3!$A:$A,D$2,Данные3!$B:$B,G1333),""))</f>
        <v/>
      </c>
      <c r="O1333" s="51" t="str">
        <f>IF(G1333="","",IFERROR(ROUND(SUMIFS(Данные3!$G:$G,Данные3!$A:$A,D$2,Данные3!$B:$B,G1333)*100,0)&amp;"%",""))</f>
        <v/>
      </c>
      <c r="U1333" s="51" t="str">
        <f t="shared" si="61"/>
        <v/>
      </c>
      <c r="V1333" s="53" t="str">
        <f t="shared" si="62"/>
        <v/>
      </c>
      <c r="W1333" s="51" t="str">
        <f>IFERROR(IF(Данные2!$A1333&lt;&gt;"",Данные2!$A1333,""),"")</f>
        <v/>
      </c>
      <c r="X1333" s="53" t="str">
        <f>IF(COUNTIF(W$1:W1333,W1333)=1,IF(COUNT(X$1:X1332)&gt;0,MAX(X$1:X1332)+1,1),"")</f>
        <v/>
      </c>
      <c r="Z1333" s="51" t="str">
        <f>IF($U1333="","",IFERROR(SUMIF(Данные2!$A:$A,Техлист!$U1333,Данные2!D:D),""))</f>
        <v/>
      </c>
      <c r="AA1333" s="51" t="str">
        <f>IF($U1333="","",IFERROR(SUMIF(Данные2!$A:$A,Техлист!$U1333,Данные2!E:E),""))</f>
        <v/>
      </c>
      <c r="AB1333" s="45" t="str">
        <f>IF($U1333="","",IFERROR(ROUND(SUMIF(Данные2!$A:$A,Техлист!$U1333,Данные2!F:F)*100,0)&amp;"%",""))</f>
        <v/>
      </c>
    </row>
    <row r="1334" spans="1:28" x14ac:dyDescent="0.25">
      <c r="A1334" s="45" t="str">
        <f>IF(Данные2!$A1334&lt;&gt;"",Данные2!$A1334,"")</f>
        <v/>
      </c>
      <c r="G1334" s="45" t="str">
        <f t="shared" si="60"/>
        <v/>
      </c>
      <c r="H1334" s="45" t="str">
        <f>IF(COUNTIF(G$1:G1334,G1334)=1,IF(COUNT(H$1:H1333)&gt;0,MAX(H$1:H1333)+1,1),"")</f>
        <v/>
      </c>
      <c r="J1334" s="45" t="str">
        <f>IFERROR(IF(AND(Данные3!A1334&lt;&gt;"",Данные3!A1334=D$2),Данные3!B1334,""),"")</f>
        <v/>
      </c>
      <c r="K1334" s="45" t="str">
        <f>IF(COUNTIF(J$1:J1334,J1334)=1,IF(COUNT(K$1:K1333)&gt;0,MAX(K$1:K1333)+1,1),"")</f>
        <v/>
      </c>
      <c r="M1334" s="51" t="str">
        <f>IF(G1334="","",IFERROR(SUMIFS(Данные3!$E:$E,Данные3!$A:$A,D$2,Данные3!$B:$B,G1334),""))</f>
        <v/>
      </c>
      <c r="N1334" s="51" t="str">
        <f>IF(G1334="","",IFERROR(SUMIFS(Данные3!$F:$F,Данные3!$A:$A,D$2,Данные3!$B:$B,G1334),""))</f>
        <v/>
      </c>
      <c r="O1334" s="51" t="str">
        <f>IF(G1334="","",IFERROR(ROUND(SUMIFS(Данные3!$G:$G,Данные3!$A:$A,D$2,Данные3!$B:$B,G1334)*100,0)&amp;"%",""))</f>
        <v/>
      </c>
      <c r="U1334" s="51" t="str">
        <f t="shared" si="61"/>
        <v/>
      </c>
      <c r="V1334" s="53" t="str">
        <f t="shared" si="62"/>
        <v/>
      </c>
      <c r="W1334" s="51" t="str">
        <f>IFERROR(IF(Данные2!$A1334&lt;&gt;"",Данные2!$A1334,""),"")</f>
        <v/>
      </c>
      <c r="X1334" s="53" t="str">
        <f>IF(COUNTIF(W$1:W1334,W1334)=1,IF(COUNT(X$1:X1333)&gt;0,MAX(X$1:X1333)+1,1),"")</f>
        <v/>
      </c>
      <c r="Z1334" s="51" t="str">
        <f>IF($U1334="","",IFERROR(SUMIF(Данные2!$A:$A,Техлист!$U1334,Данные2!D:D),""))</f>
        <v/>
      </c>
      <c r="AA1334" s="51" t="str">
        <f>IF($U1334="","",IFERROR(SUMIF(Данные2!$A:$A,Техлист!$U1334,Данные2!E:E),""))</f>
        <v/>
      </c>
      <c r="AB1334" s="45" t="str">
        <f>IF($U1334="","",IFERROR(ROUND(SUMIF(Данные2!$A:$A,Техлист!$U1334,Данные2!F:F)*100,0)&amp;"%",""))</f>
        <v/>
      </c>
    </row>
    <row r="1335" spans="1:28" x14ac:dyDescent="0.25">
      <c r="A1335" s="45" t="str">
        <f>IF(Данные2!$A1335&lt;&gt;"",Данные2!$A1335,"")</f>
        <v/>
      </c>
      <c r="G1335" s="45" t="str">
        <f t="shared" si="60"/>
        <v/>
      </c>
      <c r="H1335" s="45" t="str">
        <f>IF(COUNTIF(G$1:G1335,G1335)=1,IF(COUNT(H$1:H1334)&gt;0,MAX(H$1:H1334)+1,1),"")</f>
        <v/>
      </c>
      <c r="J1335" s="45" t="str">
        <f>IFERROR(IF(AND(Данные3!A1335&lt;&gt;"",Данные3!A1335=D$2),Данные3!B1335,""),"")</f>
        <v/>
      </c>
      <c r="K1335" s="45" t="str">
        <f>IF(COUNTIF(J$1:J1335,J1335)=1,IF(COUNT(K$1:K1334)&gt;0,MAX(K$1:K1334)+1,1),"")</f>
        <v/>
      </c>
      <c r="M1335" s="51" t="str">
        <f>IF(G1335="","",IFERROR(SUMIFS(Данные3!$E:$E,Данные3!$A:$A,D$2,Данные3!$B:$B,G1335),""))</f>
        <v/>
      </c>
      <c r="N1335" s="51" t="str">
        <f>IF(G1335="","",IFERROR(SUMIFS(Данные3!$F:$F,Данные3!$A:$A,D$2,Данные3!$B:$B,G1335),""))</f>
        <v/>
      </c>
      <c r="O1335" s="51" t="str">
        <f>IF(G1335="","",IFERROR(ROUND(SUMIFS(Данные3!$G:$G,Данные3!$A:$A,D$2,Данные3!$B:$B,G1335)*100,0)&amp;"%",""))</f>
        <v/>
      </c>
      <c r="U1335" s="51" t="str">
        <f t="shared" si="61"/>
        <v/>
      </c>
      <c r="V1335" s="53" t="str">
        <f t="shared" si="62"/>
        <v/>
      </c>
      <c r="W1335" s="51" t="str">
        <f>IFERROR(IF(Данные2!$A1335&lt;&gt;"",Данные2!$A1335,""),"")</f>
        <v/>
      </c>
      <c r="X1335" s="53" t="str">
        <f>IF(COUNTIF(W$1:W1335,W1335)=1,IF(COUNT(X$1:X1334)&gt;0,MAX(X$1:X1334)+1,1),"")</f>
        <v/>
      </c>
      <c r="Z1335" s="51" t="str">
        <f>IF($U1335="","",IFERROR(SUMIF(Данные2!$A:$A,Техлист!$U1335,Данные2!D:D),""))</f>
        <v/>
      </c>
      <c r="AA1335" s="51" t="str">
        <f>IF($U1335="","",IFERROR(SUMIF(Данные2!$A:$A,Техлист!$U1335,Данные2!E:E),""))</f>
        <v/>
      </c>
      <c r="AB1335" s="45" t="str">
        <f>IF($U1335="","",IFERROR(ROUND(SUMIF(Данные2!$A:$A,Техлист!$U1335,Данные2!F:F)*100,0)&amp;"%",""))</f>
        <v/>
      </c>
    </row>
    <row r="1336" spans="1:28" x14ac:dyDescent="0.25">
      <c r="A1336" s="45" t="str">
        <f>IF(Данные2!$A1336&lt;&gt;"",Данные2!$A1336,"")</f>
        <v/>
      </c>
      <c r="G1336" s="45" t="str">
        <f t="shared" si="60"/>
        <v/>
      </c>
      <c r="H1336" s="45" t="str">
        <f>IF(COUNTIF(G$1:G1336,G1336)=1,IF(COUNT(H$1:H1335)&gt;0,MAX(H$1:H1335)+1,1),"")</f>
        <v/>
      </c>
      <c r="J1336" s="45" t="str">
        <f>IFERROR(IF(AND(Данные3!A1336&lt;&gt;"",Данные3!A1336=D$2),Данные3!B1336,""),"")</f>
        <v/>
      </c>
      <c r="K1336" s="45" t="str">
        <f>IF(COUNTIF(J$1:J1336,J1336)=1,IF(COUNT(K$1:K1335)&gt;0,MAX(K$1:K1335)+1,1),"")</f>
        <v/>
      </c>
      <c r="M1336" s="51" t="str">
        <f>IF(G1336="","",IFERROR(SUMIFS(Данные3!$E:$E,Данные3!$A:$A,D$2,Данные3!$B:$B,G1336),""))</f>
        <v/>
      </c>
      <c r="N1336" s="51" t="str">
        <f>IF(G1336="","",IFERROR(SUMIFS(Данные3!$F:$F,Данные3!$A:$A,D$2,Данные3!$B:$B,G1336),""))</f>
        <v/>
      </c>
      <c r="O1336" s="51" t="str">
        <f>IF(G1336="","",IFERROR(ROUND(SUMIFS(Данные3!$G:$G,Данные3!$A:$A,D$2,Данные3!$B:$B,G1336)*100,0)&amp;"%",""))</f>
        <v/>
      </c>
      <c r="U1336" s="51" t="str">
        <f t="shared" si="61"/>
        <v/>
      </c>
      <c r="V1336" s="53" t="str">
        <f t="shared" si="62"/>
        <v/>
      </c>
      <c r="W1336" s="51" t="str">
        <f>IFERROR(IF(Данные2!$A1336&lt;&gt;"",Данные2!$A1336,""),"")</f>
        <v/>
      </c>
      <c r="X1336" s="53" t="str">
        <f>IF(COUNTIF(W$1:W1336,W1336)=1,IF(COUNT(X$1:X1335)&gt;0,MAX(X$1:X1335)+1,1),"")</f>
        <v/>
      </c>
      <c r="Z1336" s="51" t="str">
        <f>IF($U1336="","",IFERROR(SUMIF(Данные2!$A:$A,Техлист!$U1336,Данные2!D:D),""))</f>
        <v/>
      </c>
      <c r="AA1336" s="51" t="str">
        <f>IF($U1336="","",IFERROR(SUMIF(Данные2!$A:$A,Техлист!$U1336,Данные2!E:E),""))</f>
        <v/>
      </c>
      <c r="AB1336" s="45" t="str">
        <f>IF($U1336="","",IFERROR(ROUND(SUMIF(Данные2!$A:$A,Техлист!$U1336,Данные2!F:F)*100,0)&amp;"%",""))</f>
        <v/>
      </c>
    </row>
    <row r="1337" spans="1:28" x14ac:dyDescent="0.25">
      <c r="A1337" s="45" t="str">
        <f>IF(Данные2!$A1337&lt;&gt;"",Данные2!$A1337,"")</f>
        <v/>
      </c>
      <c r="G1337" s="45" t="str">
        <f t="shared" si="60"/>
        <v/>
      </c>
      <c r="H1337" s="45" t="str">
        <f>IF(COUNTIF(G$1:G1337,G1337)=1,IF(COUNT(H$1:H1336)&gt;0,MAX(H$1:H1336)+1,1),"")</f>
        <v/>
      </c>
      <c r="J1337" s="45" t="str">
        <f>IFERROR(IF(AND(Данные3!A1337&lt;&gt;"",Данные3!A1337=D$2),Данные3!B1337,""),"")</f>
        <v/>
      </c>
      <c r="K1337" s="45" t="str">
        <f>IF(COUNTIF(J$1:J1337,J1337)=1,IF(COUNT(K$1:K1336)&gt;0,MAX(K$1:K1336)+1,1),"")</f>
        <v/>
      </c>
      <c r="M1337" s="51" t="str">
        <f>IF(G1337="","",IFERROR(SUMIFS(Данные3!$E:$E,Данные3!$A:$A,D$2,Данные3!$B:$B,G1337),""))</f>
        <v/>
      </c>
      <c r="N1337" s="51" t="str">
        <f>IF(G1337="","",IFERROR(SUMIFS(Данные3!$F:$F,Данные3!$A:$A,D$2,Данные3!$B:$B,G1337),""))</f>
        <v/>
      </c>
      <c r="O1337" s="51" t="str">
        <f>IF(G1337="","",IFERROR(ROUND(SUMIFS(Данные3!$G:$G,Данные3!$A:$A,D$2,Данные3!$B:$B,G1337)*100,0)&amp;"%",""))</f>
        <v/>
      </c>
      <c r="U1337" s="51" t="str">
        <f t="shared" si="61"/>
        <v/>
      </c>
      <c r="V1337" s="53" t="str">
        <f t="shared" si="62"/>
        <v/>
      </c>
      <c r="W1337" s="51" t="str">
        <f>IFERROR(IF(Данные2!$A1337&lt;&gt;"",Данные2!$A1337,""),"")</f>
        <v/>
      </c>
      <c r="X1337" s="53" t="str">
        <f>IF(COUNTIF(W$1:W1337,W1337)=1,IF(COUNT(X$1:X1336)&gt;0,MAX(X$1:X1336)+1,1),"")</f>
        <v/>
      </c>
      <c r="Z1337" s="51" t="str">
        <f>IF($U1337="","",IFERROR(SUMIF(Данные2!$A:$A,Техлист!$U1337,Данные2!D:D),""))</f>
        <v/>
      </c>
      <c r="AA1337" s="51" t="str">
        <f>IF($U1337="","",IFERROR(SUMIF(Данные2!$A:$A,Техлист!$U1337,Данные2!E:E),""))</f>
        <v/>
      </c>
      <c r="AB1337" s="45" t="str">
        <f>IF($U1337="","",IFERROR(ROUND(SUMIF(Данные2!$A:$A,Техлист!$U1337,Данные2!F:F)*100,0)&amp;"%",""))</f>
        <v/>
      </c>
    </row>
    <row r="1338" spans="1:28" x14ac:dyDescent="0.25">
      <c r="A1338" s="45" t="str">
        <f>IF(Данные2!$A1338&lt;&gt;"",Данные2!$A1338,"")</f>
        <v/>
      </c>
      <c r="G1338" s="45" t="str">
        <f t="shared" si="60"/>
        <v/>
      </c>
      <c r="H1338" s="45" t="str">
        <f>IF(COUNTIF(G$1:G1338,G1338)=1,IF(COUNT(H$1:H1337)&gt;0,MAX(H$1:H1337)+1,1),"")</f>
        <v/>
      </c>
      <c r="J1338" s="45" t="str">
        <f>IFERROR(IF(AND(Данные3!A1338&lt;&gt;"",Данные3!A1338=D$2),Данные3!B1338,""),"")</f>
        <v/>
      </c>
      <c r="K1338" s="45" t="str">
        <f>IF(COUNTIF(J$1:J1338,J1338)=1,IF(COUNT(K$1:K1337)&gt;0,MAX(K$1:K1337)+1,1),"")</f>
        <v/>
      </c>
      <c r="M1338" s="51" t="str">
        <f>IF(G1338="","",IFERROR(SUMIFS(Данные3!$E:$E,Данные3!$A:$A,D$2,Данные3!$B:$B,G1338),""))</f>
        <v/>
      </c>
      <c r="N1338" s="51" t="str">
        <f>IF(G1338="","",IFERROR(SUMIFS(Данные3!$F:$F,Данные3!$A:$A,D$2,Данные3!$B:$B,G1338),""))</f>
        <v/>
      </c>
      <c r="O1338" s="51" t="str">
        <f>IF(G1338="","",IFERROR(ROUND(SUMIFS(Данные3!$G:$G,Данные3!$A:$A,D$2,Данные3!$B:$B,G1338)*100,0)&amp;"%",""))</f>
        <v/>
      </c>
      <c r="U1338" s="51" t="str">
        <f t="shared" si="61"/>
        <v/>
      </c>
      <c r="V1338" s="53" t="str">
        <f t="shared" si="62"/>
        <v/>
      </c>
      <c r="W1338" s="51" t="str">
        <f>IFERROR(IF(Данные2!$A1338&lt;&gt;"",Данные2!$A1338,""),"")</f>
        <v/>
      </c>
      <c r="X1338" s="53" t="str">
        <f>IF(COUNTIF(W$1:W1338,W1338)=1,IF(COUNT(X$1:X1337)&gt;0,MAX(X$1:X1337)+1,1),"")</f>
        <v/>
      </c>
      <c r="Z1338" s="51" t="str">
        <f>IF($U1338="","",IFERROR(SUMIF(Данные2!$A:$A,Техлист!$U1338,Данные2!D:D),""))</f>
        <v/>
      </c>
      <c r="AA1338" s="51" t="str">
        <f>IF($U1338="","",IFERROR(SUMIF(Данные2!$A:$A,Техлист!$U1338,Данные2!E:E),""))</f>
        <v/>
      </c>
      <c r="AB1338" s="45" t="str">
        <f>IF($U1338="","",IFERROR(ROUND(SUMIF(Данные2!$A:$A,Техлист!$U1338,Данные2!F:F)*100,0)&amp;"%",""))</f>
        <v/>
      </c>
    </row>
    <row r="1339" spans="1:28" x14ac:dyDescent="0.25">
      <c r="A1339" s="45" t="str">
        <f>IF(Данные2!$A1339&lt;&gt;"",Данные2!$A1339,"")</f>
        <v/>
      </c>
      <c r="G1339" s="45" t="str">
        <f t="shared" si="60"/>
        <v/>
      </c>
      <c r="H1339" s="45" t="str">
        <f>IF(COUNTIF(G$1:G1339,G1339)=1,IF(COUNT(H$1:H1338)&gt;0,MAX(H$1:H1338)+1,1),"")</f>
        <v/>
      </c>
      <c r="J1339" s="45" t="str">
        <f>IFERROR(IF(AND(Данные3!A1339&lt;&gt;"",Данные3!A1339=D$2),Данные3!B1339,""),"")</f>
        <v/>
      </c>
      <c r="K1339" s="45" t="str">
        <f>IF(COUNTIF(J$1:J1339,J1339)=1,IF(COUNT(K$1:K1338)&gt;0,MAX(K$1:K1338)+1,1),"")</f>
        <v/>
      </c>
      <c r="M1339" s="51" t="str">
        <f>IF(G1339="","",IFERROR(SUMIFS(Данные3!$E:$E,Данные3!$A:$A,D$2,Данные3!$B:$B,G1339),""))</f>
        <v/>
      </c>
      <c r="N1339" s="51" t="str">
        <f>IF(G1339="","",IFERROR(SUMIFS(Данные3!$F:$F,Данные3!$A:$A,D$2,Данные3!$B:$B,G1339),""))</f>
        <v/>
      </c>
      <c r="O1339" s="51" t="str">
        <f>IF(G1339="","",IFERROR(ROUND(SUMIFS(Данные3!$G:$G,Данные3!$A:$A,D$2,Данные3!$B:$B,G1339)*100,0)&amp;"%",""))</f>
        <v/>
      </c>
      <c r="U1339" s="51" t="str">
        <f t="shared" si="61"/>
        <v/>
      </c>
      <c r="V1339" s="53" t="str">
        <f t="shared" si="62"/>
        <v/>
      </c>
      <c r="W1339" s="51" t="str">
        <f>IFERROR(IF(Данные2!$A1339&lt;&gt;"",Данные2!$A1339,""),"")</f>
        <v/>
      </c>
      <c r="X1339" s="53" t="str">
        <f>IF(COUNTIF(W$1:W1339,W1339)=1,IF(COUNT(X$1:X1338)&gt;0,MAX(X$1:X1338)+1,1),"")</f>
        <v/>
      </c>
      <c r="Z1339" s="51" t="str">
        <f>IF($U1339="","",IFERROR(SUMIF(Данные2!$A:$A,Техлист!$U1339,Данные2!D:D),""))</f>
        <v/>
      </c>
      <c r="AA1339" s="51" t="str">
        <f>IF($U1339="","",IFERROR(SUMIF(Данные2!$A:$A,Техлист!$U1339,Данные2!E:E),""))</f>
        <v/>
      </c>
      <c r="AB1339" s="45" t="str">
        <f>IF($U1339="","",IFERROR(ROUND(SUMIF(Данные2!$A:$A,Техлист!$U1339,Данные2!F:F)*100,0)&amp;"%",""))</f>
        <v/>
      </c>
    </row>
    <row r="1340" spans="1:28" x14ac:dyDescent="0.25">
      <c r="A1340" s="45" t="str">
        <f>IF(Данные2!$A1340&lt;&gt;"",Данные2!$A1340,"")</f>
        <v/>
      </c>
      <c r="G1340" s="45" t="str">
        <f t="shared" si="60"/>
        <v/>
      </c>
      <c r="H1340" s="45" t="str">
        <f>IF(COUNTIF(G$1:G1340,G1340)=1,IF(COUNT(H$1:H1339)&gt;0,MAX(H$1:H1339)+1,1),"")</f>
        <v/>
      </c>
      <c r="J1340" s="45" t="str">
        <f>IFERROR(IF(AND(Данные3!A1340&lt;&gt;"",Данные3!A1340=D$2),Данные3!B1340,""),"")</f>
        <v/>
      </c>
      <c r="K1340" s="45" t="str">
        <f>IF(COUNTIF(J$1:J1340,J1340)=1,IF(COUNT(K$1:K1339)&gt;0,MAX(K$1:K1339)+1,1),"")</f>
        <v/>
      </c>
      <c r="M1340" s="51" t="str">
        <f>IF(G1340="","",IFERROR(SUMIFS(Данные3!$E:$E,Данные3!$A:$A,D$2,Данные3!$B:$B,G1340),""))</f>
        <v/>
      </c>
      <c r="N1340" s="51" t="str">
        <f>IF(G1340="","",IFERROR(SUMIFS(Данные3!$F:$F,Данные3!$A:$A,D$2,Данные3!$B:$B,G1340),""))</f>
        <v/>
      </c>
      <c r="O1340" s="51" t="str">
        <f>IF(G1340="","",IFERROR(ROUND(SUMIFS(Данные3!$G:$G,Данные3!$A:$A,D$2,Данные3!$B:$B,G1340)*100,0)&amp;"%",""))</f>
        <v/>
      </c>
      <c r="U1340" s="51" t="str">
        <f t="shared" si="61"/>
        <v/>
      </c>
      <c r="V1340" s="53" t="str">
        <f t="shared" si="62"/>
        <v/>
      </c>
      <c r="W1340" s="51" t="str">
        <f>IFERROR(IF(Данные2!$A1340&lt;&gt;"",Данные2!$A1340,""),"")</f>
        <v/>
      </c>
      <c r="X1340" s="53" t="str">
        <f>IF(COUNTIF(W$1:W1340,W1340)=1,IF(COUNT(X$1:X1339)&gt;0,MAX(X$1:X1339)+1,1),"")</f>
        <v/>
      </c>
      <c r="Z1340" s="51" t="str">
        <f>IF($U1340="","",IFERROR(SUMIF(Данные2!$A:$A,Техлист!$U1340,Данные2!D:D),""))</f>
        <v/>
      </c>
      <c r="AA1340" s="51" t="str">
        <f>IF($U1340="","",IFERROR(SUMIF(Данные2!$A:$A,Техлист!$U1340,Данные2!E:E),""))</f>
        <v/>
      </c>
      <c r="AB1340" s="45" t="str">
        <f>IF($U1340="","",IFERROR(ROUND(SUMIF(Данные2!$A:$A,Техлист!$U1340,Данные2!F:F)*100,0)&amp;"%",""))</f>
        <v/>
      </c>
    </row>
    <row r="1341" spans="1:28" x14ac:dyDescent="0.25">
      <c r="A1341" s="45" t="str">
        <f>IF(Данные2!$A1341&lt;&gt;"",Данные2!$A1341,"")</f>
        <v/>
      </c>
      <c r="G1341" s="45" t="str">
        <f t="shared" si="60"/>
        <v/>
      </c>
      <c r="H1341" s="45" t="str">
        <f>IF(COUNTIF(G$1:G1341,G1341)=1,IF(COUNT(H$1:H1340)&gt;0,MAX(H$1:H1340)+1,1),"")</f>
        <v/>
      </c>
      <c r="J1341" s="45" t="str">
        <f>IFERROR(IF(AND(Данные3!A1341&lt;&gt;"",Данные3!A1341=D$2),Данные3!B1341,""),"")</f>
        <v/>
      </c>
      <c r="K1341" s="45" t="str">
        <f>IF(COUNTIF(J$1:J1341,J1341)=1,IF(COUNT(K$1:K1340)&gt;0,MAX(K$1:K1340)+1,1),"")</f>
        <v/>
      </c>
      <c r="M1341" s="51" t="str">
        <f>IF(G1341="","",IFERROR(SUMIFS(Данные3!$E:$E,Данные3!$A:$A,D$2,Данные3!$B:$B,G1341),""))</f>
        <v/>
      </c>
      <c r="N1341" s="51" t="str">
        <f>IF(G1341="","",IFERROR(SUMIFS(Данные3!$F:$F,Данные3!$A:$A,D$2,Данные3!$B:$B,G1341),""))</f>
        <v/>
      </c>
      <c r="O1341" s="51" t="str">
        <f>IF(G1341="","",IFERROR(ROUND(SUMIFS(Данные3!$G:$G,Данные3!$A:$A,D$2,Данные3!$B:$B,G1341)*100,0)&amp;"%",""))</f>
        <v/>
      </c>
      <c r="U1341" s="51" t="str">
        <f t="shared" si="61"/>
        <v/>
      </c>
      <c r="V1341" s="53" t="str">
        <f t="shared" si="62"/>
        <v/>
      </c>
      <c r="W1341" s="51" t="str">
        <f>IFERROR(IF(Данные2!$A1341&lt;&gt;"",Данные2!$A1341,""),"")</f>
        <v/>
      </c>
      <c r="X1341" s="53" t="str">
        <f>IF(COUNTIF(W$1:W1341,W1341)=1,IF(COUNT(X$1:X1340)&gt;0,MAX(X$1:X1340)+1,1),"")</f>
        <v/>
      </c>
      <c r="Z1341" s="51" t="str">
        <f>IF($U1341="","",IFERROR(SUMIF(Данные2!$A:$A,Техлист!$U1341,Данные2!D:D),""))</f>
        <v/>
      </c>
      <c r="AA1341" s="51" t="str">
        <f>IF($U1341="","",IFERROR(SUMIF(Данные2!$A:$A,Техлист!$U1341,Данные2!E:E),""))</f>
        <v/>
      </c>
      <c r="AB1341" s="45" t="str">
        <f>IF($U1341="","",IFERROR(ROUND(SUMIF(Данные2!$A:$A,Техлист!$U1341,Данные2!F:F)*100,0)&amp;"%",""))</f>
        <v/>
      </c>
    </row>
    <row r="1342" spans="1:28" x14ac:dyDescent="0.25">
      <c r="A1342" s="45" t="str">
        <f>IF(Данные2!$A1342&lt;&gt;"",Данные2!$A1342,"")</f>
        <v/>
      </c>
      <c r="G1342" s="45" t="str">
        <f t="shared" si="60"/>
        <v/>
      </c>
      <c r="H1342" s="45" t="str">
        <f>IF(COUNTIF(G$1:G1342,G1342)=1,IF(COUNT(H$1:H1341)&gt;0,MAX(H$1:H1341)+1,1),"")</f>
        <v/>
      </c>
      <c r="J1342" s="45" t="str">
        <f>IFERROR(IF(AND(Данные3!A1342&lt;&gt;"",Данные3!A1342=D$2),Данные3!B1342,""),"")</f>
        <v/>
      </c>
      <c r="K1342" s="45" t="str">
        <f>IF(COUNTIF(J$1:J1342,J1342)=1,IF(COUNT(K$1:K1341)&gt;0,MAX(K$1:K1341)+1,1),"")</f>
        <v/>
      </c>
      <c r="M1342" s="51" t="str">
        <f>IF(G1342="","",IFERROR(SUMIFS(Данные3!$E:$E,Данные3!$A:$A,D$2,Данные3!$B:$B,G1342),""))</f>
        <v/>
      </c>
      <c r="N1342" s="51" t="str">
        <f>IF(G1342="","",IFERROR(SUMIFS(Данные3!$F:$F,Данные3!$A:$A,D$2,Данные3!$B:$B,G1342),""))</f>
        <v/>
      </c>
      <c r="O1342" s="51" t="str">
        <f>IF(G1342="","",IFERROR(ROUND(SUMIFS(Данные3!$G:$G,Данные3!$A:$A,D$2,Данные3!$B:$B,G1342)*100,0)&amp;"%",""))</f>
        <v/>
      </c>
      <c r="U1342" s="51" t="str">
        <f t="shared" si="61"/>
        <v/>
      </c>
      <c r="V1342" s="53" t="str">
        <f t="shared" si="62"/>
        <v/>
      </c>
      <c r="W1342" s="51" t="str">
        <f>IFERROR(IF(Данные2!$A1342&lt;&gt;"",Данные2!$A1342,""),"")</f>
        <v/>
      </c>
      <c r="X1342" s="53" t="str">
        <f>IF(COUNTIF(W$1:W1342,W1342)=1,IF(COUNT(X$1:X1341)&gt;0,MAX(X$1:X1341)+1,1),"")</f>
        <v/>
      </c>
      <c r="Z1342" s="51" t="str">
        <f>IF($U1342="","",IFERROR(SUMIF(Данные2!$A:$A,Техлист!$U1342,Данные2!D:D),""))</f>
        <v/>
      </c>
      <c r="AA1342" s="51" t="str">
        <f>IF($U1342="","",IFERROR(SUMIF(Данные2!$A:$A,Техлист!$U1342,Данные2!E:E),""))</f>
        <v/>
      </c>
      <c r="AB1342" s="45" t="str">
        <f>IF($U1342="","",IFERROR(ROUND(SUMIF(Данные2!$A:$A,Техлист!$U1342,Данные2!F:F)*100,0)&amp;"%",""))</f>
        <v/>
      </c>
    </row>
    <row r="1343" spans="1:28" x14ac:dyDescent="0.25">
      <c r="A1343" s="45" t="str">
        <f>IF(Данные2!$A1343&lt;&gt;"",Данные2!$A1343,"")</f>
        <v/>
      </c>
      <c r="G1343" s="45" t="str">
        <f t="shared" si="60"/>
        <v/>
      </c>
      <c r="H1343" s="45" t="str">
        <f>IF(COUNTIF(G$1:G1343,G1343)=1,IF(COUNT(H$1:H1342)&gt;0,MAX(H$1:H1342)+1,1),"")</f>
        <v/>
      </c>
      <c r="J1343" s="45" t="str">
        <f>IFERROR(IF(AND(Данные3!A1343&lt;&gt;"",Данные3!A1343=D$2),Данные3!B1343,""),"")</f>
        <v/>
      </c>
      <c r="K1343" s="45" t="str">
        <f>IF(COUNTIF(J$1:J1343,J1343)=1,IF(COUNT(K$1:K1342)&gt;0,MAX(K$1:K1342)+1,1),"")</f>
        <v/>
      </c>
      <c r="M1343" s="51" t="str">
        <f>IF(G1343="","",IFERROR(SUMIFS(Данные3!$E:$E,Данные3!$A:$A,D$2,Данные3!$B:$B,G1343),""))</f>
        <v/>
      </c>
      <c r="N1343" s="51" t="str">
        <f>IF(G1343="","",IFERROR(SUMIFS(Данные3!$F:$F,Данные3!$A:$A,D$2,Данные3!$B:$B,G1343),""))</f>
        <v/>
      </c>
      <c r="O1343" s="51" t="str">
        <f>IF(G1343="","",IFERROR(ROUND(SUMIFS(Данные3!$G:$G,Данные3!$A:$A,D$2,Данные3!$B:$B,G1343)*100,0)&amp;"%",""))</f>
        <v/>
      </c>
      <c r="U1343" s="51" t="str">
        <f t="shared" si="61"/>
        <v/>
      </c>
      <c r="V1343" s="53" t="str">
        <f t="shared" si="62"/>
        <v/>
      </c>
      <c r="W1343" s="51" t="str">
        <f>IFERROR(IF(Данные2!$A1343&lt;&gt;"",Данные2!$A1343,""),"")</f>
        <v/>
      </c>
      <c r="X1343" s="53" t="str">
        <f>IF(COUNTIF(W$1:W1343,W1343)=1,IF(COUNT(X$1:X1342)&gt;0,MAX(X$1:X1342)+1,1),"")</f>
        <v/>
      </c>
      <c r="Z1343" s="51" t="str">
        <f>IF($U1343="","",IFERROR(SUMIF(Данные2!$A:$A,Техлист!$U1343,Данные2!D:D),""))</f>
        <v/>
      </c>
      <c r="AA1343" s="51" t="str">
        <f>IF($U1343="","",IFERROR(SUMIF(Данные2!$A:$A,Техлист!$U1343,Данные2!E:E),""))</f>
        <v/>
      </c>
      <c r="AB1343" s="45" t="str">
        <f>IF($U1343="","",IFERROR(ROUND(SUMIF(Данные2!$A:$A,Техлист!$U1343,Данные2!F:F)*100,0)&amp;"%",""))</f>
        <v/>
      </c>
    </row>
    <row r="1344" spans="1:28" x14ac:dyDescent="0.25">
      <c r="A1344" s="45" t="str">
        <f>IF(Данные2!$A1344&lt;&gt;"",Данные2!$A1344,"")</f>
        <v/>
      </c>
      <c r="G1344" s="45" t="str">
        <f t="shared" si="60"/>
        <v/>
      </c>
      <c r="H1344" s="45" t="str">
        <f>IF(COUNTIF(G$1:G1344,G1344)=1,IF(COUNT(H$1:H1343)&gt;0,MAX(H$1:H1343)+1,1),"")</f>
        <v/>
      </c>
      <c r="J1344" s="45" t="str">
        <f>IFERROR(IF(AND(Данные3!A1344&lt;&gt;"",Данные3!A1344=D$2),Данные3!B1344,""),"")</f>
        <v/>
      </c>
      <c r="K1344" s="45" t="str">
        <f>IF(COUNTIF(J$1:J1344,J1344)=1,IF(COUNT(K$1:K1343)&gt;0,MAX(K$1:K1343)+1,1),"")</f>
        <v/>
      </c>
      <c r="M1344" s="51" t="str">
        <f>IF(G1344="","",IFERROR(SUMIFS(Данные3!$E:$E,Данные3!$A:$A,D$2,Данные3!$B:$B,G1344),""))</f>
        <v/>
      </c>
      <c r="N1344" s="51" t="str">
        <f>IF(G1344="","",IFERROR(SUMIFS(Данные3!$F:$F,Данные3!$A:$A,D$2,Данные3!$B:$B,G1344),""))</f>
        <v/>
      </c>
      <c r="O1344" s="51" t="str">
        <f>IF(G1344="","",IFERROR(ROUND(SUMIFS(Данные3!$G:$G,Данные3!$A:$A,D$2,Данные3!$B:$B,G1344)*100,0)&amp;"%",""))</f>
        <v/>
      </c>
      <c r="U1344" s="51" t="str">
        <f t="shared" si="61"/>
        <v/>
      </c>
      <c r="V1344" s="53" t="str">
        <f t="shared" si="62"/>
        <v/>
      </c>
      <c r="W1344" s="51" t="str">
        <f>IFERROR(IF(Данные2!$A1344&lt;&gt;"",Данные2!$A1344,""),"")</f>
        <v/>
      </c>
      <c r="X1344" s="53" t="str">
        <f>IF(COUNTIF(W$1:W1344,W1344)=1,IF(COUNT(X$1:X1343)&gt;0,MAX(X$1:X1343)+1,1),"")</f>
        <v/>
      </c>
      <c r="Z1344" s="51" t="str">
        <f>IF($U1344="","",IFERROR(SUMIF(Данные2!$A:$A,Техлист!$U1344,Данные2!D:D),""))</f>
        <v/>
      </c>
      <c r="AA1344" s="51" t="str">
        <f>IF($U1344="","",IFERROR(SUMIF(Данные2!$A:$A,Техлист!$U1344,Данные2!E:E),""))</f>
        <v/>
      </c>
      <c r="AB1344" s="45" t="str">
        <f>IF($U1344="","",IFERROR(ROUND(SUMIF(Данные2!$A:$A,Техлист!$U1344,Данные2!F:F)*100,0)&amp;"%",""))</f>
        <v/>
      </c>
    </row>
    <row r="1345" spans="1:28" x14ac:dyDescent="0.25">
      <c r="A1345" s="45" t="str">
        <f>IF(Данные2!$A1345&lt;&gt;"",Данные2!$A1345,"")</f>
        <v/>
      </c>
      <c r="G1345" s="45" t="str">
        <f t="shared" si="60"/>
        <v/>
      </c>
      <c r="H1345" s="45" t="str">
        <f>IF(COUNTIF(G$1:G1345,G1345)=1,IF(COUNT(H$1:H1344)&gt;0,MAX(H$1:H1344)+1,1),"")</f>
        <v/>
      </c>
      <c r="J1345" s="45" t="str">
        <f>IFERROR(IF(AND(Данные3!A1345&lt;&gt;"",Данные3!A1345=D$2),Данные3!B1345,""),"")</f>
        <v/>
      </c>
      <c r="K1345" s="45" t="str">
        <f>IF(COUNTIF(J$1:J1345,J1345)=1,IF(COUNT(K$1:K1344)&gt;0,MAX(K$1:K1344)+1,1),"")</f>
        <v/>
      </c>
      <c r="M1345" s="51" t="str">
        <f>IF(G1345="","",IFERROR(SUMIFS(Данные3!$E:$E,Данные3!$A:$A,D$2,Данные3!$B:$B,G1345),""))</f>
        <v/>
      </c>
      <c r="N1345" s="51" t="str">
        <f>IF(G1345="","",IFERROR(SUMIFS(Данные3!$F:$F,Данные3!$A:$A,D$2,Данные3!$B:$B,G1345),""))</f>
        <v/>
      </c>
      <c r="O1345" s="51" t="str">
        <f>IF(G1345="","",IFERROR(ROUND(SUMIFS(Данные3!$G:$G,Данные3!$A:$A,D$2,Данные3!$B:$B,G1345)*100,0)&amp;"%",""))</f>
        <v/>
      </c>
      <c r="U1345" s="51" t="str">
        <f t="shared" si="61"/>
        <v/>
      </c>
      <c r="V1345" s="53" t="str">
        <f t="shared" si="62"/>
        <v/>
      </c>
      <c r="W1345" s="51" t="str">
        <f>IFERROR(IF(Данные2!$A1345&lt;&gt;"",Данные2!$A1345,""),"")</f>
        <v/>
      </c>
      <c r="X1345" s="53" t="str">
        <f>IF(COUNTIF(W$1:W1345,W1345)=1,IF(COUNT(X$1:X1344)&gt;0,MAX(X$1:X1344)+1,1),"")</f>
        <v/>
      </c>
      <c r="Z1345" s="51" t="str">
        <f>IF($U1345="","",IFERROR(SUMIF(Данные2!$A:$A,Техлист!$U1345,Данные2!D:D),""))</f>
        <v/>
      </c>
      <c r="AA1345" s="51" t="str">
        <f>IF($U1345="","",IFERROR(SUMIF(Данные2!$A:$A,Техлист!$U1345,Данные2!E:E),""))</f>
        <v/>
      </c>
      <c r="AB1345" s="45" t="str">
        <f>IF($U1345="","",IFERROR(ROUND(SUMIF(Данные2!$A:$A,Техлист!$U1345,Данные2!F:F)*100,0)&amp;"%",""))</f>
        <v/>
      </c>
    </row>
    <row r="1346" spans="1:28" x14ac:dyDescent="0.25">
      <c r="A1346" s="45" t="str">
        <f>IF(Данные2!$A1346&lt;&gt;"",Данные2!$A1346,"")</f>
        <v/>
      </c>
      <c r="G1346" s="45" t="str">
        <f t="shared" ref="G1346:G1409" si="63">IFERROR(INDEX(J$2:J$2000,MATCH(ROW()-1,K$2:K$2000,0)),"")</f>
        <v/>
      </c>
      <c r="H1346" s="45" t="str">
        <f>IF(COUNTIF(G$1:G1346,G1346)=1,IF(COUNT(H$1:H1345)&gt;0,MAX(H$1:H1345)+1,1),"")</f>
        <v/>
      </c>
      <c r="J1346" s="45" t="str">
        <f>IFERROR(IF(AND(Данные3!A1346&lt;&gt;"",Данные3!A1346=D$2),Данные3!B1346,""),"")</f>
        <v/>
      </c>
      <c r="K1346" s="45" t="str">
        <f>IF(COUNTIF(J$1:J1346,J1346)=1,IF(COUNT(K$1:K1345)&gt;0,MAX(K$1:K1345)+1,1),"")</f>
        <v/>
      </c>
      <c r="M1346" s="51" t="str">
        <f>IF(G1346="","",IFERROR(SUMIFS(Данные3!$E:$E,Данные3!$A:$A,D$2,Данные3!$B:$B,G1346),""))</f>
        <v/>
      </c>
      <c r="N1346" s="51" t="str">
        <f>IF(G1346="","",IFERROR(SUMIFS(Данные3!$F:$F,Данные3!$A:$A,D$2,Данные3!$B:$B,G1346),""))</f>
        <v/>
      </c>
      <c r="O1346" s="51" t="str">
        <f>IF(G1346="","",IFERROR(ROUND(SUMIFS(Данные3!$G:$G,Данные3!$A:$A,D$2,Данные3!$B:$B,G1346)*100,0)&amp;"%",""))</f>
        <v/>
      </c>
      <c r="U1346" s="51" t="str">
        <f t="shared" ref="U1346:U1409" si="64">IFERROR(INDEX(W$2:W$2000,MATCH(ROW()-1,X$2:X$2000,0)),"")</f>
        <v/>
      </c>
      <c r="V1346" s="53" t="str">
        <f t="shared" ref="V1346:V1409" si="65">IFERROR(INDEX(X$2:X$2000,MATCH(ROW()-1,X$2:X$2000,0)),"")</f>
        <v/>
      </c>
      <c r="W1346" s="51" t="str">
        <f>IFERROR(IF(Данные2!$A1346&lt;&gt;"",Данные2!$A1346,""),"")</f>
        <v/>
      </c>
      <c r="X1346" s="53" t="str">
        <f>IF(COUNTIF(W$1:W1346,W1346)=1,IF(COUNT(X$1:X1345)&gt;0,MAX(X$1:X1345)+1,1),"")</f>
        <v/>
      </c>
      <c r="Z1346" s="51" t="str">
        <f>IF($U1346="","",IFERROR(SUMIF(Данные2!$A:$A,Техлист!$U1346,Данные2!D:D),""))</f>
        <v/>
      </c>
      <c r="AA1346" s="51" t="str">
        <f>IF($U1346="","",IFERROR(SUMIF(Данные2!$A:$A,Техлист!$U1346,Данные2!E:E),""))</f>
        <v/>
      </c>
      <c r="AB1346" s="45" t="str">
        <f>IF($U1346="","",IFERROR(ROUND(SUMIF(Данные2!$A:$A,Техлист!$U1346,Данные2!F:F)*100,0)&amp;"%",""))</f>
        <v/>
      </c>
    </row>
    <row r="1347" spans="1:28" x14ac:dyDescent="0.25">
      <c r="A1347" s="45" t="str">
        <f>IF(Данные2!$A1347&lt;&gt;"",Данные2!$A1347,"")</f>
        <v/>
      </c>
      <c r="G1347" s="45" t="str">
        <f t="shared" si="63"/>
        <v/>
      </c>
      <c r="H1347" s="45" t="str">
        <f>IF(COUNTIF(G$1:G1347,G1347)=1,IF(COUNT(H$1:H1346)&gt;0,MAX(H$1:H1346)+1,1),"")</f>
        <v/>
      </c>
      <c r="J1347" s="45" t="str">
        <f>IFERROR(IF(AND(Данные3!A1347&lt;&gt;"",Данные3!A1347=D$2),Данные3!B1347,""),"")</f>
        <v/>
      </c>
      <c r="K1347" s="45" t="str">
        <f>IF(COUNTIF(J$1:J1347,J1347)=1,IF(COUNT(K$1:K1346)&gt;0,MAX(K$1:K1346)+1,1),"")</f>
        <v/>
      </c>
      <c r="M1347" s="51" t="str">
        <f>IF(G1347="","",IFERROR(SUMIFS(Данные3!$E:$E,Данные3!$A:$A,D$2,Данные3!$B:$B,G1347),""))</f>
        <v/>
      </c>
      <c r="N1347" s="51" t="str">
        <f>IF(G1347="","",IFERROR(SUMIFS(Данные3!$F:$F,Данные3!$A:$A,D$2,Данные3!$B:$B,G1347),""))</f>
        <v/>
      </c>
      <c r="O1347" s="51" t="str">
        <f>IF(G1347="","",IFERROR(ROUND(SUMIFS(Данные3!$G:$G,Данные3!$A:$A,D$2,Данные3!$B:$B,G1347)*100,0)&amp;"%",""))</f>
        <v/>
      </c>
      <c r="U1347" s="51" t="str">
        <f t="shared" si="64"/>
        <v/>
      </c>
      <c r="V1347" s="53" t="str">
        <f t="shared" si="65"/>
        <v/>
      </c>
      <c r="W1347" s="51" t="str">
        <f>IFERROR(IF(Данные2!$A1347&lt;&gt;"",Данные2!$A1347,""),"")</f>
        <v/>
      </c>
      <c r="X1347" s="53" t="str">
        <f>IF(COUNTIF(W$1:W1347,W1347)=1,IF(COUNT(X$1:X1346)&gt;0,MAX(X$1:X1346)+1,1),"")</f>
        <v/>
      </c>
      <c r="Z1347" s="51" t="str">
        <f>IF($U1347="","",IFERROR(SUMIF(Данные2!$A:$A,Техлист!$U1347,Данные2!D:D),""))</f>
        <v/>
      </c>
      <c r="AA1347" s="51" t="str">
        <f>IF($U1347="","",IFERROR(SUMIF(Данные2!$A:$A,Техлист!$U1347,Данные2!E:E),""))</f>
        <v/>
      </c>
      <c r="AB1347" s="45" t="str">
        <f>IF($U1347="","",IFERROR(ROUND(SUMIF(Данные2!$A:$A,Техлист!$U1347,Данные2!F:F)*100,0)&amp;"%",""))</f>
        <v/>
      </c>
    </row>
    <row r="1348" spans="1:28" x14ac:dyDescent="0.25">
      <c r="A1348" s="45" t="str">
        <f>IF(Данные2!$A1348&lt;&gt;"",Данные2!$A1348,"")</f>
        <v/>
      </c>
      <c r="G1348" s="45" t="str">
        <f t="shared" si="63"/>
        <v/>
      </c>
      <c r="H1348" s="45" t="str">
        <f>IF(COUNTIF(G$1:G1348,G1348)=1,IF(COUNT(H$1:H1347)&gt;0,MAX(H$1:H1347)+1,1),"")</f>
        <v/>
      </c>
      <c r="J1348" s="45" t="str">
        <f>IFERROR(IF(AND(Данные3!A1348&lt;&gt;"",Данные3!A1348=D$2),Данные3!B1348,""),"")</f>
        <v/>
      </c>
      <c r="K1348" s="45" t="str">
        <f>IF(COUNTIF(J$1:J1348,J1348)=1,IF(COUNT(K$1:K1347)&gt;0,MAX(K$1:K1347)+1,1),"")</f>
        <v/>
      </c>
      <c r="M1348" s="51" t="str">
        <f>IF(G1348="","",IFERROR(SUMIFS(Данные3!$E:$E,Данные3!$A:$A,D$2,Данные3!$B:$B,G1348),""))</f>
        <v/>
      </c>
      <c r="N1348" s="51" t="str">
        <f>IF(G1348="","",IFERROR(SUMIFS(Данные3!$F:$F,Данные3!$A:$A,D$2,Данные3!$B:$B,G1348),""))</f>
        <v/>
      </c>
      <c r="O1348" s="51" t="str">
        <f>IF(G1348="","",IFERROR(ROUND(SUMIFS(Данные3!$G:$G,Данные3!$A:$A,D$2,Данные3!$B:$B,G1348)*100,0)&amp;"%",""))</f>
        <v/>
      </c>
      <c r="U1348" s="51" t="str">
        <f t="shared" si="64"/>
        <v/>
      </c>
      <c r="V1348" s="53" t="str">
        <f t="shared" si="65"/>
        <v/>
      </c>
      <c r="W1348" s="51" t="str">
        <f>IFERROR(IF(Данные2!$A1348&lt;&gt;"",Данные2!$A1348,""),"")</f>
        <v/>
      </c>
      <c r="X1348" s="53" t="str">
        <f>IF(COUNTIF(W$1:W1348,W1348)=1,IF(COUNT(X$1:X1347)&gt;0,MAX(X$1:X1347)+1,1),"")</f>
        <v/>
      </c>
      <c r="Z1348" s="51" t="str">
        <f>IF($U1348="","",IFERROR(SUMIF(Данные2!$A:$A,Техлист!$U1348,Данные2!D:D),""))</f>
        <v/>
      </c>
      <c r="AA1348" s="51" t="str">
        <f>IF($U1348="","",IFERROR(SUMIF(Данные2!$A:$A,Техлист!$U1348,Данные2!E:E),""))</f>
        <v/>
      </c>
      <c r="AB1348" s="45" t="str">
        <f>IF($U1348="","",IFERROR(ROUND(SUMIF(Данные2!$A:$A,Техлист!$U1348,Данные2!F:F)*100,0)&amp;"%",""))</f>
        <v/>
      </c>
    </row>
    <row r="1349" spans="1:28" x14ac:dyDescent="0.25">
      <c r="A1349" s="45" t="str">
        <f>IF(Данные2!$A1349&lt;&gt;"",Данные2!$A1349,"")</f>
        <v/>
      </c>
      <c r="G1349" s="45" t="str">
        <f t="shared" si="63"/>
        <v/>
      </c>
      <c r="H1349" s="45" t="str">
        <f>IF(COUNTIF(G$1:G1349,G1349)=1,IF(COUNT(H$1:H1348)&gt;0,MAX(H$1:H1348)+1,1),"")</f>
        <v/>
      </c>
      <c r="J1349" s="45" t="str">
        <f>IFERROR(IF(AND(Данные3!A1349&lt;&gt;"",Данные3!A1349=D$2),Данные3!B1349,""),"")</f>
        <v/>
      </c>
      <c r="K1349" s="45" t="str">
        <f>IF(COUNTIF(J$1:J1349,J1349)=1,IF(COUNT(K$1:K1348)&gt;0,MAX(K$1:K1348)+1,1),"")</f>
        <v/>
      </c>
      <c r="M1349" s="51" t="str">
        <f>IF(G1349="","",IFERROR(SUMIFS(Данные3!$E:$E,Данные3!$A:$A,D$2,Данные3!$B:$B,G1349),""))</f>
        <v/>
      </c>
      <c r="N1349" s="51" t="str">
        <f>IF(G1349="","",IFERROR(SUMIFS(Данные3!$F:$F,Данные3!$A:$A,D$2,Данные3!$B:$B,G1349),""))</f>
        <v/>
      </c>
      <c r="O1349" s="51" t="str">
        <f>IF(G1349="","",IFERROR(ROUND(SUMIFS(Данные3!$G:$G,Данные3!$A:$A,D$2,Данные3!$B:$B,G1349)*100,0)&amp;"%",""))</f>
        <v/>
      </c>
      <c r="U1349" s="51" t="str">
        <f t="shared" si="64"/>
        <v/>
      </c>
      <c r="V1349" s="53" t="str">
        <f t="shared" si="65"/>
        <v/>
      </c>
      <c r="W1349" s="51" t="str">
        <f>IFERROR(IF(Данные2!$A1349&lt;&gt;"",Данные2!$A1349,""),"")</f>
        <v/>
      </c>
      <c r="X1349" s="53" t="str">
        <f>IF(COUNTIF(W$1:W1349,W1349)=1,IF(COUNT(X$1:X1348)&gt;0,MAX(X$1:X1348)+1,1),"")</f>
        <v/>
      </c>
      <c r="Z1349" s="51" t="str">
        <f>IF($U1349="","",IFERROR(SUMIF(Данные2!$A:$A,Техлист!$U1349,Данные2!D:D),""))</f>
        <v/>
      </c>
      <c r="AA1349" s="51" t="str">
        <f>IF($U1349="","",IFERROR(SUMIF(Данные2!$A:$A,Техлист!$U1349,Данные2!E:E),""))</f>
        <v/>
      </c>
      <c r="AB1349" s="45" t="str">
        <f>IF($U1349="","",IFERROR(ROUND(SUMIF(Данные2!$A:$A,Техлист!$U1349,Данные2!F:F)*100,0)&amp;"%",""))</f>
        <v/>
      </c>
    </row>
    <row r="1350" spans="1:28" x14ac:dyDescent="0.25">
      <c r="A1350" s="45" t="str">
        <f>IF(Данные2!$A1350&lt;&gt;"",Данные2!$A1350,"")</f>
        <v/>
      </c>
      <c r="G1350" s="45" t="str">
        <f t="shared" si="63"/>
        <v/>
      </c>
      <c r="H1350" s="45" t="str">
        <f>IF(COUNTIF(G$1:G1350,G1350)=1,IF(COUNT(H$1:H1349)&gt;0,MAX(H$1:H1349)+1,1),"")</f>
        <v/>
      </c>
      <c r="J1350" s="45" t="str">
        <f>IFERROR(IF(AND(Данные3!A1350&lt;&gt;"",Данные3!A1350=D$2),Данные3!B1350,""),"")</f>
        <v/>
      </c>
      <c r="K1350" s="45" t="str">
        <f>IF(COUNTIF(J$1:J1350,J1350)=1,IF(COUNT(K$1:K1349)&gt;0,MAX(K$1:K1349)+1,1),"")</f>
        <v/>
      </c>
      <c r="M1350" s="51" t="str">
        <f>IF(G1350="","",IFERROR(SUMIFS(Данные3!$E:$E,Данные3!$A:$A,D$2,Данные3!$B:$B,G1350),""))</f>
        <v/>
      </c>
      <c r="N1350" s="51" t="str">
        <f>IF(G1350="","",IFERROR(SUMIFS(Данные3!$F:$F,Данные3!$A:$A,D$2,Данные3!$B:$B,G1350),""))</f>
        <v/>
      </c>
      <c r="O1350" s="51" t="str">
        <f>IF(G1350="","",IFERROR(ROUND(SUMIFS(Данные3!$G:$G,Данные3!$A:$A,D$2,Данные3!$B:$B,G1350)*100,0)&amp;"%",""))</f>
        <v/>
      </c>
      <c r="U1350" s="51" t="str">
        <f t="shared" si="64"/>
        <v/>
      </c>
      <c r="V1350" s="53" t="str">
        <f t="shared" si="65"/>
        <v/>
      </c>
      <c r="W1350" s="51" t="str">
        <f>IFERROR(IF(Данные2!$A1350&lt;&gt;"",Данные2!$A1350,""),"")</f>
        <v/>
      </c>
      <c r="X1350" s="53" t="str">
        <f>IF(COUNTIF(W$1:W1350,W1350)=1,IF(COUNT(X$1:X1349)&gt;0,MAX(X$1:X1349)+1,1),"")</f>
        <v/>
      </c>
      <c r="Z1350" s="51" t="str">
        <f>IF($U1350="","",IFERROR(SUMIF(Данные2!$A:$A,Техлист!$U1350,Данные2!D:D),""))</f>
        <v/>
      </c>
      <c r="AA1350" s="51" t="str">
        <f>IF($U1350="","",IFERROR(SUMIF(Данные2!$A:$A,Техлист!$U1350,Данные2!E:E),""))</f>
        <v/>
      </c>
      <c r="AB1350" s="45" t="str">
        <f>IF($U1350="","",IFERROR(ROUND(SUMIF(Данные2!$A:$A,Техлист!$U1350,Данные2!F:F)*100,0)&amp;"%",""))</f>
        <v/>
      </c>
    </row>
    <row r="1351" spans="1:28" x14ac:dyDescent="0.25">
      <c r="A1351" s="45" t="str">
        <f>IF(Данные2!$A1351&lt;&gt;"",Данные2!$A1351,"")</f>
        <v/>
      </c>
      <c r="G1351" s="45" t="str">
        <f t="shared" si="63"/>
        <v/>
      </c>
      <c r="H1351" s="45" t="str">
        <f>IF(COUNTIF(G$1:G1351,G1351)=1,IF(COUNT(H$1:H1350)&gt;0,MAX(H$1:H1350)+1,1),"")</f>
        <v/>
      </c>
      <c r="J1351" s="45" t="str">
        <f>IFERROR(IF(AND(Данные3!A1351&lt;&gt;"",Данные3!A1351=D$2),Данные3!B1351,""),"")</f>
        <v/>
      </c>
      <c r="K1351" s="45" t="str">
        <f>IF(COUNTIF(J$1:J1351,J1351)=1,IF(COUNT(K$1:K1350)&gt;0,MAX(K$1:K1350)+1,1),"")</f>
        <v/>
      </c>
      <c r="M1351" s="51" t="str">
        <f>IF(G1351="","",IFERROR(SUMIFS(Данные3!$E:$E,Данные3!$A:$A,D$2,Данные3!$B:$B,G1351),""))</f>
        <v/>
      </c>
      <c r="N1351" s="51" t="str">
        <f>IF(G1351="","",IFERROR(SUMIFS(Данные3!$F:$F,Данные3!$A:$A,D$2,Данные3!$B:$B,G1351),""))</f>
        <v/>
      </c>
      <c r="O1351" s="51" t="str">
        <f>IF(G1351="","",IFERROR(ROUND(SUMIFS(Данные3!$G:$G,Данные3!$A:$A,D$2,Данные3!$B:$B,G1351)*100,0)&amp;"%",""))</f>
        <v/>
      </c>
      <c r="U1351" s="51" t="str">
        <f t="shared" si="64"/>
        <v/>
      </c>
      <c r="V1351" s="53" t="str">
        <f t="shared" si="65"/>
        <v/>
      </c>
      <c r="W1351" s="51" t="str">
        <f>IFERROR(IF(Данные2!$A1351&lt;&gt;"",Данные2!$A1351,""),"")</f>
        <v/>
      </c>
      <c r="X1351" s="53" t="str">
        <f>IF(COUNTIF(W$1:W1351,W1351)=1,IF(COUNT(X$1:X1350)&gt;0,MAX(X$1:X1350)+1,1),"")</f>
        <v/>
      </c>
      <c r="Z1351" s="51" t="str">
        <f>IF($U1351="","",IFERROR(SUMIF(Данные2!$A:$A,Техлист!$U1351,Данные2!D:D),""))</f>
        <v/>
      </c>
      <c r="AA1351" s="51" t="str">
        <f>IF($U1351="","",IFERROR(SUMIF(Данные2!$A:$A,Техлист!$U1351,Данные2!E:E),""))</f>
        <v/>
      </c>
      <c r="AB1351" s="45" t="str">
        <f>IF($U1351="","",IFERROR(ROUND(SUMIF(Данные2!$A:$A,Техлист!$U1351,Данные2!F:F)*100,0)&amp;"%",""))</f>
        <v/>
      </c>
    </row>
    <row r="1352" spans="1:28" x14ac:dyDescent="0.25">
      <c r="A1352" s="45" t="str">
        <f>IF(Данные2!$A1352&lt;&gt;"",Данные2!$A1352,"")</f>
        <v/>
      </c>
      <c r="G1352" s="45" t="str">
        <f t="shared" si="63"/>
        <v/>
      </c>
      <c r="H1352" s="45" t="str">
        <f>IF(COUNTIF(G$1:G1352,G1352)=1,IF(COUNT(H$1:H1351)&gt;0,MAX(H$1:H1351)+1,1),"")</f>
        <v/>
      </c>
      <c r="J1352" s="45" t="str">
        <f>IFERROR(IF(AND(Данные3!A1352&lt;&gt;"",Данные3!A1352=D$2),Данные3!B1352,""),"")</f>
        <v/>
      </c>
      <c r="K1352" s="45" t="str">
        <f>IF(COUNTIF(J$1:J1352,J1352)=1,IF(COUNT(K$1:K1351)&gt;0,MAX(K$1:K1351)+1,1),"")</f>
        <v/>
      </c>
      <c r="M1352" s="51" t="str">
        <f>IF(G1352="","",IFERROR(SUMIFS(Данные3!$E:$E,Данные3!$A:$A,D$2,Данные3!$B:$B,G1352),""))</f>
        <v/>
      </c>
      <c r="N1352" s="51" t="str">
        <f>IF(G1352="","",IFERROR(SUMIFS(Данные3!$F:$F,Данные3!$A:$A,D$2,Данные3!$B:$B,G1352),""))</f>
        <v/>
      </c>
      <c r="O1352" s="51" t="str">
        <f>IF(G1352="","",IFERROR(ROUND(SUMIFS(Данные3!$G:$G,Данные3!$A:$A,D$2,Данные3!$B:$B,G1352)*100,0)&amp;"%",""))</f>
        <v/>
      </c>
      <c r="U1352" s="51" t="str">
        <f t="shared" si="64"/>
        <v/>
      </c>
      <c r="V1352" s="53" t="str">
        <f t="shared" si="65"/>
        <v/>
      </c>
      <c r="W1352" s="51" t="str">
        <f>IFERROR(IF(Данные2!$A1352&lt;&gt;"",Данные2!$A1352,""),"")</f>
        <v/>
      </c>
      <c r="X1352" s="53" t="str">
        <f>IF(COUNTIF(W$1:W1352,W1352)=1,IF(COUNT(X$1:X1351)&gt;0,MAX(X$1:X1351)+1,1),"")</f>
        <v/>
      </c>
      <c r="Z1352" s="51" t="str">
        <f>IF($U1352="","",IFERROR(SUMIF(Данные2!$A:$A,Техлист!$U1352,Данные2!D:D),""))</f>
        <v/>
      </c>
      <c r="AA1352" s="51" t="str">
        <f>IF($U1352="","",IFERROR(SUMIF(Данные2!$A:$A,Техлист!$U1352,Данные2!E:E),""))</f>
        <v/>
      </c>
      <c r="AB1352" s="45" t="str">
        <f>IF($U1352="","",IFERROR(ROUND(SUMIF(Данные2!$A:$A,Техлист!$U1352,Данные2!F:F)*100,0)&amp;"%",""))</f>
        <v/>
      </c>
    </row>
    <row r="1353" spans="1:28" x14ac:dyDescent="0.25">
      <c r="A1353" s="45" t="str">
        <f>IF(Данные2!$A1353&lt;&gt;"",Данные2!$A1353,"")</f>
        <v/>
      </c>
      <c r="G1353" s="45" t="str">
        <f t="shared" si="63"/>
        <v/>
      </c>
      <c r="H1353" s="45" t="str">
        <f>IF(COUNTIF(G$1:G1353,G1353)=1,IF(COUNT(H$1:H1352)&gt;0,MAX(H$1:H1352)+1,1),"")</f>
        <v/>
      </c>
      <c r="J1353" s="45" t="str">
        <f>IFERROR(IF(AND(Данные3!A1353&lt;&gt;"",Данные3!A1353=D$2),Данные3!B1353,""),"")</f>
        <v/>
      </c>
      <c r="K1353" s="45" t="str">
        <f>IF(COUNTIF(J$1:J1353,J1353)=1,IF(COUNT(K$1:K1352)&gt;0,MAX(K$1:K1352)+1,1),"")</f>
        <v/>
      </c>
      <c r="M1353" s="51" t="str">
        <f>IF(G1353="","",IFERROR(SUMIFS(Данные3!$E:$E,Данные3!$A:$A,D$2,Данные3!$B:$B,G1353),""))</f>
        <v/>
      </c>
      <c r="N1353" s="51" t="str">
        <f>IF(G1353="","",IFERROR(SUMIFS(Данные3!$F:$F,Данные3!$A:$A,D$2,Данные3!$B:$B,G1353),""))</f>
        <v/>
      </c>
      <c r="O1353" s="51" t="str">
        <f>IF(G1353="","",IFERROR(ROUND(SUMIFS(Данные3!$G:$G,Данные3!$A:$A,D$2,Данные3!$B:$B,G1353)*100,0)&amp;"%",""))</f>
        <v/>
      </c>
      <c r="U1353" s="51" t="str">
        <f t="shared" si="64"/>
        <v/>
      </c>
      <c r="V1353" s="53" t="str">
        <f t="shared" si="65"/>
        <v/>
      </c>
      <c r="W1353" s="51" t="str">
        <f>IFERROR(IF(Данные2!$A1353&lt;&gt;"",Данные2!$A1353,""),"")</f>
        <v/>
      </c>
      <c r="X1353" s="53" t="str">
        <f>IF(COUNTIF(W$1:W1353,W1353)=1,IF(COUNT(X$1:X1352)&gt;0,MAX(X$1:X1352)+1,1),"")</f>
        <v/>
      </c>
      <c r="Z1353" s="51" t="str">
        <f>IF($U1353="","",IFERROR(SUMIF(Данные2!$A:$A,Техлист!$U1353,Данные2!D:D),""))</f>
        <v/>
      </c>
      <c r="AA1353" s="51" t="str">
        <f>IF($U1353="","",IFERROR(SUMIF(Данные2!$A:$A,Техлист!$U1353,Данные2!E:E),""))</f>
        <v/>
      </c>
      <c r="AB1353" s="45" t="str">
        <f>IF($U1353="","",IFERROR(ROUND(SUMIF(Данные2!$A:$A,Техлист!$U1353,Данные2!F:F)*100,0)&amp;"%",""))</f>
        <v/>
      </c>
    </row>
    <row r="1354" spans="1:28" x14ac:dyDescent="0.25">
      <c r="A1354" s="45" t="str">
        <f>IF(Данные2!$A1354&lt;&gt;"",Данные2!$A1354,"")</f>
        <v/>
      </c>
      <c r="G1354" s="45" t="str">
        <f t="shared" si="63"/>
        <v/>
      </c>
      <c r="H1354" s="45" t="str">
        <f>IF(COUNTIF(G$1:G1354,G1354)=1,IF(COUNT(H$1:H1353)&gt;0,MAX(H$1:H1353)+1,1),"")</f>
        <v/>
      </c>
      <c r="J1354" s="45" t="str">
        <f>IFERROR(IF(AND(Данные3!A1354&lt;&gt;"",Данные3!A1354=D$2),Данные3!B1354,""),"")</f>
        <v/>
      </c>
      <c r="K1354" s="45" t="str">
        <f>IF(COUNTIF(J$1:J1354,J1354)=1,IF(COUNT(K$1:K1353)&gt;0,MAX(K$1:K1353)+1,1),"")</f>
        <v/>
      </c>
      <c r="M1354" s="51" t="str">
        <f>IF(G1354="","",IFERROR(SUMIFS(Данные3!$E:$E,Данные3!$A:$A,D$2,Данные3!$B:$B,G1354),""))</f>
        <v/>
      </c>
      <c r="N1354" s="51" t="str">
        <f>IF(G1354="","",IFERROR(SUMIFS(Данные3!$F:$F,Данные3!$A:$A,D$2,Данные3!$B:$B,G1354),""))</f>
        <v/>
      </c>
      <c r="O1354" s="51" t="str">
        <f>IF(G1354="","",IFERROR(ROUND(SUMIFS(Данные3!$G:$G,Данные3!$A:$A,D$2,Данные3!$B:$B,G1354)*100,0)&amp;"%",""))</f>
        <v/>
      </c>
      <c r="U1354" s="51" t="str">
        <f t="shared" si="64"/>
        <v/>
      </c>
      <c r="V1354" s="53" t="str">
        <f t="shared" si="65"/>
        <v/>
      </c>
      <c r="W1354" s="51" t="str">
        <f>IFERROR(IF(Данные2!$A1354&lt;&gt;"",Данные2!$A1354,""),"")</f>
        <v/>
      </c>
      <c r="X1354" s="53" t="str">
        <f>IF(COUNTIF(W$1:W1354,W1354)=1,IF(COUNT(X$1:X1353)&gt;0,MAX(X$1:X1353)+1,1),"")</f>
        <v/>
      </c>
      <c r="Z1354" s="51" t="str">
        <f>IF($U1354="","",IFERROR(SUMIF(Данные2!$A:$A,Техлист!$U1354,Данные2!D:D),""))</f>
        <v/>
      </c>
      <c r="AA1354" s="51" t="str">
        <f>IF($U1354="","",IFERROR(SUMIF(Данные2!$A:$A,Техлист!$U1354,Данные2!E:E),""))</f>
        <v/>
      </c>
      <c r="AB1354" s="45" t="str">
        <f>IF($U1354="","",IFERROR(ROUND(SUMIF(Данные2!$A:$A,Техлист!$U1354,Данные2!F:F)*100,0)&amp;"%",""))</f>
        <v/>
      </c>
    </row>
    <row r="1355" spans="1:28" x14ac:dyDescent="0.25">
      <c r="A1355" s="45" t="str">
        <f>IF(Данные2!$A1355&lt;&gt;"",Данные2!$A1355,"")</f>
        <v/>
      </c>
      <c r="G1355" s="45" t="str">
        <f t="shared" si="63"/>
        <v/>
      </c>
      <c r="H1355" s="45" t="str">
        <f>IF(COUNTIF(G$1:G1355,G1355)=1,IF(COUNT(H$1:H1354)&gt;0,MAX(H$1:H1354)+1,1),"")</f>
        <v/>
      </c>
      <c r="J1355" s="45" t="str">
        <f>IFERROR(IF(AND(Данные3!A1355&lt;&gt;"",Данные3!A1355=D$2),Данные3!B1355,""),"")</f>
        <v/>
      </c>
      <c r="K1355" s="45" t="str">
        <f>IF(COUNTIF(J$1:J1355,J1355)=1,IF(COUNT(K$1:K1354)&gt;0,MAX(K$1:K1354)+1,1),"")</f>
        <v/>
      </c>
      <c r="M1355" s="51" t="str">
        <f>IF(G1355="","",IFERROR(SUMIFS(Данные3!$E:$E,Данные3!$A:$A,D$2,Данные3!$B:$B,G1355),""))</f>
        <v/>
      </c>
      <c r="N1355" s="51" t="str">
        <f>IF(G1355="","",IFERROR(SUMIFS(Данные3!$F:$F,Данные3!$A:$A,D$2,Данные3!$B:$B,G1355),""))</f>
        <v/>
      </c>
      <c r="O1355" s="51" t="str">
        <f>IF(G1355="","",IFERROR(ROUND(SUMIFS(Данные3!$G:$G,Данные3!$A:$A,D$2,Данные3!$B:$B,G1355)*100,0)&amp;"%",""))</f>
        <v/>
      </c>
      <c r="U1355" s="51" t="str">
        <f t="shared" si="64"/>
        <v/>
      </c>
      <c r="V1355" s="53" t="str">
        <f t="shared" si="65"/>
        <v/>
      </c>
      <c r="W1355" s="51" t="str">
        <f>IFERROR(IF(Данные2!$A1355&lt;&gt;"",Данные2!$A1355,""),"")</f>
        <v/>
      </c>
      <c r="X1355" s="53" t="str">
        <f>IF(COUNTIF(W$1:W1355,W1355)=1,IF(COUNT(X$1:X1354)&gt;0,MAX(X$1:X1354)+1,1),"")</f>
        <v/>
      </c>
      <c r="Z1355" s="51" t="str">
        <f>IF($U1355="","",IFERROR(SUMIF(Данные2!$A:$A,Техлист!$U1355,Данные2!D:D),""))</f>
        <v/>
      </c>
      <c r="AA1355" s="51" t="str">
        <f>IF($U1355="","",IFERROR(SUMIF(Данные2!$A:$A,Техлист!$U1355,Данные2!E:E),""))</f>
        <v/>
      </c>
      <c r="AB1355" s="45" t="str">
        <f>IF($U1355="","",IFERROR(ROUND(SUMIF(Данные2!$A:$A,Техлист!$U1355,Данные2!F:F)*100,0)&amp;"%",""))</f>
        <v/>
      </c>
    </row>
    <row r="1356" spans="1:28" x14ac:dyDescent="0.25">
      <c r="A1356" s="45" t="str">
        <f>IF(Данные2!$A1356&lt;&gt;"",Данные2!$A1356,"")</f>
        <v/>
      </c>
      <c r="G1356" s="45" t="str">
        <f t="shared" si="63"/>
        <v/>
      </c>
      <c r="H1356" s="45" t="str">
        <f>IF(COUNTIF(G$1:G1356,G1356)=1,IF(COUNT(H$1:H1355)&gt;0,MAX(H$1:H1355)+1,1),"")</f>
        <v/>
      </c>
      <c r="J1356" s="45" t="str">
        <f>IFERROR(IF(AND(Данные3!A1356&lt;&gt;"",Данные3!A1356=D$2),Данные3!B1356,""),"")</f>
        <v/>
      </c>
      <c r="K1356" s="45" t="str">
        <f>IF(COUNTIF(J$1:J1356,J1356)=1,IF(COUNT(K$1:K1355)&gt;0,MAX(K$1:K1355)+1,1),"")</f>
        <v/>
      </c>
      <c r="M1356" s="51" t="str">
        <f>IF(G1356="","",IFERROR(SUMIFS(Данные3!$E:$E,Данные3!$A:$A,D$2,Данные3!$B:$B,G1356),""))</f>
        <v/>
      </c>
      <c r="N1356" s="51" t="str">
        <f>IF(G1356="","",IFERROR(SUMIFS(Данные3!$F:$F,Данные3!$A:$A,D$2,Данные3!$B:$B,G1356),""))</f>
        <v/>
      </c>
      <c r="O1356" s="51" t="str">
        <f>IF(G1356="","",IFERROR(ROUND(SUMIFS(Данные3!$G:$G,Данные3!$A:$A,D$2,Данные3!$B:$B,G1356)*100,0)&amp;"%",""))</f>
        <v/>
      </c>
      <c r="U1356" s="51" t="str">
        <f t="shared" si="64"/>
        <v/>
      </c>
      <c r="V1356" s="53" t="str">
        <f t="shared" si="65"/>
        <v/>
      </c>
      <c r="W1356" s="51" t="str">
        <f>IFERROR(IF(Данные2!$A1356&lt;&gt;"",Данные2!$A1356,""),"")</f>
        <v/>
      </c>
      <c r="X1356" s="53" t="str">
        <f>IF(COUNTIF(W$1:W1356,W1356)=1,IF(COUNT(X$1:X1355)&gt;0,MAX(X$1:X1355)+1,1),"")</f>
        <v/>
      </c>
      <c r="Z1356" s="51" t="str">
        <f>IF($U1356="","",IFERROR(SUMIF(Данные2!$A:$A,Техлист!$U1356,Данные2!D:D),""))</f>
        <v/>
      </c>
      <c r="AA1356" s="51" t="str">
        <f>IF($U1356="","",IFERROR(SUMIF(Данные2!$A:$A,Техлист!$U1356,Данные2!E:E),""))</f>
        <v/>
      </c>
      <c r="AB1356" s="45" t="str">
        <f>IF($U1356="","",IFERROR(ROUND(SUMIF(Данные2!$A:$A,Техлист!$U1356,Данные2!F:F)*100,0)&amp;"%",""))</f>
        <v/>
      </c>
    </row>
    <row r="1357" spans="1:28" x14ac:dyDescent="0.25">
      <c r="A1357" s="45" t="str">
        <f>IF(Данные2!$A1357&lt;&gt;"",Данные2!$A1357,"")</f>
        <v/>
      </c>
      <c r="G1357" s="45" t="str">
        <f t="shared" si="63"/>
        <v/>
      </c>
      <c r="H1357" s="45" t="str">
        <f>IF(COUNTIF(G$1:G1357,G1357)=1,IF(COUNT(H$1:H1356)&gt;0,MAX(H$1:H1356)+1,1),"")</f>
        <v/>
      </c>
      <c r="J1357" s="45" t="str">
        <f>IFERROR(IF(AND(Данные3!A1357&lt;&gt;"",Данные3!A1357=D$2),Данные3!B1357,""),"")</f>
        <v/>
      </c>
      <c r="K1357" s="45" t="str">
        <f>IF(COUNTIF(J$1:J1357,J1357)=1,IF(COUNT(K$1:K1356)&gt;0,MAX(K$1:K1356)+1,1),"")</f>
        <v/>
      </c>
      <c r="M1357" s="51" t="str">
        <f>IF(G1357="","",IFERROR(SUMIFS(Данные3!$E:$E,Данные3!$A:$A,D$2,Данные3!$B:$B,G1357),""))</f>
        <v/>
      </c>
      <c r="N1357" s="51" t="str">
        <f>IF(G1357="","",IFERROR(SUMIFS(Данные3!$F:$F,Данные3!$A:$A,D$2,Данные3!$B:$B,G1357),""))</f>
        <v/>
      </c>
      <c r="O1357" s="51" t="str">
        <f>IF(G1357="","",IFERROR(ROUND(SUMIFS(Данные3!$G:$G,Данные3!$A:$A,D$2,Данные3!$B:$B,G1357)*100,0)&amp;"%",""))</f>
        <v/>
      </c>
      <c r="U1357" s="51" t="str">
        <f t="shared" si="64"/>
        <v/>
      </c>
      <c r="V1357" s="53" t="str">
        <f t="shared" si="65"/>
        <v/>
      </c>
      <c r="W1357" s="51" t="str">
        <f>IFERROR(IF(Данные2!$A1357&lt;&gt;"",Данные2!$A1357,""),"")</f>
        <v/>
      </c>
      <c r="X1357" s="53" t="str">
        <f>IF(COUNTIF(W$1:W1357,W1357)=1,IF(COUNT(X$1:X1356)&gt;0,MAX(X$1:X1356)+1,1),"")</f>
        <v/>
      </c>
      <c r="Z1357" s="51" t="str">
        <f>IF($U1357="","",IFERROR(SUMIF(Данные2!$A:$A,Техлист!$U1357,Данные2!D:D),""))</f>
        <v/>
      </c>
      <c r="AA1357" s="51" t="str">
        <f>IF($U1357="","",IFERROR(SUMIF(Данные2!$A:$A,Техлист!$U1357,Данные2!E:E),""))</f>
        <v/>
      </c>
      <c r="AB1357" s="45" t="str">
        <f>IF($U1357="","",IFERROR(ROUND(SUMIF(Данные2!$A:$A,Техлист!$U1357,Данные2!F:F)*100,0)&amp;"%",""))</f>
        <v/>
      </c>
    </row>
    <row r="1358" spans="1:28" x14ac:dyDescent="0.25">
      <c r="A1358" s="45" t="str">
        <f>IF(Данные2!$A1358&lt;&gt;"",Данные2!$A1358,"")</f>
        <v/>
      </c>
      <c r="G1358" s="45" t="str">
        <f t="shared" si="63"/>
        <v/>
      </c>
      <c r="H1358" s="45" t="str">
        <f>IF(COUNTIF(G$1:G1358,G1358)=1,IF(COUNT(H$1:H1357)&gt;0,MAX(H$1:H1357)+1,1),"")</f>
        <v/>
      </c>
      <c r="J1358" s="45" t="str">
        <f>IFERROR(IF(AND(Данные3!A1358&lt;&gt;"",Данные3!A1358=D$2),Данные3!B1358,""),"")</f>
        <v/>
      </c>
      <c r="K1358" s="45" t="str">
        <f>IF(COUNTIF(J$1:J1358,J1358)=1,IF(COUNT(K$1:K1357)&gt;0,MAX(K$1:K1357)+1,1),"")</f>
        <v/>
      </c>
      <c r="M1358" s="51" t="str">
        <f>IF(G1358="","",IFERROR(SUMIFS(Данные3!$E:$E,Данные3!$A:$A,D$2,Данные3!$B:$B,G1358),""))</f>
        <v/>
      </c>
      <c r="N1358" s="51" t="str">
        <f>IF(G1358="","",IFERROR(SUMIFS(Данные3!$F:$F,Данные3!$A:$A,D$2,Данные3!$B:$B,G1358),""))</f>
        <v/>
      </c>
      <c r="O1358" s="51" t="str">
        <f>IF(G1358="","",IFERROR(ROUND(SUMIFS(Данные3!$G:$G,Данные3!$A:$A,D$2,Данные3!$B:$B,G1358)*100,0)&amp;"%",""))</f>
        <v/>
      </c>
      <c r="U1358" s="51" t="str">
        <f t="shared" si="64"/>
        <v/>
      </c>
      <c r="V1358" s="53" t="str">
        <f t="shared" si="65"/>
        <v/>
      </c>
      <c r="W1358" s="51" t="str">
        <f>IFERROR(IF(Данные2!$A1358&lt;&gt;"",Данные2!$A1358,""),"")</f>
        <v/>
      </c>
      <c r="X1358" s="53" t="str">
        <f>IF(COUNTIF(W$1:W1358,W1358)=1,IF(COUNT(X$1:X1357)&gt;0,MAX(X$1:X1357)+1,1),"")</f>
        <v/>
      </c>
      <c r="Z1358" s="51" t="str">
        <f>IF($U1358="","",IFERROR(SUMIF(Данные2!$A:$A,Техлист!$U1358,Данные2!D:D),""))</f>
        <v/>
      </c>
      <c r="AA1358" s="51" t="str">
        <f>IF($U1358="","",IFERROR(SUMIF(Данные2!$A:$A,Техлист!$U1358,Данные2!E:E),""))</f>
        <v/>
      </c>
      <c r="AB1358" s="45" t="str">
        <f>IF($U1358="","",IFERROR(ROUND(SUMIF(Данные2!$A:$A,Техлист!$U1358,Данные2!F:F)*100,0)&amp;"%",""))</f>
        <v/>
      </c>
    </row>
    <row r="1359" spans="1:28" x14ac:dyDescent="0.25">
      <c r="A1359" s="45" t="str">
        <f>IF(Данные2!$A1359&lt;&gt;"",Данные2!$A1359,"")</f>
        <v/>
      </c>
      <c r="G1359" s="45" t="str">
        <f t="shared" si="63"/>
        <v/>
      </c>
      <c r="H1359" s="45" t="str">
        <f>IF(COUNTIF(G$1:G1359,G1359)=1,IF(COUNT(H$1:H1358)&gt;0,MAX(H$1:H1358)+1,1),"")</f>
        <v/>
      </c>
      <c r="J1359" s="45" t="str">
        <f>IFERROR(IF(AND(Данные3!A1359&lt;&gt;"",Данные3!A1359=D$2),Данные3!B1359,""),"")</f>
        <v/>
      </c>
      <c r="K1359" s="45" t="str">
        <f>IF(COUNTIF(J$1:J1359,J1359)=1,IF(COUNT(K$1:K1358)&gt;0,MAX(K$1:K1358)+1,1),"")</f>
        <v/>
      </c>
      <c r="M1359" s="51" t="str">
        <f>IF(G1359="","",IFERROR(SUMIFS(Данные3!$E:$E,Данные3!$A:$A,D$2,Данные3!$B:$B,G1359),""))</f>
        <v/>
      </c>
      <c r="N1359" s="51" t="str">
        <f>IF(G1359="","",IFERROR(SUMIFS(Данные3!$F:$F,Данные3!$A:$A,D$2,Данные3!$B:$B,G1359),""))</f>
        <v/>
      </c>
      <c r="O1359" s="51" t="str">
        <f>IF(G1359="","",IFERROR(ROUND(SUMIFS(Данные3!$G:$G,Данные3!$A:$A,D$2,Данные3!$B:$B,G1359)*100,0)&amp;"%",""))</f>
        <v/>
      </c>
      <c r="U1359" s="51" t="str">
        <f t="shared" si="64"/>
        <v/>
      </c>
      <c r="V1359" s="53" t="str">
        <f t="shared" si="65"/>
        <v/>
      </c>
      <c r="W1359" s="51" t="str">
        <f>IFERROR(IF(Данные2!$A1359&lt;&gt;"",Данные2!$A1359,""),"")</f>
        <v/>
      </c>
      <c r="X1359" s="53" t="str">
        <f>IF(COUNTIF(W$1:W1359,W1359)=1,IF(COUNT(X$1:X1358)&gt;0,MAX(X$1:X1358)+1,1),"")</f>
        <v/>
      </c>
      <c r="Z1359" s="51" t="str">
        <f>IF($U1359="","",IFERROR(SUMIF(Данные2!$A:$A,Техлист!$U1359,Данные2!D:D),""))</f>
        <v/>
      </c>
      <c r="AA1359" s="51" t="str">
        <f>IF($U1359="","",IFERROR(SUMIF(Данные2!$A:$A,Техлист!$U1359,Данные2!E:E),""))</f>
        <v/>
      </c>
      <c r="AB1359" s="45" t="str">
        <f>IF($U1359="","",IFERROR(ROUND(SUMIF(Данные2!$A:$A,Техлист!$U1359,Данные2!F:F)*100,0)&amp;"%",""))</f>
        <v/>
      </c>
    </row>
    <row r="1360" spans="1:28" x14ac:dyDescent="0.25">
      <c r="A1360" s="45" t="str">
        <f>IF(Данные2!$A1360&lt;&gt;"",Данные2!$A1360,"")</f>
        <v/>
      </c>
      <c r="G1360" s="45" t="str">
        <f t="shared" si="63"/>
        <v/>
      </c>
      <c r="H1360" s="45" t="str">
        <f>IF(COUNTIF(G$1:G1360,G1360)=1,IF(COUNT(H$1:H1359)&gt;0,MAX(H$1:H1359)+1,1),"")</f>
        <v/>
      </c>
      <c r="J1360" s="45" t="str">
        <f>IFERROR(IF(AND(Данные3!A1360&lt;&gt;"",Данные3!A1360=D$2),Данные3!B1360,""),"")</f>
        <v/>
      </c>
      <c r="K1360" s="45" t="str">
        <f>IF(COUNTIF(J$1:J1360,J1360)=1,IF(COUNT(K$1:K1359)&gt;0,MAX(K$1:K1359)+1,1),"")</f>
        <v/>
      </c>
      <c r="M1360" s="51" t="str">
        <f>IF(G1360="","",IFERROR(SUMIFS(Данные3!$E:$E,Данные3!$A:$A,D$2,Данные3!$B:$B,G1360),""))</f>
        <v/>
      </c>
      <c r="N1360" s="51" t="str">
        <f>IF(G1360="","",IFERROR(SUMIFS(Данные3!$F:$F,Данные3!$A:$A,D$2,Данные3!$B:$B,G1360),""))</f>
        <v/>
      </c>
      <c r="O1360" s="51" t="str">
        <f>IF(G1360="","",IFERROR(ROUND(SUMIFS(Данные3!$G:$G,Данные3!$A:$A,D$2,Данные3!$B:$B,G1360)*100,0)&amp;"%",""))</f>
        <v/>
      </c>
      <c r="U1360" s="51" t="str">
        <f t="shared" si="64"/>
        <v/>
      </c>
      <c r="V1360" s="53" t="str">
        <f t="shared" si="65"/>
        <v/>
      </c>
      <c r="W1360" s="51" t="str">
        <f>IFERROR(IF(Данные2!$A1360&lt;&gt;"",Данные2!$A1360,""),"")</f>
        <v/>
      </c>
      <c r="X1360" s="53" t="str">
        <f>IF(COUNTIF(W$1:W1360,W1360)=1,IF(COUNT(X$1:X1359)&gt;0,MAX(X$1:X1359)+1,1),"")</f>
        <v/>
      </c>
      <c r="Z1360" s="51" t="str">
        <f>IF($U1360="","",IFERROR(SUMIF(Данные2!$A:$A,Техлист!$U1360,Данные2!D:D),""))</f>
        <v/>
      </c>
      <c r="AA1360" s="51" t="str">
        <f>IF($U1360="","",IFERROR(SUMIF(Данные2!$A:$A,Техлист!$U1360,Данные2!E:E),""))</f>
        <v/>
      </c>
      <c r="AB1360" s="45" t="str">
        <f>IF($U1360="","",IFERROR(ROUND(SUMIF(Данные2!$A:$A,Техлист!$U1360,Данные2!F:F)*100,0)&amp;"%",""))</f>
        <v/>
      </c>
    </row>
    <row r="1361" spans="1:28" x14ac:dyDescent="0.25">
      <c r="A1361" s="45" t="str">
        <f>IF(Данные2!$A1361&lt;&gt;"",Данные2!$A1361,"")</f>
        <v/>
      </c>
      <c r="G1361" s="45" t="str">
        <f t="shared" si="63"/>
        <v/>
      </c>
      <c r="H1361" s="45" t="str">
        <f>IF(COUNTIF(G$1:G1361,G1361)=1,IF(COUNT(H$1:H1360)&gt;0,MAX(H$1:H1360)+1,1),"")</f>
        <v/>
      </c>
      <c r="J1361" s="45" t="str">
        <f>IFERROR(IF(AND(Данные3!A1361&lt;&gt;"",Данные3!A1361=D$2),Данные3!B1361,""),"")</f>
        <v/>
      </c>
      <c r="K1361" s="45" t="str">
        <f>IF(COUNTIF(J$1:J1361,J1361)=1,IF(COUNT(K$1:K1360)&gt;0,MAX(K$1:K1360)+1,1),"")</f>
        <v/>
      </c>
      <c r="M1361" s="51" t="str">
        <f>IF(G1361="","",IFERROR(SUMIFS(Данные3!$E:$E,Данные3!$A:$A,D$2,Данные3!$B:$B,G1361),""))</f>
        <v/>
      </c>
      <c r="N1361" s="51" t="str">
        <f>IF(G1361="","",IFERROR(SUMIFS(Данные3!$F:$F,Данные3!$A:$A,D$2,Данные3!$B:$B,G1361),""))</f>
        <v/>
      </c>
      <c r="O1361" s="51" t="str">
        <f>IF(G1361="","",IFERROR(ROUND(SUMIFS(Данные3!$G:$G,Данные3!$A:$A,D$2,Данные3!$B:$B,G1361)*100,0)&amp;"%",""))</f>
        <v/>
      </c>
      <c r="U1361" s="51" t="str">
        <f t="shared" si="64"/>
        <v/>
      </c>
      <c r="V1361" s="53" t="str">
        <f t="shared" si="65"/>
        <v/>
      </c>
      <c r="W1361" s="51" t="str">
        <f>IFERROR(IF(Данные2!$A1361&lt;&gt;"",Данные2!$A1361,""),"")</f>
        <v/>
      </c>
      <c r="X1361" s="53" t="str">
        <f>IF(COUNTIF(W$1:W1361,W1361)=1,IF(COUNT(X$1:X1360)&gt;0,MAX(X$1:X1360)+1,1),"")</f>
        <v/>
      </c>
      <c r="Z1361" s="51" t="str">
        <f>IF($U1361="","",IFERROR(SUMIF(Данные2!$A:$A,Техлист!$U1361,Данные2!D:D),""))</f>
        <v/>
      </c>
      <c r="AA1361" s="51" t="str">
        <f>IF($U1361="","",IFERROR(SUMIF(Данные2!$A:$A,Техлист!$U1361,Данные2!E:E),""))</f>
        <v/>
      </c>
      <c r="AB1361" s="45" t="str">
        <f>IF($U1361="","",IFERROR(ROUND(SUMIF(Данные2!$A:$A,Техлист!$U1361,Данные2!F:F)*100,0)&amp;"%",""))</f>
        <v/>
      </c>
    </row>
    <row r="1362" spans="1:28" x14ac:dyDescent="0.25">
      <c r="A1362" s="45" t="str">
        <f>IF(Данные2!$A1362&lt;&gt;"",Данные2!$A1362,"")</f>
        <v/>
      </c>
      <c r="G1362" s="45" t="str">
        <f t="shared" si="63"/>
        <v/>
      </c>
      <c r="H1362" s="45" t="str">
        <f>IF(COUNTIF(G$1:G1362,G1362)=1,IF(COUNT(H$1:H1361)&gt;0,MAX(H$1:H1361)+1,1),"")</f>
        <v/>
      </c>
      <c r="J1362" s="45" t="str">
        <f>IFERROR(IF(AND(Данные3!A1362&lt;&gt;"",Данные3!A1362=D$2),Данные3!B1362,""),"")</f>
        <v/>
      </c>
      <c r="K1362" s="45" t="str">
        <f>IF(COUNTIF(J$1:J1362,J1362)=1,IF(COUNT(K$1:K1361)&gt;0,MAX(K$1:K1361)+1,1),"")</f>
        <v/>
      </c>
      <c r="M1362" s="51" t="str">
        <f>IF(G1362="","",IFERROR(SUMIFS(Данные3!$E:$E,Данные3!$A:$A,D$2,Данные3!$B:$B,G1362),""))</f>
        <v/>
      </c>
      <c r="N1362" s="51" t="str">
        <f>IF(G1362="","",IFERROR(SUMIFS(Данные3!$F:$F,Данные3!$A:$A,D$2,Данные3!$B:$B,G1362),""))</f>
        <v/>
      </c>
      <c r="O1362" s="51" t="str">
        <f>IF(G1362="","",IFERROR(ROUND(SUMIFS(Данные3!$G:$G,Данные3!$A:$A,D$2,Данные3!$B:$B,G1362)*100,0)&amp;"%",""))</f>
        <v/>
      </c>
      <c r="U1362" s="51" t="str">
        <f t="shared" si="64"/>
        <v/>
      </c>
      <c r="V1362" s="53" t="str">
        <f t="shared" si="65"/>
        <v/>
      </c>
      <c r="W1362" s="51" t="str">
        <f>IFERROR(IF(Данные2!$A1362&lt;&gt;"",Данные2!$A1362,""),"")</f>
        <v/>
      </c>
      <c r="X1362" s="53" t="str">
        <f>IF(COUNTIF(W$1:W1362,W1362)=1,IF(COUNT(X$1:X1361)&gt;0,MAX(X$1:X1361)+1,1),"")</f>
        <v/>
      </c>
      <c r="Z1362" s="51" t="str">
        <f>IF($U1362="","",IFERROR(SUMIF(Данные2!$A:$A,Техлист!$U1362,Данные2!D:D),""))</f>
        <v/>
      </c>
      <c r="AA1362" s="51" t="str">
        <f>IF($U1362="","",IFERROR(SUMIF(Данные2!$A:$A,Техлист!$U1362,Данные2!E:E),""))</f>
        <v/>
      </c>
      <c r="AB1362" s="45" t="str">
        <f>IF($U1362="","",IFERROR(ROUND(SUMIF(Данные2!$A:$A,Техлист!$U1362,Данные2!F:F)*100,0)&amp;"%",""))</f>
        <v/>
      </c>
    </row>
    <row r="1363" spans="1:28" x14ac:dyDescent="0.25">
      <c r="A1363" s="45" t="str">
        <f>IF(Данные2!$A1363&lt;&gt;"",Данные2!$A1363,"")</f>
        <v/>
      </c>
      <c r="G1363" s="45" t="str">
        <f t="shared" si="63"/>
        <v/>
      </c>
      <c r="H1363" s="45" t="str">
        <f>IF(COUNTIF(G$1:G1363,G1363)=1,IF(COUNT(H$1:H1362)&gt;0,MAX(H$1:H1362)+1,1),"")</f>
        <v/>
      </c>
      <c r="J1363" s="45" t="str">
        <f>IFERROR(IF(AND(Данные3!A1363&lt;&gt;"",Данные3!A1363=D$2),Данные3!B1363,""),"")</f>
        <v/>
      </c>
      <c r="K1363" s="45" t="str">
        <f>IF(COUNTIF(J$1:J1363,J1363)=1,IF(COUNT(K$1:K1362)&gt;0,MAX(K$1:K1362)+1,1),"")</f>
        <v/>
      </c>
      <c r="M1363" s="51" t="str">
        <f>IF(G1363="","",IFERROR(SUMIFS(Данные3!$E:$E,Данные3!$A:$A,D$2,Данные3!$B:$B,G1363),""))</f>
        <v/>
      </c>
      <c r="N1363" s="51" t="str">
        <f>IF(G1363="","",IFERROR(SUMIFS(Данные3!$F:$F,Данные3!$A:$A,D$2,Данные3!$B:$B,G1363),""))</f>
        <v/>
      </c>
      <c r="O1363" s="51" t="str">
        <f>IF(G1363="","",IFERROR(ROUND(SUMIFS(Данные3!$G:$G,Данные3!$A:$A,D$2,Данные3!$B:$B,G1363)*100,0)&amp;"%",""))</f>
        <v/>
      </c>
      <c r="U1363" s="51" t="str">
        <f t="shared" si="64"/>
        <v/>
      </c>
      <c r="V1363" s="53" t="str">
        <f t="shared" si="65"/>
        <v/>
      </c>
      <c r="W1363" s="51" t="str">
        <f>IFERROR(IF(Данные2!$A1363&lt;&gt;"",Данные2!$A1363,""),"")</f>
        <v/>
      </c>
      <c r="X1363" s="53" t="str">
        <f>IF(COUNTIF(W$1:W1363,W1363)=1,IF(COUNT(X$1:X1362)&gt;0,MAX(X$1:X1362)+1,1),"")</f>
        <v/>
      </c>
      <c r="Z1363" s="51" t="str">
        <f>IF($U1363="","",IFERROR(SUMIF(Данные2!$A:$A,Техлист!$U1363,Данные2!D:D),""))</f>
        <v/>
      </c>
      <c r="AA1363" s="51" t="str">
        <f>IF($U1363="","",IFERROR(SUMIF(Данные2!$A:$A,Техлист!$U1363,Данные2!E:E),""))</f>
        <v/>
      </c>
      <c r="AB1363" s="45" t="str">
        <f>IF($U1363="","",IFERROR(ROUND(SUMIF(Данные2!$A:$A,Техлист!$U1363,Данные2!F:F)*100,0)&amp;"%",""))</f>
        <v/>
      </c>
    </row>
    <row r="1364" spans="1:28" x14ac:dyDescent="0.25">
      <c r="A1364" s="45" t="str">
        <f>IF(Данные2!$A1364&lt;&gt;"",Данные2!$A1364,"")</f>
        <v/>
      </c>
      <c r="G1364" s="45" t="str">
        <f t="shared" si="63"/>
        <v/>
      </c>
      <c r="H1364" s="45" t="str">
        <f>IF(COUNTIF(G$1:G1364,G1364)=1,IF(COUNT(H$1:H1363)&gt;0,MAX(H$1:H1363)+1,1),"")</f>
        <v/>
      </c>
      <c r="J1364" s="45" t="str">
        <f>IFERROR(IF(AND(Данные3!A1364&lt;&gt;"",Данные3!A1364=D$2),Данные3!B1364,""),"")</f>
        <v/>
      </c>
      <c r="K1364" s="45" t="str">
        <f>IF(COUNTIF(J$1:J1364,J1364)=1,IF(COUNT(K$1:K1363)&gt;0,MAX(K$1:K1363)+1,1),"")</f>
        <v/>
      </c>
      <c r="M1364" s="51" t="str">
        <f>IF(G1364="","",IFERROR(SUMIFS(Данные3!$E:$E,Данные3!$A:$A,D$2,Данные3!$B:$B,G1364),""))</f>
        <v/>
      </c>
      <c r="N1364" s="51" t="str">
        <f>IF(G1364="","",IFERROR(SUMIFS(Данные3!$F:$F,Данные3!$A:$A,D$2,Данные3!$B:$B,G1364),""))</f>
        <v/>
      </c>
      <c r="O1364" s="51" t="str">
        <f>IF(G1364="","",IFERROR(ROUND(SUMIFS(Данные3!$G:$G,Данные3!$A:$A,D$2,Данные3!$B:$B,G1364)*100,0)&amp;"%",""))</f>
        <v/>
      </c>
      <c r="U1364" s="51" t="str">
        <f t="shared" si="64"/>
        <v/>
      </c>
      <c r="V1364" s="53" t="str">
        <f t="shared" si="65"/>
        <v/>
      </c>
      <c r="W1364" s="51" t="str">
        <f>IFERROR(IF(Данные2!$A1364&lt;&gt;"",Данные2!$A1364,""),"")</f>
        <v/>
      </c>
      <c r="X1364" s="53" t="str">
        <f>IF(COUNTIF(W$1:W1364,W1364)=1,IF(COUNT(X$1:X1363)&gt;0,MAX(X$1:X1363)+1,1),"")</f>
        <v/>
      </c>
      <c r="Z1364" s="51" t="str">
        <f>IF($U1364="","",IFERROR(SUMIF(Данные2!$A:$A,Техлист!$U1364,Данные2!D:D),""))</f>
        <v/>
      </c>
      <c r="AA1364" s="51" t="str">
        <f>IF($U1364="","",IFERROR(SUMIF(Данные2!$A:$A,Техлист!$U1364,Данные2!E:E),""))</f>
        <v/>
      </c>
      <c r="AB1364" s="45" t="str">
        <f>IF($U1364="","",IFERROR(ROUND(SUMIF(Данные2!$A:$A,Техлист!$U1364,Данные2!F:F)*100,0)&amp;"%",""))</f>
        <v/>
      </c>
    </row>
    <row r="1365" spans="1:28" x14ac:dyDescent="0.25">
      <c r="A1365" s="45" t="str">
        <f>IF(Данные2!$A1365&lt;&gt;"",Данные2!$A1365,"")</f>
        <v/>
      </c>
      <c r="G1365" s="45" t="str">
        <f t="shared" si="63"/>
        <v/>
      </c>
      <c r="H1365" s="45" t="str">
        <f>IF(COUNTIF(G$1:G1365,G1365)=1,IF(COUNT(H$1:H1364)&gt;0,MAX(H$1:H1364)+1,1),"")</f>
        <v/>
      </c>
      <c r="J1365" s="45" t="str">
        <f>IFERROR(IF(AND(Данные3!A1365&lt;&gt;"",Данные3!A1365=D$2),Данные3!B1365,""),"")</f>
        <v/>
      </c>
      <c r="K1365" s="45" t="str">
        <f>IF(COUNTIF(J$1:J1365,J1365)=1,IF(COUNT(K$1:K1364)&gt;0,MAX(K$1:K1364)+1,1),"")</f>
        <v/>
      </c>
      <c r="M1365" s="51" t="str">
        <f>IF(G1365="","",IFERROR(SUMIFS(Данные3!$E:$E,Данные3!$A:$A,D$2,Данные3!$B:$B,G1365),""))</f>
        <v/>
      </c>
      <c r="N1365" s="51" t="str">
        <f>IF(G1365="","",IFERROR(SUMIFS(Данные3!$F:$F,Данные3!$A:$A,D$2,Данные3!$B:$B,G1365),""))</f>
        <v/>
      </c>
      <c r="O1365" s="51" t="str">
        <f>IF(G1365="","",IFERROR(ROUND(SUMIFS(Данные3!$G:$G,Данные3!$A:$A,D$2,Данные3!$B:$B,G1365)*100,0)&amp;"%",""))</f>
        <v/>
      </c>
      <c r="U1365" s="51" t="str">
        <f t="shared" si="64"/>
        <v/>
      </c>
      <c r="V1365" s="53" t="str">
        <f t="shared" si="65"/>
        <v/>
      </c>
      <c r="W1365" s="51" t="str">
        <f>IFERROR(IF(Данные2!$A1365&lt;&gt;"",Данные2!$A1365,""),"")</f>
        <v/>
      </c>
      <c r="X1365" s="53" t="str">
        <f>IF(COUNTIF(W$1:W1365,W1365)=1,IF(COUNT(X$1:X1364)&gt;0,MAX(X$1:X1364)+1,1),"")</f>
        <v/>
      </c>
      <c r="Z1365" s="51" t="str">
        <f>IF($U1365="","",IFERROR(SUMIF(Данные2!$A:$A,Техлист!$U1365,Данные2!D:D),""))</f>
        <v/>
      </c>
      <c r="AA1365" s="51" t="str">
        <f>IF($U1365="","",IFERROR(SUMIF(Данные2!$A:$A,Техлист!$U1365,Данные2!E:E),""))</f>
        <v/>
      </c>
      <c r="AB1365" s="45" t="str">
        <f>IF($U1365="","",IFERROR(ROUND(SUMIF(Данные2!$A:$A,Техлист!$U1365,Данные2!F:F)*100,0)&amp;"%",""))</f>
        <v/>
      </c>
    </row>
    <row r="1366" spans="1:28" x14ac:dyDescent="0.25">
      <c r="A1366" s="45" t="str">
        <f>IF(Данные2!$A1366&lt;&gt;"",Данные2!$A1366,"")</f>
        <v/>
      </c>
      <c r="G1366" s="45" t="str">
        <f t="shared" si="63"/>
        <v/>
      </c>
      <c r="H1366" s="45" t="str">
        <f>IF(COUNTIF(G$1:G1366,G1366)=1,IF(COUNT(H$1:H1365)&gt;0,MAX(H$1:H1365)+1,1),"")</f>
        <v/>
      </c>
      <c r="J1366" s="45" t="str">
        <f>IFERROR(IF(AND(Данные3!A1366&lt;&gt;"",Данные3!A1366=D$2),Данные3!B1366,""),"")</f>
        <v/>
      </c>
      <c r="K1366" s="45" t="str">
        <f>IF(COUNTIF(J$1:J1366,J1366)=1,IF(COUNT(K$1:K1365)&gt;0,MAX(K$1:K1365)+1,1),"")</f>
        <v/>
      </c>
      <c r="M1366" s="51" t="str">
        <f>IF(G1366="","",IFERROR(SUMIFS(Данные3!$E:$E,Данные3!$A:$A,D$2,Данные3!$B:$B,G1366),""))</f>
        <v/>
      </c>
      <c r="N1366" s="51" t="str">
        <f>IF(G1366="","",IFERROR(SUMIFS(Данные3!$F:$F,Данные3!$A:$A,D$2,Данные3!$B:$B,G1366),""))</f>
        <v/>
      </c>
      <c r="O1366" s="51" t="str">
        <f>IF(G1366="","",IFERROR(ROUND(SUMIFS(Данные3!$G:$G,Данные3!$A:$A,D$2,Данные3!$B:$B,G1366)*100,0)&amp;"%",""))</f>
        <v/>
      </c>
      <c r="U1366" s="51" t="str">
        <f t="shared" si="64"/>
        <v/>
      </c>
      <c r="V1366" s="53" t="str">
        <f t="shared" si="65"/>
        <v/>
      </c>
      <c r="W1366" s="51" t="str">
        <f>IFERROR(IF(Данные2!$A1366&lt;&gt;"",Данные2!$A1366,""),"")</f>
        <v/>
      </c>
      <c r="X1366" s="53" t="str">
        <f>IF(COUNTIF(W$1:W1366,W1366)=1,IF(COUNT(X$1:X1365)&gt;0,MAX(X$1:X1365)+1,1),"")</f>
        <v/>
      </c>
      <c r="Z1366" s="51" t="str">
        <f>IF($U1366="","",IFERROR(SUMIF(Данные2!$A:$A,Техлист!$U1366,Данные2!D:D),""))</f>
        <v/>
      </c>
      <c r="AA1366" s="51" t="str">
        <f>IF($U1366="","",IFERROR(SUMIF(Данные2!$A:$A,Техлист!$U1366,Данные2!E:E),""))</f>
        <v/>
      </c>
      <c r="AB1366" s="45" t="str">
        <f>IF($U1366="","",IFERROR(ROUND(SUMIF(Данные2!$A:$A,Техлист!$U1366,Данные2!F:F)*100,0)&amp;"%",""))</f>
        <v/>
      </c>
    </row>
    <row r="1367" spans="1:28" x14ac:dyDescent="0.25">
      <c r="A1367" s="45" t="str">
        <f>IF(Данные2!$A1367&lt;&gt;"",Данные2!$A1367,"")</f>
        <v/>
      </c>
      <c r="G1367" s="45" t="str">
        <f t="shared" si="63"/>
        <v/>
      </c>
      <c r="H1367" s="45" t="str">
        <f>IF(COUNTIF(G$1:G1367,G1367)=1,IF(COUNT(H$1:H1366)&gt;0,MAX(H$1:H1366)+1,1),"")</f>
        <v/>
      </c>
      <c r="J1367" s="45" t="str">
        <f>IFERROR(IF(AND(Данные3!A1367&lt;&gt;"",Данные3!A1367=D$2),Данные3!B1367,""),"")</f>
        <v/>
      </c>
      <c r="K1367" s="45" t="str">
        <f>IF(COUNTIF(J$1:J1367,J1367)=1,IF(COUNT(K$1:K1366)&gt;0,MAX(K$1:K1366)+1,1),"")</f>
        <v/>
      </c>
      <c r="M1367" s="51" t="str">
        <f>IF(G1367="","",IFERROR(SUMIFS(Данные3!$E:$E,Данные3!$A:$A,D$2,Данные3!$B:$B,G1367),""))</f>
        <v/>
      </c>
      <c r="N1367" s="51" t="str">
        <f>IF(G1367="","",IFERROR(SUMIFS(Данные3!$F:$F,Данные3!$A:$A,D$2,Данные3!$B:$B,G1367),""))</f>
        <v/>
      </c>
      <c r="O1367" s="51" t="str">
        <f>IF(G1367="","",IFERROR(ROUND(SUMIFS(Данные3!$G:$G,Данные3!$A:$A,D$2,Данные3!$B:$B,G1367)*100,0)&amp;"%",""))</f>
        <v/>
      </c>
      <c r="U1367" s="51" t="str">
        <f t="shared" si="64"/>
        <v/>
      </c>
      <c r="V1367" s="53" t="str">
        <f t="shared" si="65"/>
        <v/>
      </c>
      <c r="W1367" s="51" t="str">
        <f>IFERROR(IF(Данные2!$A1367&lt;&gt;"",Данные2!$A1367,""),"")</f>
        <v/>
      </c>
      <c r="X1367" s="53" t="str">
        <f>IF(COUNTIF(W$1:W1367,W1367)=1,IF(COUNT(X$1:X1366)&gt;0,MAX(X$1:X1366)+1,1),"")</f>
        <v/>
      </c>
      <c r="Z1367" s="51" t="str">
        <f>IF($U1367="","",IFERROR(SUMIF(Данные2!$A:$A,Техлист!$U1367,Данные2!D:D),""))</f>
        <v/>
      </c>
      <c r="AA1367" s="51" t="str">
        <f>IF($U1367="","",IFERROR(SUMIF(Данные2!$A:$A,Техлист!$U1367,Данные2!E:E),""))</f>
        <v/>
      </c>
      <c r="AB1367" s="45" t="str">
        <f>IF($U1367="","",IFERROR(ROUND(SUMIF(Данные2!$A:$A,Техлист!$U1367,Данные2!F:F)*100,0)&amp;"%",""))</f>
        <v/>
      </c>
    </row>
    <row r="1368" spans="1:28" x14ac:dyDescent="0.25">
      <c r="A1368" s="45" t="str">
        <f>IF(Данные2!$A1368&lt;&gt;"",Данные2!$A1368,"")</f>
        <v/>
      </c>
      <c r="G1368" s="45" t="str">
        <f t="shared" si="63"/>
        <v/>
      </c>
      <c r="H1368" s="45" t="str">
        <f>IF(COUNTIF(G$1:G1368,G1368)=1,IF(COUNT(H$1:H1367)&gt;0,MAX(H$1:H1367)+1,1),"")</f>
        <v/>
      </c>
      <c r="J1368" s="45" t="str">
        <f>IFERROR(IF(AND(Данные3!A1368&lt;&gt;"",Данные3!A1368=D$2),Данные3!B1368,""),"")</f>
        <v/>
      </c>
      <c r="K1368" s="45" t="str">
        <f>IF(COUNTIF(J$1:J1368,J1368)=1,IF(COUNT(K$1:K1367)&gt;0,MAX(K$1:K1367)+1,1),"")</f>
        <v/>
      </c>
      <c r="M1368" s="51" t="str">
        <f>IF(G1368="","",IFERROR(SUMIFS(Данные3!$E:$E,Данные3!$A:$A,D$2,Данные3!$B:$B,G1368),""))</f>
        <v/>
      </c>
      <c r="N1368" s="51" t="str">
        <f>IF(G1368="","",IFERROR(SUMIFS(Данные3!$F:$F,Данные3!$A:$A,D$2,Данные3!$B:$B,G1368),""))</f>
        <v/>
      </c>
      <c r="O1368" s="51" t="str">
        <f>IF(G1368="","",IFERROR(ROUND(SUMIFS(Данные3!$G:$G,Данные3!$A:$A,D$2,Данные3!$B:$B,G1368)*100,0)&amp;"%",""))</f>
        <v/>
      </c>
      <c r="U1368" s="51" t="str">
        <f t="shared" si="64"/>
        <v/>
      </c>
      <c r="V1368" s="53" t="str">
        <f t="shared" si="65"/>
        <v/>
      </c>
      <c r="W1368" s="51" t="str">
        <f>IFERROR(IF(Данные2!$A1368&lt;&gt;"",Данные2!$A1368,""),"")</f>
        <v/>
      </c>
      <c r="X1368" s="53" t="str">
        <f>IF(COUNTIF(W$1:W1368,W1368)=1,IF(COUNT(X$1:X1367)&gt;0,MAX(X$1:X1367)+1,1),"")</f>
        <v/>
      </c>
      <c r="Z1368" s="51" t="str">
        <f>IF($U1368="","",IFERROR(SUMIF(Данные2!$A:$A,Техлист!$U1368,Данные2!D:D),""))</f>
        <v/>
      </c>
      <c r="AA1368" s="51" t="str">
        <f>IF($U1368="","",IFERROR(SUMIF(Данные2!$A:$A,Техлист!$U1368,Данные2!E:E),""))</f>
        <v/>
      </c>
      <c r="AB1368" s="45" t="str">
        <f>IF($U1368="","",IFERROR(ROUND(SUMIF(Данные2!$A:$A,Техлист!$U1368,Данные2!F:F)*100,0)&amp;"%",""))</f>
        <v/>
      </c>
    </row>
    <row r="1369" spans="1:28" x14ac:dyDescent="0.25">
      <c r="A1369" s="45" t="str">
        <f>IF(Данные2!$A1369&lt;&gt;"",Данные2!$A1369,"")</f>
        <v/>
      </c>
      <c r="G1369" s="45" t="str">
        <f t="shared" si="63"/>
        <v/>
      </c>
      <c r="H1369" s="45" t="str">
        <f>IF(COUNTIF(G$1:G1369,G1369)=1,IF(COUNT(H$1:H1368)&gt;0,MAX(H$1:H1368)+1,1),"")</f>
        <v/>
      </c>
      <c r="J1369" s="45" t="str">
        <f>IFERROR(IF(AND(Данные3!A1369&lt;&gt;"",Данные3!A1369=D$2),Данные3!B1369,""),"")</f>
        <v/>
      </c>
      <c r="K1369" s="45" t="str">
        <f>IF(COUNTIF(J$1:J1369,J1369)=1,IF(COUNT(K$1:K1368)&gt;0,MAX(K$1:K1368)+1,1),"")</f>
        <v/>
      </c>
      <c r="M1369" s="51" t="str">
        <f>IF(G1369="","",IFERROR(SUMIFS(Данные3!$E:$E,Данные3!$A:$A,D$2,Данные3!$B:$B,G1369),""))</f>
        <v/>
      </c>
      <c r="N1369" s="51" t="str">
        <f>IF(G1369="","",IFERROR(SUMIFS(Данные3!$F:$F,Данные3!$A:$A,D$2,Данные3!$B:$B,G1369),""))</f>
        <v/>
      </c>
      <c r="O1369" s="51" t="str">
        <f>IF(G1369="","",IFERROR(ROUND(SUMIFS(Данные3!$G:$G,Данные3!$A:$A,D$2,Данные3!$B:$B,G1369)*100,0)&amp;"%",""))</f>
        <v/>
      </c>
      <c r="U1369" s="51" t="str">
        <f t="shared" si="64"/>
        <v/>
      </c>
      <c r="V1369" s="53" t="str">
        <f t="shared" si="65"/>
        <v/>
      </c>
      <c r="W1369" s="51" t="str">
        <f>IFERROR(IF(Данные2!$A1369&lt;&gt;"",Данные2!$A1369,""),"")</f>
        <v/>
      </c>
      <c r="X1369" s="53" t="str">
        <f>IF(COUNTIF(W$1:W1369,W1369)=1,IF(COUNT(X$1:X1368)&gt;0,MAX(X$1:X1368)+1,1),"")</f>
        <v/>
      </c>
      <c r="Z1369" s="51" t="str">
        <f>IF($U1369="","",IFERROR(SUMIF(Данные2!$A:$A,Техлист!$U1369,Данные2!D:D),""))</f>
        <v/>
      </c>
      <c r="AA1369" s="51" t="str">
        <f>IF($U1369="","",IFERROR(SUMIF(Данные2!$A:$A,Техлист!$U1369,Данные2!E:E),""))</f>
        <v/>
      </c>
      <c r="AB1369" s="45" t="str">
        <f>IF($U1369="","",IFERROR(ROUND(SUMIF(Данные2!$A:$A,Техлист!$U1369,Данные2!F:F)*100,0)&amp;"%",""))</f>
        <v/>
      </c>
    </row>
    <row r="1370" spans="1:28" x14ac:dyDescent="0.25">
      <c r="A1370" s="45" t="str">
        <f>IF(Данные2!$A1370&lt;&gt;"",Данные2!$A1370,"")</f>
        <v/>
      </c>
      <c r="G1370" s="45" t="str">
        <f t="shared" si="63"/>
        <v/>
      </c>
      <c r="H1370" s="45" t="str">
        <f>IF(COUNTIF(G$1:G1370,G1370)=1,IF(COUNT(H$1:H1369)&gt;0,MAX(H$1:H1369)+1,1),"")</f>
        <v/>
      </c>
      <c r="J1370" s="45" t="str">
        <f>IFERROR(IF(AND(Данные3!A1370&lt;&gt;"",Данные3!A1370=D$2),Данные3!B1370,""),"")</f>
        <v/>
      </c>
      <c r="K1370" s="45" t="str">
        <f>IF(COUNTIF(J$1:J1370,J1370)=1,IF(COUNT(K$1:K1369)&gt;0,MAX(K$1:K1369)+1,1),"")</f>
        <v/>
      </c>
      <c r="M1370" s="51" t="str">
        <f>IF(G1370="","",IFERROR(SUMIFS(Данные3!$E:$E,Данные3!$A:$A,D$2,Данные3!$B:$B,G1370),""))</f>
        <v/>
      </c>
      <c r="N1370" s="51" t="str">
        <f>IF(G1370="","",IFERROR(SUMIFS(Данные3!$F:$F,Данные3!$A:$A,D$2,Данные3!$B:$B,G1370),""))</f>
        <v/>
      </c>
      <c r="O1370" s="51" t="str">
        <f>IF(G1370="","",IFERROR(ROUND(SUMIFS(Данные3!$G:$G,Данные3!$A:$A,D$2,Данные3!$B:$B,G1370)*100,0)&amp;"%",""))</f>
        <v/>
      </c>
      <c r="U1370" s="51" t="str">
        <f t="shared" si="64"/>
        <v/>
      </c>
      <c r="V1370" s="53" t="str">
        <f t="shared" si="65"/>
        <v/>
      </c>
      <c r="W1370" s="51" t="str">
        <f>IFERROR(IF(Данные2!$A1370&lt;&gt;"",Данные2!$A1370,""),"")</f>
        <v/>
      </c>
      <c r="X1370" s="53" t="str">
        <f>IF(COUNTIF(W$1:W1370,W1370)=1,IF(COUNT(X$1:X1369)&gt;0,MAX(X$1:X1369)+1,1),"")</f>
        <v/>
      </c>
      <c r="Z1370" s="51" t="str">
        <f>IF($U1370="","",IFERROR(SUMIF(Данные2!$A:$A,Техлист!$U1370,Данные2!D:D),""))</f>
        <v/>
      </c>
      <c r="AA1370" s="51" t="str">
        <f>IF($U1370="","",IFERROR(SUMIF(Данные2!$A:$A,Техлист!$U1370,Данные2!E:E),""))</f>
        <v/>
      </c>
      <c r="AB1370" s="45" t="str">
        <f>IF($U1370="","",IFERROR(ROUND(SUMIF(Данные2!$A:$A,Техлист!$U1370,Данные2!F:F)*100,0)&amp;"%",""))</f>
        <v/>
      </c>
    </row>
    <row r="1371" spans="1:28" x14ac:dyDescent="0.25">
      <c r="A1371" s="45" t="str">
        <f>IF(Данные2!$A1371&lt;&gt;"",Данные2!$A1371,"")</f>
        <v/>
      </c>
      <c r="G1371" s="45" t="str">
        <f t="shared" si="63"/>
        <v/>
      </c>
      <c r="H1371" s="45" t="str">
        <f>IF(COUNTIF(G$1:G1371,G1371)=1,IF(COUNT(H$1:H1370)&gt;0,MAX(H$1:H1370)+1,1),"")</f>
        <v/>
      </c>
      <c r="J1371" s="45" t="str">
        <f>IFERROR(IF(AND(Данные3!A1371&lt;&gt;"",Данные3!A1371=D$2),Данные3!B1371,""),"")</f>
        <v/>
      </c>
      <c r="K1371" s="45" t="str">
        <f>IF(COUNTIF(J$1:J1371,J1371)=1,IF(COUNT(K$1:K1370)&gt;0,MAX(K$1:K1370)+1,1),"")</f>
        <v/>
      </c>
      <c r="M1371" s="51" t="str">
        <f>IF(G1371="","",IFERROR(SUMIFS(Данные3!$E:$E,Данные3!$A:$A,D$2,Данные3!$B:$B,G1371),""))</f>
        <v/>
      </c>
      <c r="N1371" s="51" t="str">
        <f>IF(G1371="","",IFERROR(SUMIFS(Данные3!$F:$F,Данные3!$A:$A,D$2,Данные3!$B:$B,G1371),""))</f>
        <v/>
      </c>
      <c r="O1371" s="51" t="str">
        <f>IF(G1371="","",IFERROR(ROUND(SUMIFS(Данные3!$G:$G,Данные3!$A:$A,D$2,Данные3!$B:$B,G1371)*100,0)&amp;"%",""))</f>
        <v/>
      </c>
      <c r="U1371" s="51" t="str">
        <f t="shared" si="64"/>
        <v/>
      </c>
      <c r="V1371" s="53" t="str">
        <f t="shared" si="65"/>
        <v/>
      </c>
      <c r="W1371" s="51" t="str">
        <f>IFERROR(IF(Данные2!$A1371&lt;&gt;"",Данные2!$A1371,""),"")</f>
        <v/>
      </c>
      <c r="X1371" s="53" t="str">
        <f>IF(COUNTIF(W$1:W1371,W1371)=1,IF(COUNT(X$1:X1370)&gt;0,MAX(X$1:X1370)+1,1),"")</f>
        <v/>
      </c>
      <c r="Z1371" s="51" t="str">
        <f>IF($U1371="","",IFERROR(SUMIF(Данные2!$A:$A,Техлист!$U1371,Данные2!D:D),""))</f>
        <v/>
      </c>
      <c r="AA1371" s="51" t="str">
        <f>IF($U1371="","",IFERROR(SUMIF(Данные2!$A:$A,Техлист!$U1371,Данные2!E:E),""))</f>
        <v/>
      </c>
      <c r="AB1371" s="45" t="str">
        <f>IF($U1371="","",IFERROR(ROUND(SUMIF(Данные2!$A:$A,Техлист!$U1371,Данные2!F:F)*100,0)&amp;"%",""))</f>
        <v/>
      </c>
    </row>
    <row r="1372" spans="1:28" x14ac:dyDescent="0.25">
      <c r="A1372" s="45" t="str">
        <f>IF(Данные2!$A1372&lt;&gt;"",Данные2!$A1372,"")</f>
        <v/>
      </c>
      <c r="G1372" s="45" t="str">
        <f t="shared" si="63"/>
        <v/>
      </c>
      <c r="H1372" s="45" t="str">
        <f>IF(COUNTIF(G$1:G1372,G1372)=1,IF(COUNT(H$1:H1371)&gt;0,MAX(H$1:H1371)+1,1),"")</f>
        <v/>
      </c>
      <c r="J1372" s="45" t="str">
        <f>IFERROR(IF(AND(Данные3!A1372&lt;&gt;"",Данные3!A1372=D$2),Данные3!B1372,""),"")</f>
        <v/>
      </c>
      <c r="K1372" s="45" t="str">
        <f>IF(COUNTIF(J$1:J1372,J1372)=1,IF(COUNT(K$1:K1371)&gt;0,MAX(K$1:K1371)+1,1),"")</f>
        <v/>
      </c>
      <c r="M1372" s="51" t="str">
        <f>IF(G1372="","",IFERROR(SUMIFS(Данные3!$E:$E,Данные3!$A:$A,D$2,Данные3!$B:$B,G1372),""))</f>
        <v/>
      </c>
      <c r="N1372" s="51" t="str">
        <f>IF(G1372="","",IFERROR(SUMIFS(Данные3!$F:$F,Данные3!$A:$A,D$2,Данные3!$B:$B,G1372),""))</f>
        <v/>
      </c>
      <c r="O1372" s="51" t="str">
        <f>IF(G1372="","",IFERROR(ROUND(SUMIFS(Данные3!$G:$G,Данные3!$A:$A,D$2,Данные3!$B:$B,G1372)*100,0)&amp;"%",""))</f>
        <v/>
      </c>
      <c r="U1372" s="51" t="str">
        <f t="shared" si="64"/>
        <v/>
      </c>
      <c r="V1372" s="53" t="str">
        <f t="shared" si="65"/>
        <v/>
      </c>
      <c r="W1372" s="51" t="str">
        <f>IFERROR(IF(Данные2!$A1372&lt;&gt;"",Данные2!$A1372,""),"")</f>
        <v/>
      </c>
      <c r="X1372" s="53" t="str">
        <f>IF(COUNTIF(W$1:W1372,W1372)=1,IF(COUNT(X$1:X1371)&gt;0,MAX(X$1:X1371)+1,1),"")</f>
        <v/>
      </c>
      <c r="Z1372" s="51" t="str">
        <f>IF($U1372="","",IFERROR(SUMIF(Данные2!$A:$A,Техлист!$U1372,Данные2!D:D),""))</f>
        <v/>
      </c>
      <c r="AA1372" s="51" t="str">
        <f>IF($U1372="","",IFERROR(SUMIF(Данные2!$A:$A,Техлист!$U1372,Данные2!E:E),""))</f>
        <v/>
      </c>
      <c r="AB1372" s="45" t="str">
        <f>IF($U1372="","",IFERROR(ROUND(SUMIF(Данные2!$A:$A,Техлист!$U1372,Данные2!F:F)*100,0)&amp;"%",""))</f>
        <v/>
      </c>
    </row>
    <row r="1373" spans="1:28" x14ac:dyDescent="0.25">
      <c r="A1373" s="45" t="str">
        <f>IF(Данные2!$A1373&lt;&gt;"",Данные2!$A1373,"")</f>
        <v/>
      </c>
      <c r="G1373" s="45" t="str">
        <f t="shared" si="63"/>
        <v/>
      </c>
      <c r="H1373" s="45" t="str">
        <f>IF(COUNTIF(G$1:G1373,G1373)=1,IF(COUNT(H$1:H1372)&gt;0,MAX(H$1:H1372)+1,1),"")</f>
        <v/>
      </c>
      <c r="J1373" s="45" t="str">
        <f>IFERROR(IF(AND(Данные3!A1373&lt;&gt;"",Данные3!A1373=D$2),Данные3!B1373,""),"")</f>
        <v/>
      </c>
      <c r="K1373" s="45" t="str">
        <f>IF(COUNTIF(J$1:J1373,J1373)=1,IF(COUNT(K$1:K1372)&gt;0,MAX(K$1:K1372)+1,1),"")</f>
        <v/>
      </c>
      <c r="M1373" s="51" t="str">
        <f>IF(G1373="","",IFERROR(SUMIFS(Данные3!$E:$E,Данные3!$A:$A,D$2,Данные3!$B:$B,G1373),""))</f>
        <v/>
      </c>
      <c r="N1373" s="51" t="str">
        <f>IF(G1373="","",IFERROR(SUMIFS(Данные3!$F:$F,Данные3!$A:$A,D$2,Данные3!$B:$B,G1373),""))</f>
        <v/>
      </c>
      <c r="O1373" s="51" t="str">
        <f>IF(G1373="","",IFERROR(ROUND(SUMIFS(Данные3!$G:$G,Данные3!$A:$A,D$2,Данные3!$B:$B,G1373)*100,0)&amp;"%",""))</f>
        <v/>
      </c>
      <c r="U1373" s="51" t="str">
        <f t="shared" si="64"/>
        <v/>
      </c>
      <c r="V1373" s="53" t="str">
        <f t="shared" si="65"/>
        <v/>
      </c>
      <c r="W1373" s="51" t="str">
        <f>IFERROR(IF(Данные2!$A1373&lt;&gt;"",Данные2!$A1373,""),"")</f>
        <v/>
      </c>
      <c r="X1373" s="53" t="str">
        <f>IF(COUNTIF(W$1:W1373,W1373)=1,IF(COUNT(X$1:X1372)&gt;0,MAX(X$1:X1372)+1,1),"")</f>
        <v/>
      </c>
      <c r="Z1373" s="51" t="str">
        <f>IF($U1373="","",IFERROR(SUMIF(Данные2!$A:$A,Техлист!$U1373,Данные2!D:D),""))</f>
        <v/>
      </c>
      <c r="AA1373" s="51" t="str">
        <f>IF($U1373="","",IFERROR(SUMIF(Данные2!$A:$A,Техлист!$U1373,Данные2!E:E),""))</f>
        <v/>
      </c>
      <c r="AB1373" s="45" t="str">
        <f>IF($U1373="","",IFERROR(ROUND(SUMIF(Данные2!$A:$A,Техлист!$U1373,Данные2!F:F)*100,0)&amp;"%",""))</f>
        <v/>
      </c>
    </row>
    <row r="1374" spans="1:28" x14ac:dyDescent="0.25">
      <c r="A1374" s="45" t="str">
        <f>IF(Данные2!$A1374&lt;&gt;"",Данные2!$A1374,"")</f>
        <v/>
      </c>
      <c r="G1374" s="45" t="str">
        <f t="shared" si="63"/>
        <v/>
      </c>
      <c r="H1374" s="45" t="str">
        <f>IF(COUNTIF(G$1:G1374,G1374)=1,IF(COUNT(H$1:H1373)&gt;0,MAX(H$1:H1373)+1,1),"")</f>
        <v/>
      </c>
      <c r="J1374" s="45" t="str">
        <f>IFERROR(IF(AND(Данные3!A1374&lt;&gt;"",Данные3!A1374=D$2),Данные3!B1374,""),"")</f>
        <v/>
      </c>
      <c r="K1374" s="45" t="str">
        <f>IF(COUNTIF(J$1:J1374,J1374)=1,IF(COUNT(K$1:K1373)&gt;0,MAX(K$1:K1373)+1,1),"")</f>
        <v/>
      </c>
      <c r="M1374" s="51" t="str">
        <f>IF(G1374="","",IFERROR(SUMIFS(Данные3!$E:$E,Данные3!$A:$A,D$2,Данные3!$B:$B,G1374),""))</f>
        <v/>
      </c>
      <c r="N1374" s="51" t="str">
        <f>IF(G1374="","",IFERROR(SUMIFS(Данные3!$F:$F,Данные3!$A:$A,D$2,Данные3!$B:$B,G1374),""))</f>
        <v/>
      </c>
      <c r="O1374" s="51" t="str">
        <f>IF(G1374="","",IFERROR(ROUND(SUMIFS(Данные3!$G:$G,Данные3!$A:$A,D$2,Данные3!$B:$B,G1374)*100,0)&amp;"%",""))</f>
        <v/>
      </c>
      <c r="U1374" s="51" t="str">
        <f t="shared" si="64"/>
        <v/>
      </c>
      <c r="V1374" s="53" t="str">
        <f t="shared" si="65"/>
        <v/>
      </c>
      <c r="W1374" s="51" t="str">
        <f>IFERROR(IF(Данные2!$A1374&lt;&gt;"",Данные2!$A1374,""),"")</f>
        <v/>
      </c>
      <c r="X1374" s="53" t="str">
        <f>IF(COUNTIF(W$1:W1374,W1374)=1,IF(COUNT(X$1:X1373)&gt;0,MAX(X$1:X1373)+1,1),"")</f>
        <v/>
      </c>
      <c r="Z1374" s="51" t="str">
        <f>IF($U1374="","",IFERROR(SUMIF(Данные2!$A:$A,Техлист!$U1374,Данные2!D:D),""))</f>
        <v/>
      </c>
      <c r="AA1374" s="51" t="str">
        <f>IF($U1374="","",IFERROR(SUMIF(Данные2!$A:$A,Техлист!$U1374,Данные2!E:E),""))</f>
        <v/>
      </c>
      <c r="AB1374" s="45" t="str">
        <f>IF($U1374="","",IFERROR(ROUND(SUMIF(Данные2!$A:$A,Техлист!$U1374,Данные2!F:F)*100,0)&amp;"%",""))</f>
        <v/>
      </c>
    </row>
    <row r="1375" spans="1:28" x14ac:dyDescent="0.25">
      <c r="A1375" s="45" t="str">
        <f>IF(Данные2!$A1375&lt;&gt;"",Данные2!$A1375,"")</f>
        <v/>
      </c>
      <c r="G1375" s="45" t="str">
        <f t="shared" si="63"/>
        <v/>
      </c>
      <c r="H1375" s="45" t="str">
        <f>IF(COUNTIF(G$1:G1375,G1375)=1,IF(COUNT(H$1:H1374)&gt;0,MAX(H$1:H1374)+1,1),"")</f>
        <v/>
      </c>
      <c r="J1375" s="45" t="str">
        <f>IFERROR(IF(AND(Данные3!A1375&lt;&gt;"",Данные3!A1375=D$2),Данные3!B1375,""),"")</f>
        <v/>
      </c>
      <c r="K1375" s="45" t="str">
        <f>IF(COUNTIF(J$1:J1375,J1375)=1,IF(COUNT(K$1:K1374)&gt;0,MAX(K$1:K1374)+1,1),"")</f>
        <v/>
      </c>
      <c r="M1375" s="51" t="str">
        <f>IF(G1375="","",IFERROR(SUMIFS(Данные3!$E:$E,Данные3!$A:$A,D$2,Данные3!$B:$B,G1375),""))</f>
        <v/>
      </c>
      <c r="N1375" s="51" t="str">
        <f>IF(G1375="","",IFERROR(SUMIFS(Данные3!$F:$F,Данные3!$A:$A,D$2,Данные3!$B:$B,G1375),""))</f>
        <v/>
      </c>
      <c r="O1375" s="51" t="str">
        <f>IF(G1375="","",IFERROR(ROUND(SUMIFS(Данные3!$G:$G,Данные3!$A:$A,D$2,Данные3!$B:$B,G1375)*100,0)&amp;"%",""))</f>
        <v/>
      </c>
      <c r="U1375" s="51" t="str">
        <f t="shared" si="64"/>
        <v/>
      </c>
      <c r="V1375" s="53" t="str">
        <f t="shared" si="65"/>
        <v/>
      </c>
      <c r="W1375" s="51" t="str">
        <f>IFERROR(IF(Данные2!$A1375&lt;&gt;"",Данные2!$A1375,""),"")</f>
        <v/>
      </c>
      <c r="X1375" s="53" t="str">
        <f>IF(COUNTIF(W$1:W1375,W1375)=1,IF(COUNT(X$1:X1374)&gt;0,MAX(X$1:X1374)+1,1),"")</f>
        <v/>
      </c>
      <c r="Z1375" s="51" t="str">
        <f>IF($U1375="","",IFERROR(SUMIF(Данные2!$A:$A,Техлист!$U1375,Данные2!D:D),""))</f>
        <v/>
      </c>
      <c r="AA1375" s="51" t="str">
        <f>IF($U1375="","",IFERROR(SUMIF(Данные2!$A:$A,Техлист!$U1375,Данные2!E:E),""))</f>
        <v/>
      </c>
      <c r="AB1375" s="45" t="str">
        <f>IF($U1375="","",IFERROR(ROUND(SUMIF(Данные2!$A:$A,Техлист!$U1375,Данные2!F:F)*100,0)&amp;"%",""))</f>
        <v/>
      </c>
    </row>
    <row r="1376" spans="1:28" x14ac:dyDescent="0.25">
      <c r="A1376" s="45" t="str">
        <f>IF(Данные2!$A1376&lt;&gt;"",Данные2!$A1376,"")</f>
        <v/>
      </c>
      <c r="G1376" s="45" t="str">
        <f t="shared" si="63"/>
        <v/>
      </c>
      <c r="H1376" s="45" t="str">
        <f>IF(COUNTIF(G$1:G1376,G1376)=1,IF(COUNT(H$1:H1375)&gt;0,MAX(H$1:H1375)+1,1),"")</f>
        <v/>
      </c>
      <c r="J1376" s="45" t="str">
        <f>IFERROR(IF(AND(Данные3!A1376&lt;&gt;"",Данные3!A1376=D$2),Данные3!B1376,""),"")</f>
        <v/>
      </c>
      <c r="K1376" s="45" t="str">
        <f>IF(COUNTIF(J$1:J1376,J1376)=1,IF(COUNT(K$1:K1375)&gt;0,MAX(K$1:K1375)+1,1),"")</f>
        <v/>
      </c>
      <c r="M1376" s="51" t="str">
        <f>IF(G1376="","",IFERROR(SUMIFS(Данные3!$E:$E,Данные3!$A:$A,D$2,Данные3!$B:$B,G1376),""))</f>
        <v/>
      </c>
      <c r="N1376" s="51" t="str">
        <f>IF(G1376="","",IFERROR(SUMIFS(Данные3!$F:$F,Данные3!$A:$A,D$2,Данные3!$B:$B,G1376),""))</f>
        <v/>
      </c>
      <c r="O1376" s="51" t="str">
        <f>IF(G1376="","",IFERROR(ROUND(SUMIFS(Данные3!$G:$G,Данные3!$A:$A,D$2,Данные3!$B:$B,G1376)*100,0)&amp;"%",""))</f>
        <v/>
      </c>
      <c r="U1376" s="51" t="str">
        <f t="shared" si="64"/>
        <v/>
      </c>
      <c r="V1376" s="53" t="str">
        <f t="shared" si="65"/>
        <v/>
      </c>
      <c r="W1376" s="51" t="str">
        <f>IFERROR(IF(Данные2!$A1376&lt;&gt;"",Данные2!$A1376,""),"")</f>
        <v/>
      </c>
      <c r="X1376" s="53" t="str">
        <f>IF(COUNTIF(W$1:W1376,W1376)=1,IF(COUNT(X$1:X1375)&gt;0,MAX(X$1:X1375)+1,1),"")</f>
        <v/>
      </c>
      <c r="Z1376" s="51" t="str">
        <f>IF($U1376="","",IFERROR(SUMIF(Данные2!$A:$A,Техлист!$U1376,Данные2!D:D),""))</f>
        <v/>
      </c>
      <c r="AA1376" s="51" t="str">
        <f>IF($U1376="","",IFERROR(SUMIF(Данные2!$A:$A,Техлист!$U1376,Данные2!E:E),""))</f>
        <v/>
      </c>
      <c r="AB1376" s="45" t="str">
        <f>IF($U1376="","",IFERROR(ROUND(SUMIF(Данные2!$A:$A,Техлист!$U1376,Данные2!F:F)*100,0)&amp;"%",""))</f>
        <v/>
      </c>
    </row>
    <row r="1377" spans="1:28" x14ac:dyDescent="0.25">
      <c r="A1377" s="45" t="str">
        <f>IF(Данные2!$A1377&lt;&gt;"",Данные2!$A1377,"")</f>
        <v/>
      </c>
      <c r="G1377" s="45" t="str">
        <f t="shared" si="63"/>
        <v/>
      </c>
      <c r="H1377" s="45" t="str">
        <f>IF(COUNTIF(G$1:G1377,G1377)=1,IF(COUNT(H$1:H1376)&gt;0,MAX(H$1:H1376)+1,1),"")</f>
        <v/>
      </c>
      <c r="J1377" s="45" t="str">
        <f>IFERROR(IF(AND(Данные3!A1377&lt;&gt;"",Данные3!A1377=D$2),Данные3!B1377,""),"")</f>
        <v/>
      </c>
      <c r="K1377" s="45" t="str">
        <f>IF(COUNTIF(J$1:J1377,J1377)=1,IF(COUNT(K$1:K1376)&gt;0,MAX(K$1:K1376)+1,1),"")</f>
        <v/>
      </c>
      <c r="M1377" s="51" t="str">
        <f>IF(G1377="","",IFERROR(SUMIFS(Данные3!$E:$E,Данные3!$A:$A,D$2,Данные3!$B:$B,G1377),""))</f>
        <v/>
      </c>
      <c r="N1377" s="51" t="str">
        <f>IF(G1377="","",IFERROR(SUMIFS(Данные3!$F:$F,Данные3!$A:$A,D$2,Данные3!$B:$B,G1377),""))</f>
        <v/>
      </c>
      <c r="O1377" s="51" t="str">
        <f>IF(G1377="","",IFERROR(ROUND(SUMIFS(Данные3!$G:$G,Данные3!$A:$A,D$2,Данные3!$B:$B,G1377)*100,0)&amp;"%",""))</f>
        <v/>
      </c>
      <c r="U1377" s="51" t="str">
        <f t="shared" si="64"/>
        <v/>
      </c>
      <c r="V1377" s="53" t="str">
        <f t="shared" si="65"/>
        <v/>
      </c>
      <c r="W1377" s="51" t="str">
        <f>IFERROR(IF(Данные2!$A1377&lt;&gt;"",Данные2!$A1377,""),"")</f>
        <v/>
      </c>
      <c r="X1377" s="53" t="str">
        <f>IF(COUNTIF(W$1:W1377,W1377)=1,IF(COUNT(X$1:X1376)&gt;0,MAX(X$1:X1376)+1,1),"")</f>
        <v/>
      </c>
      <c r="Z1377" s="51" t="str">
        <f>IF($U1377="","",IFERROR(SUMIF(Данные2!$A:$A,Техлист!$U1377,Данные2!D:D),""))</f>
        <v/>
      </c>
      <c r="AA1377" s="51" t="str">
        <f>IF($U1377="","",IFERROR(SUMIF(Данные2!$A:$A,Техлист!$U1377,Данные2!E:E),""))</f>
        <v/>
      </c>
      <c r="AB1377" s="45" t="str">
        <f>IF($U1377="","",IFERROR(ROUND(SUMIF(Данные2!$A:$A,Техлист!$U1377,Данные2!F:F)*100,0)&amp;"%",""))</f>
        <v/>
      </c>
    </row>
    <row r="1378" spans="1:28" x14ac:dyDescent="0.25">
      <c r="A1378" s="45" t="str">
        <f>IF(Данные2!$A1378&lt;&gt;"",Данные2!$A1378,"")</f>
        <v/>
      </c>
      <c r="G1378" s="45" t="str">
        <f t="shared" si="63"/>
        <v/>
      </c>
      <c r="H1378" s="45" t="str">
        <f>IF(COUNTIF(G$1:G1378,G1378)=1,IF(COUNT(H$1:H1377)&gt;0,MAX(H$1:H1377)+1,1),"")</f>
        <v/>
      </c>
      <c r="J1378" s="45" t="str">
        <f>IFERROR(IF(AND(Данные3!A1378&lt;&gt;"",Данные3!A1378=D$2),Данные3!B1378,""),"")</f>
        <v/>
      </c>
      <c r="K1378" s="45" t="str">
        <f>IF(COUNTIF(J$1:J1378,J1378)=1,IF(COUNT(K$1:K1377)&gt;0,MAX(K$1:K1377)+1,1),"")</f>
        <v/>
      </c>
      <c r="M1378" s="51" t="str">
        <f>IF(G1378="","",IFERROR(SUMIFS(Данные3!$E:$E,Данные3!$A:$A,D$2,Данные3!$B:$B,G1378),""))</f>
        <v/>
      </c>
      <c r="N1378" s="51" t="str">
        <f>IF(G1378="","",IFERROR(SUMIFS(Данные3!$F:$F,Данные3!$A:$A,D$2,Данные3!$B:$B,G1378),""))</f>
        <v/>
      </c>
      <c r="O1378" s="51" t="str">
        <f>IF(G1378="","",IFERROR(ROUND(SUMIFS(Данные3!$G:$G,Данные3!$A:$A,D$2,Данные3!$B:$B,G1378)*100,0)&amp;"%",""))</f>
        <v/>
      </c>
      <c r="U1378" s="51" t="str">
        <f t="shared" si="64"/>
        <v/>
      </c>
      <c r="V1378" s="53" t="str">
        <f t="shared" si="65"/>
        <v/>
      </c>
      <c r="W1378" s="51" t="str">
        <f>IFERROR(IF(Данные2!$A1378&lt;&gt;"",Данные2!$A1378,""),"")</f>
        <v/>
      </c>
      <c r="X1378" s="53" t="str">
        <f>IF(COUNTIF(W$1:W1378,W1378)=1,IF(COUNT(X$1:X1377)&gt;0,MAX(X$1:X1377)+1,1),"")</f>
        <v/>
      </c>
      <c r="Z1378" s="51" t="str">
        <f>IF($U1378="","",IFERROR(SUMIF(Данные2!$A:$A,Техлист!$U1378,Данные2!D:D),""))</f>
        <v/>
      </c>
      <c r="AA1378" s="51" t="str">
        <f>IF($U1378="","",IFERROR(SUMIF(Данные2!$A:$A,Техлист!$U1378,Данные2!E:E),""))</f>
        <v/>
      </c>
      <c r="AB1378" s="45" t="str">
        <f>IF($U1378="","",IFERROR(ROUND(SUMIF(Данные2!$A:$A,Техлист!$U1378,Данные2!F:F)*100,0)&amp;"%",""))</f>
        <v/>
      </c>
    </row>
    <row r="1379" spans="1:28" x14ac:dyDescent="0.25">
      <c r="A1379" s="45" t="str">
        <f>IF(Данные2!$A1379&lt;&gt;"",Данные2!$A1379,"")</f>
        <v/>
      </c>
      <c r="G1379" s="45" t="str">
        <f t="shared" si="63"/>
        <v/>
      </c>
      <c r="H1379" s="45" t="str">
        <f>IF(COUNTIF(G$1:G1379,G1379)=1,IF(COUNT(H$1:H1378)&gt;0,MAX(H$1:H1378)+1,1),"")</f>
        <v/>
      </c>
      <c r="J1379" s="45" t="str">
        <f>IFERROR(IF(AND(Данные3!A1379&lt;&gt;"",Данные3!A1379=D$2),Данные3!B1379,""),"")</f>
        <v/>
      </c>
      <c r="K1379" s="45" t="str">
        <f>IF(COUNTIF(J$1:J1379,J1379)=1,IF(COUNT(K$1:K1378)&gt;0,MAX(K$1:K1378)+1,1),"")</f>
        <v/>
      </c>
      <c r="M1379" s="51" t="str">
        <f>IF(G1379="","",IFERROR(SUMIFS(Данные3!$E:$E,Данные3!$A:$A,D$2,Данные3!$B:$B,G1379),""))</f>
        <v/>
      </c>
      <c r="N1379" s="51" t="str">
        <f>IF(G1379="","",IFERROR(SUMIFS(Данные3!$F:$F,Данные3!$A:$A,D$2,Данные3!$B:$B,G1379),""))</f>
        <v/>
      </c>
      <c r="O1379" s="51" t="str">
        <f>IF(G1379="","",IFERROR(ROUND(SUMIFS(Данные3!$G:$G,Данные3!$A:$A,D$2,Данные3!$B:$B,G1379)*100,0)&amp;"%",""))</f>
        <v/>
      </c>
      <c r="U1379" s="51" t="str">
        <f t="shared" si="64"/>
        <v/>
      </c>
      <c r="V1379" s="53" t="str">
        <f t="shared" si="65"/>
        <v/>
      </c>
      <c r="W1379" s="51" t="str">
        <f>IFERROR(IF(Данные2!$A1379&lt;&gt;"",Данные2!$A1379,""),"")</f>
        <v/>
      </c>
      <c r="X1379" s="53" t="str">
        <f>IF(COUNTIF(W$1:W1379,W1379)=1,IF(COUNT(X$1:X1378)&gt;0,MAX(X$1:X1378)+1,1),"")</f>
        <v/>
      </c>
      <c r="Z1379" s="51" t="str">
        <f>IF($U1379="","",IFERROR(SUMIF(Данные2!$A:$A,Техлист!$U1379,Данные2!D:D),""))</f>
        <v/>
      </c>
      <c r="AA1379" s="51" t="str">
        <f>IF($U1379="","",IFERROR(SUMIF(Данные2!$A:$A,Техлист!$U1379,Данные2!E:E),""))</f>
        <v/>
      </c>
      <c r="AB1379" s="45" t="str">
        <f>IF($U1379="","",IFERROR(ROUND(SUMIF(Данные2!$A:$A,Техлист!$U1379,Данные2!F:F)*100,0)&amp;"%",""))</f>
        <v/>
      </c>
    </row>
    <row r="1380" spans="1:28" x14ac:dyDescent="0.25">
      <c r="A1380" s="45" t="str">
        <f>IF(Данные2!$A1380&lt;&gt;"",Данные2!$A1380,"")</f>
        <v/>
      </c>
      <c r="G1380" s="45" t="str">
        <f t="shared" si="63"/>
        <v/>
      </c>
      <c r="H1380" s="45" t="str">
        <f>IF(COUNTIF(G$1:G1380,G1380)=1,IF(COUNT(H$1:H1379)&gt;0,MAX(H$1:H1379)+1,1),"")</f>
        <v/>
      </c>
      <c r="J1380" s="45" t="str">
        <f>IFERROR(IF(AND(Данные3!A1380&lt;&gt;"",Данные3!A1380=D$2),Данные3!B1380,""),"")</f>
        <v/>
      </c>
      <c r="K1380" s="45" t="str">
        <f>IF(COUNTIF(J$1:J1380,J1380)=1,IF(COUNT(K$1:K1379)&gt;0,MAX(K$1:K1379)+1,1),"")</f>
        <v/>
      </c>
      <c r="M1380" s="51" t="str">
        <f>IF(G1380="","",IFERROR(SUMIFS(Данные3!$E:$E,Данные3!$A:$A,D$2,Данные3!$B:$B,G1380),""))</f>
        <v/>
      </c>
      <c r="N1380" s="51" t="str">
        <f>IF(G1380="","",IFERROR(SUMIFS(Данные3!$F:$F,Данные3!$A:$A,D$2,Данные3!$B:$B,G1380),""))</f>
        <v/>
      </c>
      <c r="O1380" s="51" t="str">
        <f>IF(G1380="","",IFERROR(ROUND(SUMIFS(Данные3!$G:$G,Данные3!$A:$A,D$2,Данные3!$B:$B,G1380)*100,0)&amp;"%",""))</f>
        <v/>
      </c>
      <c r="U1380" s="51" t="str">
        <f t="shared" si="64"/>
        <v/>
      </c>
      <c r="V1380" s="53" t="str">
        <f t="shared" si="65"/>
        <v/>
      </c>
      <c r="W1380" s="51" t="str">
        <f>IFERROR(IF(Данные2!$A1380&lt;&gt;"",Данные2!$A1380,""),"")</f>
        <v/>
      </c>
      <c r="X1380" s="53" t="str">
        <f>IF(COUNTIF(W$1:W1380,W1380)=1,IF(COUNT(X$1:X1379)&gt;0,MAX(X$1:X1379)+1,1),"")</f>
        <v/>
      </c>
      <c r="Z1380" s="51" t="str">
        <f>IF($U1380="","",IFERROR(SUMIF(Данные2!$A:$A,Техлист!$U1380,Данные2!D:D),""))</f>
        <v/>
      </c>
      <c r="AA1380" s="51" t="str">
        <f>IF($U1380="","",IFERROR(SUMIF(Данные2!$A:$A,Техлист!$U1380,Данные2!E:E),""))</f>
        <v/>
      </c>
      <c r="AB1380" s="45" t="str">
        <f>IF($U1380="","",IFERROR(ROUND(SUMIF(Данные2!$A:$A,Техлист!$U1380,Данные2!F:F)*100,0)&amp;"%",""))</f>
        <v/>
      </c>
    </row>
    <row r="1381" spans="1:28" x14ac:dyDescent="0.25">
      <c r="A1381" s="45" t="str">
        <f>IF(Данные2!$A1381&lt;&gt;"",Данные2!$A1381,"")</f>
        <v/>
      </c>
      <c r="G1381" s="45" t="str">
        <f t="shared" si="63"/>
        <v/>
      </c>
      <c r="H1381" s="45" t="str">
        <f>IF(COUNTIF(G$1:G1381,G1381)=1,IF(COUNT(H$1:H1380)&gt;0,MAX(H$1:H1380)+1,1),"")</f>
        <v/>
      </c>
      <c r="J1381" s="45" t="str">
        <f>IFERROR(IF(AND(Данные3!A1381&lt;&gt;"",Данные3!A1381=D$2),Данные3!B1381,""),"")</f>
        <v/>
      </c>
      <c r="K1381" s="45" t="str">
        <f>IF(COUNTIF(J$1:J1381,J1381)=1,IF(COUNT(K$1:K1380)&gt;0,MAX(K$1:K1380)+1,1),"")</f>
        <v/>
      </c>
      <c r="M1381" s="51" t="str">
        <f>IF(G1381="","",IFERROR(SUMIFS(Данные3!$E:$E,Данные3!$A:$A,D$2,Данные3!$B:$B,G1381),""))</f>
        <v/>
      </c>
      <c r="N1381" s="51" t="str">
        <f>IF(G1381="","",IFERROR(SUMIFS(Данные3!$F:$F,Данные3!$A:$A,D$2,Данные3!$B:$B,G1381),""))</f>
        <v/>
      </c>
      <c r="O1381" s="51" t="str">
        <f>IF(G1381="","",IFERROR(ROUND(SUMIFS(Данные3!$G:$G,Данные3!$A:$A,D$2,Данные3!$B:$B,G1381)*100,0)&amp;"%",""))</f>
        <v/>
      </c>
      <c r="U1381" s="51" t="str">
        <f t="shared" si="64"/>
        <v/>
      </c>
      <c r="V1381" s="53" t="str">
        <f t="shared" si="65"/>
        <v/>
      </c>
      <c r="W1381" s="51" t="str">
        <f>IFERROR(IF(Данные2!$A1381&lt;&gt;"",Данные2!$A1381,""),"")</f>
        <v/>
      </c>
      <c r="X1381" s="53" t="str">
        <f>IF(COUNTIF(W$1:W1381,W1381)=1,IF(COUNT(X$1:X1380)&gt;0,MAX(X$1:X1380)+1,1),"")</f>
        <v/>
      </c>
      <c r="Z1381" s="51" t="str">
        <f>IF($U1381="","",IFERROR(SUMIF(Данные2!$A:$A,Техлист!$U1381,Данные2!D:D),""))</f>
        <v/>
      </c>
      <c r="AA1381" s="51" t="str">
        <f>IF($U1381="","",IFERROR(SUMIF(Данные2!$A:$A,Техлист!$U1381,Данные2!E:E),""))</f>
        <v/>
      </c>
      <c r="AB1381" s="45" t="str">
        <f>IF($U1381="","",IFERROR(ROUND(SUMIF(Данные2!$A:$A,Техлист!$U1381,Данные2!F:F)*100,0)&amp;"%",""))</f>
        <v/>
      </c>
    </row>
    <row r="1382" spans="1:28" x14ac:dyDescent="0.25">
      <c r="A1382" s="45" t="str">
        <f>IF(Данные2!$A1382&lt;&gt;"",Данные2!$A1382,"")</f>
        <v/>
      </c>
      <c r="G1382" s="45" t="str">
        <f t="shared" si="63"/>
        <v/>
      </c>
      <c r="H1382" s="45" t="str">
        <f>IF(COUNTIF(G$1:G1382,G1382)=1,IF(COUNT(H$1:H1381)&gt;0,MAX(H$1:H1381)+1,1),"")</f>
        <v/>
      </c>
      <c r="J1382" s="45" t="str">
        <f>IFERROR(IF(AND(Данные3!A1382&lt;&gt;"",Данные3!A1382=D$2),Данные3!B1382,""),"")</f>
        <v/>
      </c>
      <c r="K1382" s="45" t="str">
        <f>IF(COUNTIF(J$1:J1382,J1382)=1,IF(COUNT(K$1:K1381)&gt;0,MAX(K$1:K1381)+1,1),"")</f>
        <v/>
      </c>
      <c r="M1382" s="51" t="str">
        <f>IF(G1382="","",IFERROR(SUMIFS(Данные3!$E:$E,Данные3!$A:$A,D$2,Данные3!$B:$B,G1382),""))</f>
        <v/>
      </c>
      <c r="N1382" s="51" t="str">
        <f>IF(G1382="","",IFERROR(SUMIFS(Данные3!$F:$F,Данные3!$A:$A,D$2,Данные3!$B:$B,G1382),""))</f>
        <v/>
      </c>
      <c r="O1382" s="51" t="str">
        <f>IF(G1382="","",IFERROR(ROUND(SUMIFS(Данные3!$G:$G,Данные3!$A:$A,D$2,Данные3!$B:$B,G1382)*100,0)&amp;"%",""))</f>
        <v/>
      </c>
      <c r="U1382" s="51" t="str">
        <f t="shared" si="64"/>
        <v/>
      </c>
      <c r="V1382" s="53" t="str">
        <f t="shared" si="65"/>
        <v/>
      </c>
      <c r="W1382" s="51" t="str">
        <f>IFERROR(IF(Данные2!$A1382&lt;&gt;"",Данные2!$A1382,""),"")</f>
        <v/>
      </c>
      <c r="X1382" s="53" t="str">
        <f>IF(COUNTIF(W$1:W1382,W1382)=1,IF(COUNT(X$1:X1381)&gt;0,MAX(X$1:X1381)+1,1),"")</f>
        <v/>
      </c>
      <c r="Z1382" s="51" t="str">
        <f>IF($U1382="","",IFERROR(SUMIF(Данные2!$A:$A,Техлист!$U1382,Данные2!D:D),""))</f>
        <v/>
      </c>
      <c r="AA1382" s="51" t="str">
        <f>IF($U1382="","",IFERROR(SUMIF(Данные2!$A:$A,Техлист!$U1382,Данные2!E:E),""))</f>
        <v/>
      </c>
      <c r="AB1382" s="45" t="str">
        <f>IF($U1382="","",IFERROR(ROUND(SUMIF(Данные2!$A:$A,Техлист!$U1382,Данные2!F:F)*100,0)&amp;"%",""))</f>
        <v/>
      </c>
    </row>
    <row r="1383" spans="1:28" x14ac:dyDescent="0.25">
      <c r="A1383" s="45" t="str">
        <f>IF(Данные2!$A1383&lt;&gt;"",Данные2!$A1383,"")</f>
        <v/>
      </c>
      <c r="G1383" s="45" t="str">
        <f t="shared" si="63"/>
        <v/>
      </c>
      <c r="H1383" s="45" t="str">
        <f>IF(COUNTIF(G$1:G1383,G1383)=1,IF(COUNT(H$1:H1382)&gt;0,MAX(H$1:H1382)+1,1),"")</f>
        <v/>
      </c>
      <c r="J1383" s="45" t="str">
        <f>IFERROR(IF(AND(Данные3!A1383&lt;&gt;"",Данные3!A1383=D$2),Данные3!B1383,""),"")</f>
        <v/>
      </c>
      <c r="K1383" s="45" t="str">
        <f>IF(COUNTIF(J$1:J1383,J1383)=1,IF(COUNT(K$1:K1382)&gt;0,MAX(K$1:K1382)+1,1),"")</f>
        <v/>
      </c>
      <c r="M1383" s="51" t="str">
        <f>IF(G1383="","",IFERROR(SUMIFS(Данные3!$E:$E,Данные3!$A:$A,D$2,Данные3!$B:$B,G1383),""))</f>
        <v/>
      </c>
      <c r="N1383" s="51" t="str">
        <f>IF(G1383="","",IFERROR(SUMIFS(Данные3!$F:$F,Данные3!$A:$A,D$2,Данные3!$B:$B,G1383),""))</f>
        <v/>
      </c>
      <c r="O1383" s="51" t="str">
        <f>IF(G1383="","",IFERROR(ROUND(SUMIFS(Данные3!$G:$G,Данные3!$A:$A,D$2,Данные3!$B:$B,G1383)*100,0)&amp;"%",""))</f>
        <v/>
      </c>
      <c r="U1383" s="51" t="str">
        <f t="shared" si="64"/>
        <v/>
      </c>
      <c r="V1383" s="53" t="str">
        <f t="shared" si="65"/>
        <v/>
      </c>
      <c r="W1383" s="51" t="str">
        <f>IFERROR(IF(Данные2!$A1383&lt;&gt;"",Данные2!$A1383,""),"")</f>
        <v/>
      </c>
      <c r="X1383" s="53" t="str">
        <f>IF(COUNTIF(W$1:W1383,W1383)=1,IF(COUNT(X$1:X1382)&gt;0,MAX(X$1:X1382)+1,1),"")</f>
        <v/>
      </c>
      <c r="Z1383" s="51" t="str">
        <f>IF($U1383="","",IFERROR(SUMIF(Данные2!$A:$A,Техлист!$U1383,Данные2!D:D),""))</f>
        <v/>
      </c>
      <c r="AA1383" s="51" t="str">
        <f>IF($U1383="","",IFERROR(SUMIF(Данные2!$A:$A,Техлист!$U1383,Данные2!E:E),""))</f>
        <v/>
      </c>
      <c r="AB1383" s="45" t="str">
        <f>IF($U1383="","",IFERROR(ROUND(SUMIF(Данные2!$A:$A,Техлист!$U1383,Данные2!F:F)*100,0)&amp;"%",""))</f>
        <v/>
      </c>
    </row>
    <row r="1384" spans="1:28" x14ac:dyDescent="0.25">
      <c r="A1384" s="45" t="str">
        <f>IF(Данные2!$A1384&lt;&gt;"",Данные2!$A1384,"")</f>
        <v/>
      </c>
      <c r="G1384" s="45" t="str">
        <f t="shared" si="63"/>
        <v/>
      </c>
      <c r="H1384" s="45" t="str">
        <f>IF(COUNTIF(G$1:G1384,G1384)=1,IF(COUNT(H$1:H1383)&gt;0,MAX(H$1:H1383)+1,1),"")</f>
        <v/>
      </c>
      <c r="J1384" s="45" t="str">
        <f>IFERROR(IF(AND(Данные3!A1384&lt;&gt;"",Данные3!A1384=D$2),Данные3!B1384,""),"")</f>
        <v/>
      </c>
      <c r="K1384" s="45" t="str">
        <f>IF(COUNTIF(J$1:J1384,J1384)=1,IF(COUNT(K$1:K1383)&gt;0,MAX(K$1:K1383)+1,1),"")</f>
        <v/>
      </c>
      <c r="M1384" s="51" t="str">
        <f>IF(G1384="","",IFERROR(SUMIFS(Данные3!$E:$E,Данные3!$A:$A,D$2,Данные3!$B:$B,G1384),""))</f>
        <v/>
      </c>
      <c r="N1384" s="51" t="str">
        <f>IF(G1384="","",IFERROR(SUMIFS(Данные3!$F:$F,Данные3!$A:$A,D$2,Данные3!$B:$B,G1384),""))</f>
        <v/>
      </c>
      <c r="O1384" s="51" t="str">
        <f>IF(G1384="","",IFERROR(ROUND(SUMIFS(Данные3!$G:$G,Данные3!$A:$A,D$2,Данные3!$B:$B,G1384)*100,0)&amp;"%",""))</f>
        <v/>
      </c>
      <c r="U1384" s="51" t="str">
        <f t="shared" si="64"/>
        <v/>
      </c>
      <c r="V1384" s="53" t="str">
        <f t="shared" si="65"/>
        <v/>
      </c>
      <c r="W1384" s="51" t="str">
        <f>IFERROR(IF(Данные2!$A1384&lt;&gt;"",Данные2!$A1384,""),"")</f>
        <v/>
      </c>
      <c r="X1384" s="53" t="str">
        <f>IF(COUNTIF(W$1:W1384,W1384)=1,IF(COUNT(X$1:X1383)&gt;0,MAX(X$1:X1383)+1,1),"")</f>
        <v/>
      </c>
      <c r="Z1384" s="51" t="str">
        <f>IF($U1384="","",IFERROR(SUMIF(Данные2!$A:$A,Техлист!$U1384,Данные2!D:D),""))</f>
        <v/>
      </c>
      <c r="AA1384" s="51" t="str">
        <f>IF($U1384="","",IFERROR(SUMIF(Данные2!$A:$A,Техлист!$U1384,Данные2!E:E),""))</f>
        <v/>
      </c>
      <c r="AB1384" s="45" t="str">
        <f>IF($U1384="","",IFERROR(ROUND(SUMIF(Данные2!$A:$A,Техлист!$U1384,Данные2!F:F)*100,0)&amp;"%",""))</f>
        <v/>
      </c>
    </row>
    <row r="1385" spans="1:28" x14ac:dyDescent="0.25">
      <c r="A1385" s="45" t="str">
        <f>IF(Данные2!$A1385&lt;&gt;"",Данные2!$A1385,"")</f>
        <v/>
      </c>
      <c r="G1385" s="45" t="str">
        <f t="shared" si="63"/>
        <v/>
      </c>
      <c r="H1385" s="45" t="str">
        <f>IF(COUNTIF(G$1:G1385,G1385)=1,IF(COUNT(H$1:H1384)&gt;0,MAX(H$1:H1384)+1,1),"")</f>
        <v/>
      </c>
      <c r="J1385" s="45" t="str">
        <f>IFERROR(IF(AND(Данные3!A1385&lt;&gt;"",Данные3!A1385=D$2),Данные3!B1385,""),"")</f>
        <v/>
      </c>
      <c r="K1385" s="45" t="str">
        <f>IF(COUNTIF(J$1:J1385,J1385)=1,IF(COUNT(K$1:K1384)&gt;0,MAX(K$1:K1384)+1,1),"")</f>
        <v/>
      </c>
      <c r="M1385" s="51" t="str">
        <f>IF(G1385="","",IFERROR(SUMIFS(Данные3!$E:$E,Данные3!$A:$A,D$2,Данные3!$B:$B,G1385),""))</f>
        <v/>
      </c>
      <c r="N1385" s="51" t="str">
        <f>IF(G1385="","",IFERROR(SUMIFS(Данные3!$F:$F,Данные3!$A:$A,D$2,Данные3!$B:$B,G1385),""))</f>
        <v/>
      </c>
      <c r="O1385" s="51" t="str">
        <f>IF(G1385="","",IFERROR(ROUND(SUMIFS(Данные3!$G:$G,Данные3!$A:$A,D$2,Данные3!$B:$B,G1385)*100,0)&amp;"%",""))</f>
        <v/>
      </c>
      <c r="U1385" s="51" t="str">
        <f t="shared" si="64"/>
        <v/>
      </c>
      <c r="V1385" s="53" t="str">
        <f t="shared" si="65"/>
        <v/>
      </c>
      <c r="W1385" s="51" t="str">
        <f>IFERROR(IF(Данные2!$A1385&lt;&gt;"",Данные2!$A1385,""),"")</f>
        <v/>
      </c>
      <c r="X1385" s="53" t="str">
        <f>IF(COUNTIF(W$1:W1385,W1385)=1,IF(COUNT(X$1:X1384)&gt;0,MAX(X$1:X1384)+1,1),"")</f>
        <v/>
      </c>
      <c r="Z1385" s="51" t="str">
        <f>IF($U1385="","",IFERROR(SUMIF(Данные2!$A:$A,Техлист!$U1385,Данные2!D:D),""))</f>
        <v/>
      </c>
      <c r="AA1385" s="51" t="str">
        <f>IF($U1385="","",IFERROR(SUMIF(Данные2!$A:$A,Техлист!$U1385,Данные2!E:E),""))</f>
        <v/>
      </c>
      <c r="AB1385" s="45" t="str">
        <f>IF($U1385="","",IFERROR(ROUND(SUMIF(Данные2!$A:$A,Техлист!$U1385,Данные2!F:F)*100,0)&amp;"%",""))</f>
        <v/>
      </c>
    </row>
    <row r="1386" spans="1:28" x14ac:dyDescent="0.25">
      <c r="A1386" s="45" t="str">
        <f>IF(Данные2!$A1386&lt;&gt;"",Данные2!$A1386,"")</f>
        <v/>
      </c>
      <c r="G1386" s="45" t="str">
        <f t="shared" si="63"/>
        <v/>
      </c>
      <c r="H1386" s="45" t="str">
        <f>IF(COUNTIF(G$1:G1386,G1386)=1,IF(COUNT(H$1:H1385)&gt;0,MAX(H$1:H1385)+1,1),"")</f>
        <v/>
      </c>
      <c r="J1386" s="45" t="str">
        <f>IFERROR(IF(AND(Данные3!A1386&lt;&gt;"",Данные3!A1386=D$2),Данные3!B1386,""),"")</f>
        <v/>
      </c>
      <c r="K1386" s="45" t="str">
        <f>IF(COUNTIF(J$1:J1386,J1386)=1,IF(COUNT(K$1:K1385)&gt;0,MAX(K$1:K1385)+1,1),"")</f>
        <v/>
      </c>
      <c r="M1386" s="51" t="str">
        <f>IF(G1386="","",IFERROR(SUMIFS(Данные3!$E:$E,Данные3!$A:$A,D$2,Данные3!$B:$B,G1386),""))</f>
        <v/>
      </c>
      <c r="N1386" s="51" t="str">
        <f>IF(G1386="","",IFERROR(SUMIFS(Данные3!$F:$F,Данные3!$A:$A,D$2,Данные3!$B:$B,G1386),""))</f>
        <v/>
      </c>
      <c r="O1386" s="51" t="str">
        <f>IF(G1386="","",IFERROR(ROUND(SUMIFS(Данные3!$G:$G,Данные3!$A:$A,D$2,Данные3!$B:$B,G1386)*100,0)&amp;"%",""))</f>
        <v/>
      </c>
      <c r="U1386" s="51" t="str">
        <f t="shared" si="64"/>
        <v/>
      </c>
      <c r="V1386" s="53" t="str">
        <f t="shared" si="65"/>
        <v/>
      </c>
      <c r="W1386" s="51" t="str">
        <f>IFERROR(IF(Данные2!$A1386&lt;&gt;"",Данные2!$A1386,""),"")</f>
        <v/>
      </c>
      <c r="X1386" s="53" t="str">
        <f>IF(COUNTIF(W$1:W1386,W1386)=1,IF(COUNT(X$1:X1385)&gt;0,MAX(X$1:X1385)+1,1),"")</f>
        <v/>
      </c>
      <c r="Z1386" s="51" t="str">
        <f>IF($U1386="","",IFERROR(SUMIF(Данные2!$A:$A,Техлист!$U1386,Данные2!D:D),""))</f>
        <v/>
      </c>
      <c r="AA1386" s="51" t="str">
        <f>IF($U1386="","",IFERROR(SUMIF(Данные2!$A:$A,Техлист!$U1386,Данные2!E:E),""))</f>
        <v/>
      </c>
      <c r="AB1386" s="45" t="str">
        <f>IF($U1386="","",IFERROR(ROUND(SUMIF(Данные2!$A:$A,Техлист!$U1386,Данные2!F:F)*100,0)&amp;"%",""))</f>
        <v/>
      </c>
    </row>
    <row r="1387" spans="1:28" x14ac:dyDescent="0.25">
      <c r="A1387" s="45" t="str">
        <f>IF(Данные2!$A1387&lt;&gt;"",Данные2!$A1387,"")</f>
        <v/>
      </c>
      <c r="G1387" s="45" t="str">
        <f t="shared" si="63"/>
        <v/>
      </c>
      <c r="H1387" s="45" t="str">
        <f>IF(COUNTIF(G$1:G1387,G1387)=1,IF(COUNT(H$1:H1386)&gt;0,MAX(H$1:H1386)+1,1),"")</f>
        <v/>
      </c>
      <c r="J1387" s="45" t="str">
        <f>IFERROR(IF(AND(Данные3!A1387&lt;&gt;"",Данные3!A1387=D$2),Данные3!B1387,""),"")</f>
        <v/>
      </c>
      <c r="K1387" s="45" t="str">
        <f>IF(COUNTIF(J$1:J1387,J1387)=1,IF(COUNT(K$1:K1386)&gt;0,MAX(K$1:K1386)+1,1),"")</f>
        <v/>
      </c>
      <c r="M1387" s="51" t="str">
        <f>IF(G1387="","",IFERROR(SUMIFS(Данные3!$E:$E,Данные3!$A:$A,D$2,Данные3!$B:$B,G1387),""))</f>
        <v/>
      </c>
      <c r="N1387" s="51" t="str">
        <f>IF(G1387="","",IFERROR(SUMIFS(Данные3!$F:$F,Данные3!$A:$A,D$2,Данные3!$B:$B,G1387),""))</f>
        <v/>
      </c>
      <c r="O1387" s="51" t="str">
        <f>IF(G1387="","",IFERROR(ROUND(SUMIFS(Данные3!$G:$G,Данные3!$A:$A,D$2,Данные3!$B:$B,G1387)*100,0)&amp;"%",""))</f>
        <v/>
      </c>
      <c r="U1387" s="51" t="str">
        <f t="shared" si="64"/>
        <v/>
      </c>
      <c r="V1387" s="53" t="str">
        <f t="shared" si="65"/>
        <v/>
      </c>
      <c r="W1387" s="51" t="str">
        <f>IFERROR(IF(Данные2!$A1387&lt;&gt;"",Данные2!$A1387,""),"")</f>
        <v/>
      </c>
      <c r="X1387" s="53" t="str">
        <f>IF(COUNTIF(W$1:W1387,W1387)=1,IF(COUNT(X$1:X1386)&gt;0,MAX(X$1:X1386)+1,1),"")</f>
        <v/>
      </c>
      <c r="Z1387" s="51" t="str">
        <f>IF($U1387="","",IFERROR(SUMIF(Данные2!$A:$A,Техлист!$U1387,Данные2!D:D),""))</f>
        <v/>
      </c>
      <c r="AA1387" s="51" t="str">
        <f>IF($U1387="","",IFERROR(SUMIF(Данные2!$A:$A,Техлист!$U1387,Данные2!E:E),""))</f>
        <v/>
      </c>
      <c r="AB1387" s="45" t="str">
        <f>IF($U1387="","",IFERROR(ROUND(SUMIF(Данные2!$A:$A,Техлист!$U1387,Данные2!F:F)*100,0)&amp;"%",""))</f>
        <v/>
      </c>
    </row>
    <row r="1388" spans="1:28" x14ac:dyDescent="0.25">
      <c r="A1388" s="45" t="str">
        <f>IF(Данные2!$A1388&lt;&gt;"",Данные2!$A1388,"")</f>
        <v/>
      </c>
      <c r="G1388" s="45" t="str">
        <f t="shared" si="63"/>
        <v/>
      </c>
      <c r="H1388" s="45" t="str">
        <f>IF(COUNTIF(G$1:G1388,G1388)=1,IF(COUNT(H$1:H1387)&gt;0,MAX(H$1:H1387)+1,1),"")</f>
        <v/>
      </c>
      <c r="J1388" s="45" t="str">
        <f>IFERROR(IF(AND(Данные3!A1388&lt;&gt;"",Данные3!A1388=D$2),Данные3!B1388,""),"")</f>
        <v/>
      </c>
      <c r="K1388" s="45" t="str">
        <f>IF(COUNTIF(J$1:J1388,J1388)=1,IF(COUNT(K$1:K1387)&gt;0,MAX(K$1:K1387)+1,1),"")</f>
        <v/>
      </c>
      <c r="M1388" s="51" t="str">
        <f>IF(G1388="","",IFERROR(SUMIFS(Данные3!$E:$E,Данные3!$A:$A,D$2,Данные3!$B:$B,G1388),""))</f>
        <v/>
      </c>
      <c r="N1388" s="51" t="str">
        <f>IF(G1388="","",IFERROR(SUMIFS(Данные3!$F:$F,Данные3!$A:$A,D$2,Данные3!$B:$B,G1388),""))</f>
        <v/>
      </c>
      <c r="O1388" s="51" t="str">
        <f>IF(G1388="","",IFERROR(ROUND(SUMIFS(Данные3!$G:$G,Данные3!$A:$A,D$2,Данные3!$B:$B,G1388)*100,0)&amp;"%",""))</f>
        <v/>
      </c>
      <c r="U1388" s="51" t="str">
        <f t="shared" si="64"/>
        <v/>
      </c>
      <c r="V1388" s="53" t="str">
        <f t="shared" si="65"/>
        <v/>
      </c>
      <c r="W1388" s="51" t="str">
        <f>IFERROR(IF(Данные2!$A1388&lt;&gt;"",Данные2!$A1388,""),"")</f>
        <v/>
      </c>
      <c r="X1388" s="53" t="str">
        <f>IF(COUNTIF(W$1:W1388,W1388)=1,IF(COUNT(X$1:X1387)&gt;0,MAX(X$1:X1387)+1,1),"")</f>
        <v/>
      </c>
      <c r="Z1388" s="51" t="str">
        <f>IF($U1388="","",IFERROR(SUMIF(Данные2!$A:$A,Техлист!$U1388,Данные2!D:D),""))</f>
        <v/>
      </c>
      <c r="AA1388" s="51" t="str">
        <f>IF($U1388="","",IFERROR(SUMIF(Данные2!$A:$A,Техлист!$U1388,Данные2!E:E),""))</f>
        <v/>
      </c>
      <c r="AB1388" s="45" t="str">
        <f>IF($U1388="","",IFERROR(ROUND(SUMIF(Данные2!$A:$A,Техлист!$U1388,Данные2!F:F)*100,0)&amp;"%",""))</f>
        <v/>
      </c>
    </row>
    <row r="1389" spans="1:28" x14ac:dyDescent="0.25">
      <c r="A1389" s="45" t="str">
        <f>IF(Данные2!$A1389&lt;&gt;"",Данные2!$A1389,"")</f>
        <v/>
      </c>
      <c r="G1389" s="45" t="str">
        <f t="shared" si="63"/>
        <v/>
      </c>
      <c r="H1389" s="45" t="str">
        <f>IF(COUNTIF(G$1:G1389,G1389)=1,IF(COUNT(H$1:H1388)&gt;0,MAX(H$1:H1388)+1,1),"")</f>
        <v/>
      </c>
      <c r="J1389" s="45" t="str">
        <f>IFERROR(IF(AND(Данные3!A1389&lt;&gt;"",Данные3!A1389=D$2),Данные3!B1389,""),"")</f>
        <v/>
      </c>
      <c r="K1389" s="45" t="str">
        <f>IF(COUNTIF(J$1:J1389,J1389)=1,IF(COUNT(K$1:K1388)&gt;0,MAX(K$1:K1388)+1,1),"")</f>
        <v/>
      </c>
      <c r="M1389" s="51" t="str">
        <f>IF(G1389="","",IFERROR(SUMIFS(Данные3!$E:$E,Данные3!$A:$A,D$2,Данные3!$B:$B,G1389),""))</f>
        <v/>
      </c>
      <c r="N1389" s="51" t="str">
        <f>IF(G1389="","",IFERROR(SUMIFS(Данные3!$F:$F,Данные3!$A:$A,D$2,Данные3!$B:$B,G1389),""))</f>
        <v/>
      </c>
      <c r="O1389" s="51" t="str">
        <f>IF(G1389="","",IFERROR(ROUND(SUMIFS(Данные3!$G:$G,Данные3!$A:$A,D$2,Данные3!$B:$B,G1389)*100,0)&amp;"%",""))</f>
        <v/>
      </c>
      <c r="U1389" s="51" t="str">
        <f t="shared" si="64"/>
        <v/>
      </c>
      <c r="V1389" s="53" t="str">
        <f t="shared" si="65"/>
        <v/>
      </c>
      <c r="W1389" s="51" t="str">
        <f>IFERROR(IF(Данные2!$A1389&lt;&gt;"",Данные2!$A1389,""),"")</f>
        <v/>
      </c>
      <c r="X1389" s="53" t="str">
        <f>IF(COUNTIF(W$1:W1389,W1389)=1,IF(COUNT(X$1:X1388)&gt;0,MAX(X$1:X1388)+1,1),"")</f>
        <v/>
      </c>
      <c r="Z1389" s="51" t="str">
        <f>IF($U1389="","",IFERROR(SUMIF(Данные2!$A:$A,Техлист!$U1389,Данные2!D:D),""))</f>
        <v/>
      </c>
      <c r="AA1389" s="51" t="str">
        <f>IF($U1389="","",IFERROR(SUMIF(Данные2!$A:$A,Техлист!$U1389,Данные2!E:E),""))</f>
        <v/>
      </c>
      <c r="AB1389" s="45" t="str">
        <f>IF($U1389="","",IFERROR(ROUND(SUMIF(Данные2!$A:$A,Техлист!$U1389,Данные2!F:F)*100,0)&amp;"%",""))</f>
        <v/>
      </c>
    </row>
    <row r="1390" spans="1:28" x14ac:dyDescent="0.25">
      <c r="A1390" s="45" t="str">
        <f>IF(Данные2!$A1390&lt;&gt;"",Данные2!$A1390,"")</f>
        <v/>
      </c>
      <c r="G1390" s="45" t="str">
        <f t="shared" si="63"/>
        <v/>
      </c>
      <c r="H1390" s="45" t="str">
        <f>IF(COUNTIF(G$1:G1390,G1390)=1,IF(COUNT(H$1:H1389)&gt;0,MAX(H$1:H1389)+1,1),"")</f>
        <v/>
      </c>
      <c r="J1390" s="45" t="str">
        <f>IFERROR(IF(AND(Данные3!A1390&lt;&gt;"",Данные3!A1390=D$2),Данные3!B1390,""),"")</f>
        <v/>
      </c>
      <c r="K1390" s="45" t="str">
        <f>IF(COUNTIF(J$1:J1390,J1390)=1,IF(COUNT(K$1:K1389)&gt;0,MAX(K$1:K1389)+1,1),"")</f>
        <v/>
      </c>
      <c r="M1390" s="51" t="str">
        <f>IF(G1390="","",IFERROR(SUMIFS(Данные3!$E:$E,Данные3!$A:$A,D$2,Данные3!$B:$B,G1390),""))</f>
        <v/>
      </c>
      <c r="N1390" s="51" t="str">
        <f>IF(G1390="","",IFERROR(SUMIFS(Данные3!$F:$F,Данные3!$A:$A,D$2,Данные3!$B:$B,G1390),""))</f>
        <v/>
      </c>
      <c r="O1390" s="51" t="str">
        <f>IF(G1390="","",IFERROR(ROUND(SUMIFS(Данные3!$G:$G,Данные3!$A:$A,D$2,Данные3!$B:$B,G1390)*100,0)&amp;"%",""))</f>
        <v/>
      </c>
      <c r="U1390" s="51" t="str">
        <f t="shared" si="64"/>
        <v/>
      </c>
      <c r="V1390" s="53" t="str">
        <f t="shared" si="65"/>
        <v/>
      </c>
      <c r="W1390" s="51" t="str">
        <f>IFERROR(IF(Данные2!$A1390&lt;&gt;"",Данные2!$A1390,""),"")</f>
        <v/>
      </c>
      <c r="X1390" s="53" t="str">
        <f>IF(COUNTIF(W$1:W1390,W1390)=1,IF(COUNT(X$1:X1389)&gt;0,MAX(X$1:X1389)+1,1),"")</f>
        <v/>
      </c>
      <c r="Z1390" s="51" t="str">
        <f>IF($U1390="","",IFERROR(SUMIF(Данные2!$A:$A,Техлист!$U1390,Данные2!D:D),""))</f>
        <v/>
      </c>
      <c r="AA1390" s="51" t="str">
        <f>IF($U1390="","",IFERROR(SUMIF(Данные2!$A:$A,Техлист!$U1390,Данные2!E:E),""))</f>
        <v/>
      </c>
      <c r="AB1390" s="45" t="str">
        <f>IF($U1390="","",IFERROR(ROUND(SUMIF(Данные2!$A:$A,Техлист!$U1390,Данные2!F:F)*100,0)&amp;"%",""))</f>
        <v/>
      </c>
    </row>
    <row r="1391" spans="1:28" x14ac:dyDescent="0.25">
      <c r="A1391" s="45" t="str">
        <f>IF(Данные2!$A1391&lt;&gt;"",Данные2!$A1391,"")</f>
        <v/>
      </c>
      <c r="G1391" s="45" t="str">
        <f t="shared" si="63"/>
        <v/>
      </c>
      <c r="H1391" s="45" t="str">
        <f>IF(COUNTIF(G$1:G1391,G1391)=1,IF(COUNT(H$1:H1390)&gt;0,MAX(H$1:H1390)+1,1),"")</f>
        <v/>
      </c>
      <c r="J1391" s="45" t="str">
        <f>IFERROR(IF(AND(Данные3!A1391&lt;&gt;"",Данные3!A1391=D$2),Данные3!B1391,""),"")</f>
        <v/>
      </c>
      <c r="K1391" s="45" t="str">
        <f>IF(COUNTIF(J$1:J1391,J1391)=1,IF(COUNT(K$1:K1390)&gt;0,MAX(K$1:K1390)+1,1),"")</f>
        <v/>
      </c>
      <c r="M1391" s="51" t="str">
        <f>IF(G1391="","",IFERROR(SUMIFS(Данные3!$E:$E,Данные3!$A:$A,D$2,Данные3!$B:$B,G1391),""))</f>
        <v/>
      </c>
      <c r="N1391" s="51" t="str">
        <f>IF(G1391="","",IFERROR(SUMIFS(Данные3!$F:$F,Данные3!$A:$A,D$2,Данные3!$B:$B,G1391),""))</f>
        <v/>
      </c>
      <c r="O1391" s="51" t="str">
        <f>IF(G1391="","",IFERROR(ROUND(SUMIFS(Данные3!$G:$G,Данные3!$A:$A,D$2,Данные3!$B:$B,G1391)*100,0)&amp;"%",""))</f>
        <v/>
      </c>
      <c r="U1391" s="51" t="str">
        <f t="shared" si="64"/>
        <v/>
      </c>
      <c r="V1391" s="53" t="str">
        <f t="shared" si="65"/>
        <v/>
      </c>
      <c r="W1391" s="51" t="str">
        <f>IFERROR(IF(Данные2!$A1391&lt;&gt;"",Данные2!$A1391,""),"")</f>
        <v/>
      </c>
      <c r="X1391" s="53" t="str">
        <f>IF(COUNTIF(W$1:W1391,W1391)=1,IF(COUNT(X$1:X1390)&gt;0,MAX(X$1:X1390)+1,1),"")</f>
        <v/>
      </c>
      <c r="Z1391" s="51" t="str">
        <f>IF($U1391="","",IFERROR(SUMIF(Данные2!$A:$A,Техлист!$U1391,Данные2!D:D),""))</f>
        <v/>
      </c>
      <c r="AA1391" s="51" t="str">
        <f>IF($U1391="","",IFERROR(SUMIF(Данные2!$A:$A,Техлист!$U1391,Данные2!E:E),""))</f>
        <v/>
      </c>
      <c r="AB1391" s="45" t="str">
        <f>IF($U1391="","",IFERROR(ROUND(SUMIF(Данные2!$A:$A,Техлист!$U1391,Данные2!F:F)*100,0)&amp;"%",""))</f>
        <v/>
      </c>
    </row>
    <row r="1392" spans="1:28" x14ac:dyDescent="0.25">
      <c r="A1392" s="45" t="str">
        <f>IF(Данные2!$A1392&lt;&gt;"",Данные2!$A1392,"")</f>
        <v/>
      </c>
      <c r="G1392" s="45" t="str">
        <f t="shared" si="63"/>
        <v/>
      </c>
      <c r="H1392" s="45" t="str">
        <f>IF(COUNTIF(G$1:G1392,G1392)=1,IF(COUNT(H$1:H1391)&gt;0,MAX(H$1:H1391)+1,1),"")</f>
        <v/>
      </c>
      <c r="J1392" s="45" t="str">
        <f>IFERROR(IF(AND(Данные3!A1392&lt;&gt;"",Данные3!A1392=D$2),Данные3!B1392,""),"")</f>
        <v/>
      </c>
      <c r="K1392" s="45" t="str">
        <f>IF(COUNTIF(J$1:J1392,J1392)=1,IF(COUNT(K$1:K1391)&gt;0,MAX(K$1:K1391)+1,1),"")</f>
        <v/>
      </c>
      <c r="M1392" s="51" t="str">
        <f>IF(G1392="","",IFERROR(SUMIFS(Данные3!$E:$E,Данные3!$A:$A,D$2,Данные3!$B:$B,G1392),""))</f>
        <v/>
      </c>
      <c r="N1392" s="51" t="str">
        <f>IF(G1392="","",IFERROR(SUMIFS(Данные3!$F:$F,Данные3!$A:$A,D$2,Данные3!$B:$B,G1392),""))</f>
        <v/>
      </c>
      <c r="O1392" s="51" t="str">
        <f>IF(G1392="","",IFERROR(ROUND(SUMIFS(Данные3!$G:$G,Данные3!$A:$A,D$2,Данные3!$B:$B,G1392)*100,0)&amp;"%",""))</f>
        <v/>
      </c>
      <c r="U1392" s="51" t="str">
        <f t="shared" si="64"/>
        <v/>
      </c>
      <c r="V1392" s="53" t="str">
        <f t="shared" si="65"/>
        <v/>
      </c>
      <c r="W1392" s="51" t="str">
        <f>IFERROR(IF(Данные2!$A1392&lt;&gt;"",Данные2!$A1392,""),"")</f>
        <v/>
      </c>
      <c r="X1392" s="53" t="str">
        <f>IF(COUNTIF(W$1:W1392,W1392)=1,IF(COUNT(X$1:X1391)&gt;0,MAX(X$1:X1391)+1,1),"")</f>
        <v/>
      </c>
      <c r="Z1392" s="51" t="str">
        <f>IF($U1392="","",IFERROR(SUMIF(Данные2!$A:$A,Техлист!$U1392,Данные2!D:D),""))</f>
        <v/>
      </c>
      <c r="AA1392" s="51" t="str">
        <f>IF($U1392="","",IFERROR(SUMIF(Данные2!$A:$A,Техлист!$U1392,Данные2!E:E),""))</f>
        <v/>
      </c>
      <c r="AB1392" s="45" t="str">
        <f>IF($U1392="","",IFERROR(ROUND(SUMIF(Данные2!$A:$A,Техлист!$U1392,Данные2!F:F)*100,0)&amp;"%",""))</f>
        <v/>
      </c>
    </row>
    <row r="1393" spans="1:28" x14ac:dyDescent="0.25">
      <c r="A1393" s="45" t="str">
        <f>IF(Данные2!$A1393&lt;&gt;"",Данные2!$A1393,"")</f>
        <v/>
      </c>
      <c r="G1393" s="45" t="str">
        <f t="shared" si="63"/>
        <v/>
      </c>
      <c r="H1393" s="45" t="str">
        <f>IF(COUNTIF(G$1:G1393,G1393)=1,IF(COUNT(H$1:H1392)&gt;0,MAX(H$1:H1392)+1,1),"")</f>
        <v/>
      </c>
      <c r="J1393" s="45" t="str">
        <f>IFERROR(IF(AND(Данные3!A1393&lt;&gt;"",Данные3!A1393=D$2),Данные3!B1393,""),"")</f>
        <v/>
      </c>
      <c r="K1393" s="45" t="str">
        <f>IF(COUNTIF(J$1:J1393,J1393)=1,IF(COUNT(K$1:K1392)&gt;0,MAX(K$1:K1392)+1,1),"")</f>
        <v/>
      </c>
      <c r="M1393" s="51" t="str">
        <f>IF(G1393="","",IFERROR(SUMIFS(Данные3!$E:$E,Данные3!$A:$A,D$2,Данные3!$B:$B,G1393),""))</f>
        <v/>
      </c>
      <c r="N1393" s="51" t="str">
        <f>IF(G1393="","",IFERROR(SUMIFS(Данные3!$F:$F,Данные3!$A:$A,D$2,Данные3!$B:$B,G1393),""))</f>
        <v/>
      </c>
      <c r="O1393" s="51" t="str">
        <f>IF(G1393="","",IFERROR(ROUND(SUMIFS(Данные3!$G:$G,Данные3!$A:$A,D$2,Данные3!$B:$B,G1393)*100,0)&amp;"%",""))</f>
        <v/>
      </c>
      <c r="U1393" s="51" t="str">
        <f t="shared" si="64"/>
        <v/>
      </c>
      <c r="V1393" s="53" t="str">
        <f t="shared" si="65"/>
        <v/>
      </c>
      <c r="W1393" s="51" t="str">
        <f>IFERROR(IF(Данные2!$A1393&lt;&gt;"",Данные2!$A1393,""),"")</f>
        <v/>
      </c>
      <c r="X1393" s="53" t="str">
        <f>IF(COUNTIF(W$1:W1393,W1393)=1,IF(COUNT(X$1:X1392)&gt;0,MAX(X$1:X1392)+1,1),"")</f>
        <v/>
      </c>
      <c r="Z1393" s="51" t="str">
        <f>IF($U1393="","",IFERROR(SUMIF(Данные2!$A:$A,Техлист!$U1393,Данные2!D:D),""))</f>
        <v/>
      </c>
      <c r="AA1393" s="51" t="str">
        <f>IF($U1393="","",IFERROR(SUMIF(Данные2!$A:$A,Техлист!$U1393,Данные2!E:E),""))</f>
        <v/>
      </c>
      <c r="AB1393" s="45" t="str">
        <f>IF($U1393="","",IFERROR(ROUND(SUMIF(Данные2!$A:$A,Техлист!$U1393,Данные2!F:F)*100,0)&amp;"%",""))</f>
        <v/>
      </c>
    </row>
    <row r="1394" spans="1:28" x14ac:dyDescent="0.25">
      <c r="A1394" s="45" t="str">
        <f>IF(Данные2!$A1394&lt;&gt;"",Данные2!$A1394,"")</f>
        <v/>
      </c>
      <c r="G1394" s="45" t="str">
        <f t="shared" si="63"/>
        <v/>
      </c>
      <c r="H1394" s="45" t="str">
        <f>IF(COUNTIF(G$1:G1394,G1394)=1,IF(COUNT(H$1:H1393)&gt;0,MAX(H$1:H1393)+1,1),"")</f>
        <v/>
      </c>
      <c r="J1394" s="45" t="str">
        <f>IFERROR(IF(AND(Данные3!A1394&lt;&gt;"",Данные3!A1394=D$2),Данные3!B1394,""),"")</f>
        <v/>
      </c>
      <c r="K1394" s="45" t="str">
        <f>IF(COUNTIF(J$1:J1394,J1394)=1,IF(COUNT(K$1:K1393)&gt;0,MAX(K$1:K1393)+1,1),"")</f>
        <v/>
      </c>
      <c r="M1394" s="51" t="str">
        <f>IF(G1394="","",IFERROR(SUMIFS(Данные3!$E:$E,Данные3!$A:$A,D$2,Данные3!$B:$B,G1394),""))</f>
        <v/>
      </c>
      <c r="N1394" s="51" t="str">
        <f>IF(G1394="","",IFERROR(SUMIFS(Данные3!$F:$F,Данные3!$A:$A,D$2,Данные3!$B:$B,G1394),""))</f>
        <v/>
      </c>
      <c r="O1394" s="51" t="str">
        <f>IF(G1394="","",IFERROR(ROUND(SUMIFS(Данные3!$G:$G,Данные3!$A:$A,D$2,Данные3!$B:$B,G1394)*100,0)&amp;"%",""))</f>
        <v/>
      </c>
      <c r="U1394" s="51" t="str">
        <f t="shared" si="64"/>
        <v/>
      </c>
      <c r="V1394" s="53" t="str">
        <f t="shared" si="65"/>
        <v/>
      </c>
      <c r="W1394" s="51" t="str">
        <f>IFERROR(IF(Данные2!$A1394&lt;&gt;"",Данные2!$A1394,""),"")</f>
        <v/>
      </c>
      <c r="X1394" s="53" t="str">
        <f>IF(COUNTIF(W$1:W1394,W1394)=1,IF(COUNT(X$1:X1393)&gt;0,MAX(X$1:X1393)+1,1),"")</f>
        <v/>
      </c>
      <c r="Z1394" s="51" t="str">
        <f>IF($U1394="","",IFERROR(SUMIF(Данные2!$A:$A,Техлист!$U1394,Данные2!D:D),""))</f>
        <v/>
      </c>
      <c r="AA1394" s="51" t="str">
        <f>IF($U1394="","",IFERROR(SUMIF(Данные2!$A:$A,Техлист!$U1394,Данные2!E:E),""))</f>
        <v/>
      </c>
      <c r="AB1394" s="45" t="str">
        <f>IF($U1394="","",IFERROR(ROUND(SUMIF(Данные2!$A:$A,Техлист!$U1394,Данные2!F:F)*100,0)&amp;"%",""))</f>
        <v/>
      </c>
    </row>
    <row r="1395" spans="1:28" x14ac:dyDescent="0.25">
      <c r="A1395" s="45" t="str">
        <f>IF(Данные2!$A1395&lt;&gt;"",Данные2!$A1395,"")</f>
        <v/>
      </c>
      <c r="G1395" s="45" t="str">
        <f t="shared" si="63"/>
        <v/>
      </c>
      <c r="H1395" s="45" t="str">
        <f>IF(COUNTIF(G$1:G1395,G1395)=1,IF(COUNT(H$1:H1394)&gt;0,MAX(H$1:H1394)+1,1),"")</f>
        <v/>
      </c>
      <c r="J1395" s="45" t="str">
        <f>IFERROR(IF(AND(Данные3!A1395&lt;&gt;"",Данные3!A1395=D$2),Данные3!B1395,""),"")</f>
        <v/>
      </c>
      <c r="K1395" s="45" t="str">
        <f>IF(COUNTIF(J$1:J1395,J1395)=1,IF(COUNT(K$1:K1394)&gt;0,MAX(K$1:K1394)+1,1),"")</f>
        <v/>
      </c>
      <c r="M1395" s="51" t="str">
        <f>IF(G1395="","",IFERROR(SUMIFS(Данные3!$E:$E,Данные3!$A:$A,D$2,Данные3!$B:$B,G1395),""))</f>
        <v/>
      </c>
      <c r="N1395" s="51" t="str">
        <f>IF(G1395="","",IFERROR(SUMIFS(Данные3!$F:$F,Данные3!$A:$A,D$2,Данные3!$B:$B,G1395),""))</f>
        <v/>
      </c>
      <c r="O1395" s="51" t="str">
        <f>IF(G1395="","",IFERROR(ROUND(SUMIFS(Данные3!$G:$G,Данные3!$A:$A,D$2,Данные3!$B:$B,G1395)*100,0)&amp;"%",""))</f>
        <v/>
      </c>
      <c r="U1395" s="51" t="str">
        <f t="shared" si="64"/>
        <v/>
      </c>
      <c r="V1395" s="53" t="str">
        <f t="shared" si="65"/>
        <v/>
      </c>
      <c r="W1395" s="51" t="str">
        <f>IFERROR(IF(Данные2!$A1395&lt;&gt;"",Данные2!$A1395,""),"")</f>
        <v/>
      </c>
      <c r="X1395" s="53" t="str">
        <f>IF(COUNTIF(W$1:W1395,W1395)=1,IF(COUNT(X$1:X1394)&gt;0,MAX(X$1:X1394)+1,1),"")</f>
        <v/>
      </c>
      <c r="Z1395" s="51" t="str">
        <f>IF($U1395="","",IFERROR(SUMIF(Данные2!$A:$A,Техлист!$U1395,Данные2!D:D),""))</f>
        <v/>
      </c>
      <c r="AA1395" s="51" t="str">
        <f>IF($U1395="","",IFERROR(SUMIF(Данные2!$A:$A,Техлист!$U1395,Данные2!E:E),""))</f>
        <v/>
      </c>
      <c r="AB1395" s="45" t="str">
        <f>IF($U1395="","",IFERROR(ROUND(SUMIF(Данные2!$A:$A,Техлист!$U1395,Данные2!F:F)*100,0)&amp;"%",""))</f>
        <v/>
      </c>
    </row>
    <row r="1396" spans="1:28" x14ac:dyDescent="0.25">
      <c r="A1396" s="45" t="str">
        <f>IF(Данные2!$A1396&lt;&gt;"",Данные2!$A1396,"")</f>
        <v/>
      </c>
      <c r="G1396" s="45" t="str">
        <f t="shared" si="63"/>
        <v/>
      </c>
      <c r="H1396" s="45" t="str">
        <f>IF(COUNTIF(G$1:G1396,G1396)=1,IF(COUNT(H$1:H1395)&gt;0,MAX(H$1:H1395)+1,1),"")</f>
        <v/>
      </c>
      <c r="J1396" s="45" t="str">
        <f>IFERROR(IF(AND(Данные3!A1396&lt;&gt;"",Данные3!A1396=D$2),Данные3!B1396,""),"")</f>
        <v/>
      </c>
      <c r="K1396" s="45" t="str">
        <f>IF(COUNTIF(J$1:J1396,J1396)=1,IF(COUNT(K$1:K1395)&gt;0,MAX(K$1:K1395)+1,1),"")</f>
        <v/>
      </c>
      <c r="M1396" s="51" t="str">
        <f>IF(G1396="","",IFERROR(SUMIFS(Данные3!$E:$E,Данные3!$A:$A,D$2,Данные3!$B:$B,G1396),""))</f>
        <v/>
      </c>
      <c r="N1396" s="51" t="str">
        <f>IF(G1396="","",IFERROR(SUMIFS(Данные3!$F:$F,Данные3!$A:$A,D$2,Данные3!$B:$B,G1396),""))</f>
        <v/>
      </c>
      <c r="O1396" s="51" t="str">
        <f>IF(G1396="","",IFERROR(ROUND(SUMIFS(Данные3!$G:$G,Данные3!$A:$A,D$2,Данные3!$B:$B,G1396)*100,0)&amp;"%",""))</f>
        <v/>
      </c>
      <c r="U1396" s="51" t="str">
        <f t="shared" si="64"/>
        <v/>
      </c>
      <c r="V1396" s="53" t="str">
        <f t="shared" si="65"/>
        <v/>
      </c>
      <c r="W1396" s="51" t="str">
        <f>IFERROR(IF(Данные2!$A1396&lt;&gt;"",Данные2!$A1396,""),"")</f>
        <v/>
      </c>
      <c r="X1396" s="53" t="str">
        <f>IF(COUNTIF(W$1:W1396,W1396)=1,IF(COUNT(X$1:X1395)&gt;0,MAX(X$1:X1395)+1,1),"")</f>
        <v/>
      </c>
      <c r="Z1396" s="51" t="str">
        <f>IF($U1396="","",IFERROR(SUMIF(Данные2!$A:$A,Техлист!$U1396,Данные2!D:D),""))</f>
        <v/>
      </c>
      <c r="AA1396" s="51" t="str">
        <f>IF($U1396="","",IFERROR(SUMIF(Данные2!$A:$A,Техлист!$U1396,Данные2!E:E),""))</f>
        <v/>
      </c>
      <c r="AB1396" s="45" t="str">
        <f>IF($U1396="","",IFERROR(ROUND(SUMIF(Данные2!$A:$A,Техлист!$U1396,Данные2!F:F)*100,0)&amp;"%",""))</f>
        <v/>
      </c>
    </row>
    <row r="1397" spans="1:28" x14ac:dyDescent="0.25">
      <c r="A1397" s="45" t="str">
        <f>IF(Данные2!$A1397&lt;&gt;"",Данные2!$A1397,"")</f>
        <v/>
      </c>
      <c r="G1397" s="45" t="str">
        <f t="shared" si="63"/>
        <v/>
      </c>
      <c r="H1397" s="45" t="str">
        <f>IF(COUNTIF(G$1:G1397,G1397)=1,IF(COUNT(H$1:H1396)&gt;0,MAX(H$1:H1396)+1,1),"")</f>
        <v/>
      </c>
      <c r="J1397" s="45" t="str">
        <f>IFERROR(IF(AND(Данные3!A1397&lt;&gt;"",Данные3!A1397=D$2),Данные3!B1397,""),"")</f>
        <v/>
      </c>
      <c r="K1397" s="45" t="str">
        <f>IF(COUNTIF(J$1:J1397,J1397)=1,IF(COUNT(K$1:K1396)&gt;0,MAX(K$1:K1396)+1,1),"")</f>
        <v/>
      </c>
      <c r="M1397" s="51" t="str">
        <f>IF(G1397="","",IFERROR(SUMIFS(Данные3!$E:$E,Данные3!$A:$A,D$2,Данные3!$B:$B,G1397),""))</f>
        <v/>
      </c>
      <c r="N1397" s="51" t="str">
        <f>IF(G1397="","",IFERROR(SUMIFS(Данные3!$F:$F,Данные3!$A:$A,D$2,Данные3!$B:$B,G1397),""))</f>
        <v/>
      </c>
      <c r="O1397" s="51" t="str">
        <f>IF(G1397="","",IFERROR(ROUND(SUMIFS(Данные3!$G:$G,Данные3!$A:$A,D$2,Данные3!$B:$B,G1397)*100,0)&amp;"%",""))</f>
        <v/>
      </c>
      <c r="U1397" s="51" t="str">
        <f t="shared" si="64"/>
        <v/>
      </c>
      <c r="V1397" s="53" t="str">
        <f t="shared" si="65"/>
        <v/>
      </c>
      <c r="W1397" s="51" t="str">
        <f>IFERROR(IF(Данные2!$A1397&lt;&gt;"",Данные2!$A1397,""),"")</f>
        <v/>
      </c>
      <c r="X1397" s="53" t="str">
        <f>IF(COUNTIF(W$1:W1397,W1397)=1,IF(COUNT(X$1:X1396)&gt;0,MAX(X$1:X1396)+1,1),"")</f>
        <v/>
      </c>
      <c r="Z1397" s="51" t="str">
        <f>IF($U1397="","",IFERROR(SUMIF(Данные2!$A:$A,Техлист!$U1397,Данные2!D:D),""))</f>
        <v/>
      </c>
      <c r="AA1397" s="51" t="str">
        <f>IF($U1397="","",IFERROR(SUMIF(Данные2!$A:$A,Техлист!$U1397,Данные2!E:E),""))</f>
        <v/>
      </c>
      <c r="AB1397" s="45" t="str">
        <f>IF($U1397="","",IFERROR(ROUND(SUMIF(Данные2!$A:$A,Техлист!$U1397,Данные2!F:F)*100,0)&amp;"%",""))</f>
        <v/>
      </c>
    </row>
    <row r="1398" spans="1:28" x14ac:dyDescent="0.25">
      <c r="A1398" s="45" t="str">
        <f>IF(Данные2!$A1398&lt;&gt;"",Данные2!$A1398,"")</f>
        <v/>
      </c>
      <c r="G1398" s="45" t="str">
        <f t="shared" si="63"/>
        <v/>
      </c>
      <c r="H1398" s="45" t="str">
        <f>IF(COUNTIF(G$1:G1398,G1398)=1,IF(COUNT(H$1:H1397)&gt;0,MAX(H$1:H1397)+1,1),"")</f>
        <v/>
      </c>
      <c r="J1398" s="45" t="str">
        <f>IFERROR(IF(AND(Данные3!A1398&lt;&gt;"",Данные3!A1398=D$2),Данные3!B1398,""),"")</f>
        <v/>
      </c>
      <c r="K1398" s="45" t="str">
        <f>IF(COUNTIF(J$1:J1398,J1398)=1,IF(COUNT(K$1:K1397)&gt;0,MAX(K$1:K1397)+1,1),"")</f>
        <v/>
      </c>
      <c r="M1398" s="51" t="str">
        <f>IF(G1398="","",IFERROR(SUMIFS(Данные3!$E:$E,Данные3!$A:$A,D$2,Данные3!$B:$B,G1398),""))</f>
        <v/>
      </c>
      <c r="N1398" s="51" t="str">
        <f>IF(G1398="","",IFERROR(SUMIFS(Данные3!$F:$F,Данные3!$A:$A,D$2,Данные3!$B:$B,G1398),""))</f>
        <v/>
      </c>
      <c r="O1398" s="51" t="str">
        <f>IF(G1398="","",IFERROR(ROUND(SUMIFS(Данные3!$G:$G,Данные3!$A:$A,D$2,Данные3!$B:$B,G1398)*100,0)&amp;"%",""))</f>
        <v/>
      </c>
      <c r="U1398" s="51" t="str">
        <f t="shared" si="64"/>
        <v/>
      </c>
      <c r="V1398" s="53" t="str">
        <f t="shared" si="65"/>
        <v/>
      </c>
      <c r="W1398" s="51" t="str">
        <f>IFERROR(IF(Данные2!$A1398&lt;&gt;"",Данные2!$A1398,""),"")</f>
        <v/>
      </c>
      <c r="X1398" s="53" t="str">
        <f>IF(COUNTIF(W$1:W1398,W1398)=1,IF(COUNT(X$1:X1397)&gt;0,MAX(X$1:X1397)+1,1),"")</f>
        <v/>
      </c>
      <c r="Z1398" s="51" t="str">
        <f>IF($U1398="","",IFERROR(SUMIF(Данные2!$A:$A,Техлист!$U1398,Данные2!D:D),""))</f>
        <v/>
      </c>
      <c r="AA1398" s="51" t="str">
        <f>IF($U1398="","",IFERROR(SUMIF(Данные2!$A:$A,Техлист!$U1398,Данные2!E:E),""))</f>
        <v/>
      </c>
      <c r="AB1398" s="45" t="str">
        <f>IF($U1398="","",IFERROR(ROUND(SUMIF(Данные2!$A:$A,Техлист!$U1398,Данные2!F:F)*100,0)&amp;"%",""))</f>
        <v/>
      </c>
    </row>
    <row r="1399" spans="1:28" x14ac:dyDescent="0.25">
      <c r="A1399" s="45" t="str">
        <f>IF(Данные2!$A1399&lt;&gt;"",Данные2!$A1399,"")</f>
        <v/>
      </c>
      <c r="G1399" s="45" t="str">
        <f t="shared" si="63"/>
        <v/>
      </c>
      <c r="H1399" s="45" t="str">
        <f>IF(COUNTIF(G$1:G1399,G1399)=1,IF(COUNT(H$1:H1398)&gt;0,MAX(H$1:H1398)+1,1),"")</f>
        <v/>
      </c>
      <c r="J1399" s="45" t="str">
        <f>IFERROR(IF(AND(Данные3!A1399&lt;&gt;"",Данные3!A1399=D$2),Данные3!B1399,""),"")</f>
        <v/>
      </c>
      <c r="K1399" s="45" t="str">
        <f>IF(COUNTIF(J$1:J1399,J1399)=1,IF(COUNT(K$1:K1398)&gt;0,MAX(K$1:K1398)+1,1),"")</f>
        <v/>
      </c>
      <c r="M1399" s="51" t="str">
        <f>IF(G1399="","",IFERROR(SUMIFS(Данные3!$E:$E,Данные3!$A:$A,D$2,Данные3!$B:$B,G1399),""))</f>
        <v/>
      </c>
      <c r="N1399" s="51" t="str">
        <f>IF(G1399="","",IFERROR(SUMIFS(Данные3!$F:$F,Данные3!$A:$A,D$2,Данные3!$B:$B,G1399),""))</f>
        <v/>
      </c>
      <c r="O1399" s="51" t="str">
        <f>IF(G1399="","",IFERROR(ROUND(SUMIFS(Данные3!$G:$G,Данные3!$A:$A,D$2,Данные3!$B:$B,G1399)*100,0)&amp;"%",""))</f>
        <v/>
      </c>
      <c r="U1399" s="51" t="str">
        <f t="shared" si="64"/>
        <v/>
      </c>
      <c r="V1399" s="53" t="str">
        <f t="shared" si="65"/>
        <v/>
      </c>
      <c r="W1399" s="51" t="str">
        <f>IFERROR(IF(Данные2!$A1399&lt;&gt;"",Данные2!$A1399,""),"")</f>
        <v/>
      </c>
      <c r="X1399" s="53" t="str">
        <f>IF(COUNTIF(W$1:W1399,W1399)=1,IF(COUNT(X$1:X1398)&gt;0,MAX(X$1:X1398)+1,1),"")</f>
        <v/>
      </c>
      <c r="Z1399" s="51" t="str">
        <f>IF($U1399="","",IFERROR(SUMIF(Данные2!$A:$A,Техлист!$U1399,Данные2!D:D),""))</f>
        <v/>
      </c>
      <c r="AA1399" s="51" t="str">
        <f>IF($U1399="","",IFERROR(SUMIF(Данные2!$A:$A,Техлист!$U1399,Данные2!E:E),""))</f>
        <v/>
      </c>
      <c r="AB1399" s="45" t="str">
        <f>IF($U1399="","",IFERROR(ROUND(SUMIF(Данные2!$A:$A,Техлист!$U1399,Данные2!F:F)*100,0)&amp;"%",""))</f>
        <v/>
      </c>
    </row>
    <row r="1400" spans="1:28" x14ac:dyDescent="0.25">
      <c r="A1400" s="45" t="str">
        <f>IF(Данные2!$A1400&lt;&gt;"",Данные2!$A1400,"")</f>
        <v/>
      </c>
      <c r="G1400" s="45" t="str">
        <f t="shared" si="63"/>
        <v/>
      </c>
      <c r="H1400" s="45" t="str">
        <f>IF(COUNTIF(G$1:G1400,G1400)=1,IF(COUNT(H$1:H1399)&gt;0,MAX(H$1:H1399)+1,1),"")</f>
        <v/>
      </c>
      <c r="J1400" s="45" t="str">
        <f>IFERROR(IF(AND(Данные3!A1400&lt;&gt;"",Данные3!A1400=D$2),Данные3!B1400,""),"")</f>
        <v/>
      </c>
      <c r="K1400" s="45" t="str">
        <f>IF(COUNTIF(J$1:J1400,J1400)=1,IF(COUNT(K$1:K1399)&gt;0,MAX(K$1:K1399)+1,1),"")</f>
        <v/>
      </c>
      <c r="M1400" s="51" t="str">
        <f>IF(G1400="","",IFERROR(SUMIFS(Данные3!$E:$E,Данные3!$A:$A,D$2,Данные3!$B:$B,G1400),""))</f>
        <v/>
      </c>
      <c r="N1400" s="51" t="str">
        <f>IF(G1400="","",IFERROR(SUMIFS(Данные3!$F:$F,Данные3!$A:$A,D$2,Данные3!$B:$B,G1400),""))</f>
        <v/>
      </c>
      <c r="O1400" s="51" t="str">
        <f>IF(G1400="","",IFERROR(ROUND(SUMIFS(Данные3!$G:$G,Данные3!$A:$A,D$2,Данные3!$B:$B,G1400)*100,0)&amp;"%",""))</f>
        <v/>
      </c>
      <c r="U1400" s="51" t="str">
        <f t="shared" si="64"/>
        <v/>
      </c>
      <c r="V1400" s="53" t="str">
        <f t="shared" si="65"/>
        <v/>
      </c>
      <c r="W1400" s="51" t="str">
        <f>IFERROR(IF(Данные2!$A1400&lt;&gt;"",Данные2!$A1400,""),"")</f>
        <v/>
      </c>
      <c r="X1400" s="53" t="str">
        <f>IF(COUNTIF(W$1:W1400,W1400)=1,IF(COUNT(X$1:X1399)&gt;0,MAX(X$1:X1399)+1,1),"")</f>
        <v/>
      </c>
      <c r="Z1400" s="51" t="str">
        <f>IF($U1400="","",IFERROR(SUMIF(Данные2!$A:$A,Техлист!$U1400,Данные2!D:D),""))</f>
        <v/>
      </c>
      <c r="AA1400" s="51" t="str">
        <f>IF($U1400="","",IFERROR(SUMIF(Данные2!$A:$A,Техлист!$U1400,Данные2!E:E),""))</f>
        <v/>
      </c>
      <c r="AB1400" s="45" t="str">
        <f>IF($U1400="","",IFERROR(ROUND(SUMIF(Данные2!$A:$A,Техлист!$U1400,Данные2!F:F)*100,0)&amp;"%",""))</f>
        <v/>
      </c>
    </row>
    <row r="1401" spans="1:28" x14ac:dyDescent="0.25">
      <c r="A1401" s="45" t="str">
        <f>IF(Данные2!$A1401&lt;&gt;"",Данные2!$A1401,"")</f>
        <v/>
      </c>
      <c r="G1401" s="45" t="str">
        <f t="shared" si="63"/>
        <v/>
      </c>
      <c r="H1401" s="45" t="str">
        <f>IF(COUNTIF(G$1:G1401,G1401)=1,IF(COUNT(H$1:H1400)&gt;0,MAX(H$1:H1400)+1,1),"")</f>
        <v/>
      </c>
      <c r="J1401" s="45" t="str">
        <f>IFERROR(IF(AND(Данные3!A1401&lt;&gt;"",Данные3!A1401=D$2),Данные3!B1401,""),"")</f>
        <v/>
      </c>
      <c r="K1401" s="45" t="str">
        <f>IF(COUNTIF(J$1:J1401,J1401)=1,IF(COUNT(K$1:K1400)&gt;0,MAX(K$1:K1400)+1,1),"")</f>
        <v/>
      </c>
      <c r="M1401" s="51" t="str">
        <f>IF(G1401="","",IFERROR(SUMIFS(Данные3!$E:$E,Данные3!$A:$A,D$2,Данные3!$B:$B,G1401),""))</f>
        <v/>
      </c>
      <c r="N1401" s="51" t="str">
        <f>IF(G1401="","",IFERROR(SUMIFS(Данные3!$F:$F,Данные3!$A:$A,D$2,Данные3!$B:$B,G1401),""))</f>
        <v/>
      </c>
      <c r="O1401" s="51" t="str">
        <f>IF(G1401="","",IFERROR(ROUND(SUMIFS(Данные3!$G:$G,Данные3!$A:$A,D$2,Данные3!$B:$B,G1401)*100,0)&amp;"%",""))</f>
        <v/>
      </c>
      <c r="U1401" s="51" t="str">
        <f t="shared" si="64"/>
        <v/>
      </c>
      <c r="V1401" s="53" t="str">
        <f t="shared" si="65"/>
        <v/>
      </c>
      <c r="W1401" s="51" t="str">
        <f>IFERROR(IF(Данные2!$A1401&lt;&gt;"",Данные2!$A1401,""),"")</f>
        <v/>
      </c>
      <c r="X1401" s="53" t="str">
        <f>IF(COUNTIF(W$1:W1401,W1401)=1,IF(COUNT(X$1:X1400)&gt;0,MAX(X$1:X1400)+1,1),"")</f>
        <v/>
      </c>
      <c r="Z1401" s="51" t="str">
        <f>IF($U1401="","",IFERROR(SUMIF(Данные2!$A:$A,Техлист!$U1401,Данные2!D:D),""))</f>
        <v/>
      </c>
      <c r="AA1401" s="51" t="str">
        <f>IF($U1401="","",IFERROR(SUMIF(Данные2!$A:$A,Техлист!$U1401,Данные2!E:E),""))</f>
        <v/>
      </c>
      <c r="AB1401" s="45" t="str">
        <f>IF($U1401="","",IFERROR(ROUND(SUMIF(Данные2!$A:$A,Техлист!$U1401,Данные2!F:F)*100,0)&amp;"%",""))</f>
        <v/>
      </c>
    </row>
    <row r="1402" spans="1:28" x14ac:dyDescent="0.25">
      <c r="A1402" s="45" t="str">
        <f>IF(Данные2!$A1402&lt;&gt;"",Данные2!$A1402,"")</f>
        <v/>
      </c>
      <c r="G1402" s="45" t="str">
        <f t="shared" si="63"/>
        <v/>
      </c>
      <c r="H1402" s="45" t="str">
        <f>IF(COUNTIF(G$1:G1402,G1402)=1,IF(COUNT(H$1:H1401)&gt;0,MAX(H$1:H1401)+1,1),"")</f>
        <v/>
      </c>
      <c r="J1402" s="45" t="str">
        <f>IFERROR(IF(AND(Данные3!A1402&lt;&gt;"",Данные3!A1402=D$2),Данные3!B1402,""),"")</f>
        <v/>
      </c>
      <c r="K1402" s="45" t="str">
        <f>IF(COUNTIF(J$1:J1402,J1402)=1,IF(COUNT(K$1:K1401)&gt;0,MAX(K$1:K1401)+1,1),"")</f>
        <v/>
      </c>
      <c r="M1402" s="51" t="str">
        <f>IF(G1402="","",IFERROR(SUMIFS(Данные3!$E:$E,Данные3!$A:$A,D$2,Данные3!$B:$B,G1402),""))</f>
        <v/>
      </c>
      <c r="N1402" s="51" t="str">
        <f>IF(G1402="","",IFERROR(SUMIFS(Данные3!$F:$F,Данные3!$A:$A,D$2,Данные3!$B:$B,G1402),""))</f>
        <v/>
      </c>
      <c r="O1402" s="51" t="str">
        <f>IF(G1402="","",IFERROR(ROUND(SUMIFS(Данные3!$G:$G,Данные3!$A:$A,D$2,Данные3!$B:$B,G1402)*100,0)&amp;"%",""))</f>
        <v/>
      </c>
      <c r="U1402" s="51" t="str">
        <f t="shared" si="64"/>
        <v/>
      </c>
      <c r="V1402" s="53" t="str">
        <f t="shared" si="65"/>
        <v/>
      </c>
      <c r="W1402" s="51" t="str">
        <f>IFERROR(IF(Данные2!$A1402&lt;&gt;"",Данные2!$A1402,""),"")</f>
        <v/>
      </c>
      <c r="X1402" s="53" t="str">
        <f>IF(COUNTIF(W$1:W1402,W1402)=1,IF(COUNT(X$1:X1401)&gt;0,MAX(X$1:X1401)+1,1),"")</f>
        <v/>
      </c>
      <c r="Z1402" s="51" t="str">
        <f>IF($U1402="","",IFERROR(SUMIF(Данные2!$A:$A,Техлист!$U1402,Данные2!D:D),""))</f>
        <v/>
      </c>
      <c r="AA1402" s="51" t="str">
        <f>IF($U1402="","",IFERROR(SUMIF(Данные2!$A:$A,Техлист!$U1402,Данные2!E:E),""))</f>
        <v/>
      </c>
      <c r="AB1402" s="45" t="str">
        <f>IF($U1402="","",IFERROR(ROUND(SUMIF(Данные2!$A:$A,Техлист!$U1402,Данные2!F:F)*100,0)&amp;"%",""))</f>
        <v/>
      </c>
    </row>
    <row r="1403" spans="1:28" x14ac:dyDescent="0.25">
      <c r="A1403" s="45" t="str">
        <f>IF(Данные2!$A1403&lt;&gt;"",Данные2!$A1403,"")</f>
        <v/>
      </c>
      <c r="G1403" s="45" t="str">
        <f t="shared" si="63"/>
        <v/>
      </c>
      <c r="H1403" s="45" t="str">
        <f>IF(COUNTIF(G$1:G1403,G1403)=1,IF(COUNT(H$1:H1402)&gt;0,MAX(H$1:H1402)+1,1),"")</f>
        <v/>
      </c>
      <c r="J1403" s="45" t="str">
        <f>IFERROR(IF(AND(Данные3!A1403&lt;&gt;"",Данные3!A1403=D$2),Данные3!B1403,""),"")</f>
        <v/>
      </c>
      <c r="K1403" s="45" t="str">
        <f>IF(COUNTIF(J$1:J1403,J1403)=1,IF(COUNT(K$1:K1402)&gt;0,MAX(K$1:K1402)+1,1),"")</f>
        <v/>
      </c>
      <c r="M1403" s="51" t="str">
        <f>IF(G1403="","",IFERROR(SUMIFS(Данные3!$E:$E,Данные3!$A:$A,D$2,Данные3!$B:$B,G1403),""))</f>
        <v/>
      </c>
      <c r="N1403" s="51" t="str">
        <f>IF(G1403="","",IFERROR(SUMIFS(Данные3!$F:$F,Данные3!$A:$A,D$2,Данные3!$B:$B,G1403),""))</f>
        <v/>
      </c>
      <c r="O1403" s="51" t="str">
        <f>IF(G1403="","",IFERROR(ROUND(SUMIFS(Данные3!$G:$G,Данные3!$A:$A,D$2,Данные3!$B:$B,G1403)*100,0)&amp;"%",""))</f>
        <v/>
      </c>
      <c r="U1403" s="51" t="str">
        <f t="shared" si="64"/>
        <v/>
      </c>
      <c r="V1403" s="53" t="str">
        <f t="shared" si="65"/>
        <v/>
      </c>
      <c r="W1403" s="51" t="str">
        <f>IFERROR(IF(Данные2!$A1403&lt;&gt;"",Данные2!$A1403,""),"")</f>
        <v/>
      </c>
      <c r="X1403" s="53" t="str">
        <f>IF(COUNTIF(W$1:W1403,W1403)=1,IF(COUNT(X$1:X1402)&gt;0,MAX(X$1:X1402)+1,1),"")</f>
        <v/>
      </c>
      <c r="Z1403" s="51" t="str">
        <f>IF($U1403="","",IFERROR(SUMIF(Данные2!$A:$A,Техлист!$U1403,Данные2!D:D),""))</f>
        <v/>
      </c>
      <c r="AA1403" s="51" t="str">
        <f>IF($U1403="","",IFERROR(SUMIF(Данные2!$A:$A,Техлист!$U1403,Данные2!E:E),""))</f>
        <v/>
      </c>
      <c r="AB1403" s="45" t="str">
        <f>IF($U1403="","",IFERROR(ROUND(SUMIF(Данные2!$A:$A,Техлист!$U1403,Данные2!F:F)*100,0)&amp;"%",""))</f>
        <v/>
      </c>
    </row>
    <row r="1404" spans="1:28" x14ac:dyDescent="0.25">
      <c r="A1404" s="45" t="str">
        <f>IF(Данные2!$A1404&lt;&gt;"",Данные2!$A1404,"")</f>
        <v/>
      </c>
      <c r="G1404" s="45" t="str">
        <f t="shared" si="63"/>
        <v/>
      </c>
      <c r="H1404" s="45" t="str">
        <f>IF(COUNTIF(G$1:G1404,G1404)=1,IF(COUNT(H$1:H1403)&gt;0,MAX(H$1:H1403)+1,1),"")</f>
        <v/>
      </c>
      <c r="J1404" s="45" t="str">
        <f>IFERROR(IF(AND(Данные3!A1404&lt;&gt;"",Данные3!A1404=D$2),Данные3!B1404,""),"")</f>
        <v/>
      </c>
      <c r="K1404" s="45" t="str">
        <f>IF(COUNTIF(J$1:J1404,J1404)=1,IF(COUNT(K$1:K1403)&gt;0,MAX(K$1:K1403)+1,1),"")</f>
        <v/>
      </c>
      <c r="M1404" s="51" t="str">
        <f>IF(G1404="","",IFERROR(SUMIFS(Данные3!$E:$E,Данные3!$A:$A,D$2,Данные3!$B:$B,G1404),""))</f>
        <v/>
      </c>
      <c r="N1404" s="51" t="str">
        <f>IF(G1404="","",IFERROR(SUMIFS(Данные3!$F:$F,Данные3!$A:$A,D$2,Данные3!$B:$B,G1404),""))</f>
        <v/>
      </c>
      <c r="O1404" s="51" t="str">
        <f>IF(G1404="","",IFERROR(ROUND(SUMIFS(Данные3!$G:$G,Данные3!$A:$A,D$2,Данные3!$B:$B,G1404)*100,0)&amp;"%",""))</f>
        <v/>
      </c>
      <c r="U1404" s="51" t="str">
        <f t="shared" si="64"/>
        <v/>
      </c>
      <c r="V1404" s="53" t="str">
        <f t="shared" si="65"/>
        <v/>
      </c>
      <c r="W1404" s="51" t="str">
        <f>IFERROR(IF(Данные2!$A1404&lt;&gt;"",Данные2!$A1404,""),"")</f>
        <v/>
      </c>
      <c r="X1404" s="53" t="str">
        <f>IF(COUNTIF(W$1:W1404,W1404)=1,IF(COUNT(X$1:X1403)&gt;0,MAX(X$1:X1403)+1,1),"")</f>
        <v/>
      </c>
      <c r="Z1404" s="51" t="str">
        <f>IF($U1404="","",IFERROR(SUMIF(Данные2!$A:$A,Техлист!$U1404,Данные2!D:D),""))</f>
        <v/>
      </c>
      <c r="AA1404" s="51" t="str">
        <f>IF($U1404="","",IFERROR(SUMIF(Данные2!$A:$A,Техлист!$U1404,Данные2!E:E),""))</f>
        <v/>
      </c>
      <c r="AB1404" s="45" t="str">
        <f>IF($U1404="","",IFERROR(ROUND(SUMIF(Данные2!$A:$A,Техлист!$U1404,Данные2!F:F)*100,0)&amp;"%",""))</f>
        <v/>
      </c>
    </row>
    <row r="1405" spans="1:28" x14ac:dyDescent="0.25">
      <c r="A1405" s="45" t="str">
        <f>IF(Данные2!$A1405&lt;&gt;"",Данные2!$A1405,"")</f>
        <v/>
      </c>
      <c r="G1405" s="45" t="str">
        <f t="shared" si="63"/>
        <v/>
      </c>
      <c r="H1405" s="45" t="str">
        <f>IF(COUNTIF(G$1:G1405,G1405)=1,IF(COUNT(H$1:H1404)&gt;0,MAX(H$1:H1404)+1,1),"")</f>
        <v/>
      </c>
      <c r="J1405" s="45" t="str">
        <f>IFERROR(IF(AND(Данные3!A1405&lt;&gt;"",Данные3!A1405=D$2),Данные3!B1405,""),"")</f>
        <v/>
      </c>
      <c r="K1405" s="45" t="str">
        <f>IF(COUNTIF(J$1:J1405,J1405)=1,IF(COUNT(K$1:K1404)&gt;0,MAX(K$1:K1404)+1,1),"")</f>
        <v/>
      </c>
      <c r="M1405" s="51" t="str">
        <f>IF(G1405="","",IFERROR(SUMIFS(Данные3!$E:$E,Данные3!$A:$A,D$2,Данные3!$B:$B,G1405),""))</f>
        <v/>
      </c>
      <c r="N1405" s="51" t="str">
        <f>IF(G1405="","",IFERROR(SUMIFS(Данные3!$F:$F,Данные3!$A:$A,D$2,Данные3!$B:$B,G1405),""))</f>
        <v/>
      </c>
      <c r="O1405" s="51" t="str">
        <f>IF(G1405="","",IFERROR(ROUND(SUMIFS(Данные3!$G:$G,Данные3!$A:$A,D$2,Данные3!$B:$B,G1405)*100,0)&amp;"%",""))</f>
        <v/>
      </c>
      <c r="U1405" s="51" t="str">
        <f t="shared" si="64"/>
        <v/>
      </c>
      <c r="V1405" s="53" t="str">
        <f t="shared" si="65"/>
        <v/>
      </c>
      <c r="W1405" s="51" t="str">
        <f>IFERROR(IF(Данные2!$A1405&lt;&gt;"",Данные2!$A1405,""),"")</f>
        <v/>
      </c>
      <c r="X1405" s="53" t="str">
        <f>IF(COUNTIF(W$1:W1405,W1405)=1,IF(COUNT(X$1:X1404)&gt;0,MAX(X$1:X1404)+1,1),"")</f>
        <v/>
      </c>
      <c r="Z1405" s="51" t="str">
        <f>IF($U1405="","",IFERROR(SUMIF(Данные2!$A:$A,Техлист!$U1405,Данные2!D:D),""))</f>
        <v/>
      </c>
      <c r="AA1405" s="51" t="str">
        <f>IF($U1405="","",IFERROR(SUMIF(Данные2!$A:$A,Техлист!$U1405,Данные2!E:E),""))</f>
        <v/>
      </c>
      <c r="AB1405" s="45" t="str">
        <f>IF($U1405="","",IFERROR(ROUND(SUMIF(Данные2!$A:$A,Техлист!$U1405,Данные2!F:F)*100,0)&amp;"%",""))</f>
        <v/>
      </c>
    </row>
    <row r="1406" spans="1:28" x14ac:dyDescent="0.25">
      <c r="A1406" s="45" t="str">
        <f>IF(Данные2!$A1406&lt;&gt;"",Данные2!$A1406,"")</f>
        <v/>
      </c>
      <c r="G1406" s="45" t="str">
        <f t="shared" si="63"/>
        <v/>
      </c>
      <c r="H1406" s="45" t="str">
        <f>IF(COUNTIF(G$1:G1406,G1406)=1,IF(COUNT(H$1:H1405)&gt;0,MAX(H$1:H1405)+1,1),"")</f>
        <v/>
      </c>
      <c r="J1406" s="45" t="str">
        <f>IFERROR(IF(AND(Данные3!A1406&lt;&gt;"",Данные3!A1406=D$2),Данные3!B1406,""),"")</f>
        <v/>
      </c>
      <c r="K1406" s="45" t="str">
        <f>IF(COUNTIF(J$1:J1406,J1406)=1,IF(COUNT(K$1:K1405)&gt;0,MAX(K$1:K1405)+1,1),"")</f>
        <v/>
      </c>
      <c r="M1406" s="51" t="str">
        <f>IF(G1406="","",IFERROR(SUMIFS(Данные3!$E:$E,Данные3!$A:$A,D$2,Данные3!$B:$B,G1406),""))</f>
        <v/>
      </c>
      <c r="N1406" s="51" t="str">
        <f>IF(G1406="","",IFERROR(SUMIFS(Данные3!$F:$F,Данные3!$A:$A,D$2,Данные3!$B:$B,G1406),""))</f>
        <v/>
      </c>
      <c r="O1406" s="51" t="str">
        <f>IF(G1406="","",IFERROR(ROUND(SUMIFS(Данные3!$G:$G,Данные3!$A:$A,D$2,Данные3!$B:$B,G1406)*100,0)&amp;"%",""))</f>
        <v/>
      </c>
      <c r="U1406" s="51" t="str">
        <f t="shared" si="64"/>
        <v/>
      </c>
      <c r="V1406" s="53" t="str">
        <f t="shared" si="65"/>
        <v/>
      </c>
      <c r="W1406" s="51" t="str">
        <f>IFERROR(IF(Данные2!$A1406&lt;&gt;"",Данные2!$A1406,""),"")</f>
        <v/>
      </c>
      <c r="X1406" s="53" t="str">
        <f>IF(COUNTIF(W$1:W1406,W1406)=1,IF(COUNT(X$1:X1405)&gt;0,MAX(X$1:X1405)+1,1),"")</f>
        <v/>
      </c>
      <c r="Z1406" s="51" t="str">
        <f>IF($U1406="","",IFERROR(SUMIF(Данные2!$A:$A,Техлист!$U1406,Данные2!D:D),""))</f>
        <v/>
      </c>
      <c r="AA1406" s="51" t="str">
        <f>IF($U1406="","",IFERROR(SUMIF(Данные2!$A:$A,Техлист!$U1406,Данные2!E:E),""))</f>
        <v/>
      </c>
      <c r="AB1406" s="45" t="str">
        <f>IF($U1406="","",IFERROR(ROUND(SUMIF(Данные2!$A:$A,Техлист!$U1406,Данные2!F:F)*100,0)&amp;"%",""))</f>
        <v/>
      </c>
    </row>
    <row r="1407" spans="1:28" x14ac:dyDescent="0.25">
      <c r="A1407" s="45" t="str">
        <f>IF(Данные2!$A1407&lt;&gt;"",Данные2!$A1407,"")</f>
        <v/>
      </c>
      <c r="G1407" s="45" t="str">
        <f t="shared" si="63"/>
        <v/>
      </c>
      <c r="H1407" s="45" t="str">
        <f>IF(COUNTIF(G$1:G1407,G1407)=1,IF(COUNT(H$1:H1406)&gt;0,MAX(H$1:H1406)+1,1),"")</f>
        <v/>
      </c>
      <c r="J1407" s="45" t="str">
        <f>IFERROR(IF(AND(Данные3!A1407&lt;&gt;"",Данные3!A1407=D$2),Данные3!B1407,""),"")</f>
        <v/>
      </c>
      <c r="K1407" s="45" t="str">
        <f>IF(COUNTIF(J$1:J1407,J1407)=1,IF(COUNT(K$1:K1406)&gt;0,MAX(K$1:K1406)+1,1),"")</f>
        <v/>
      </c>
      <c r="M1407" s="51" t="str">
        <f>IF(G1407="","",IFERROR(SUMIFS(Данные3!$E:$E,Данные3!$A:$A,D$2,Данные3!$B:$B,G1407),""))</f>
        <v/>
      </c>
      <c r="N1407" s="51" t="str">
        <f>IF(G1407="","",IFERROR(SUMIFS(Данные3!$F:$F,Данные3!$A:$A,D$2,Данные3!$B:$B,G1407),""))</f>
        <v/>
      </c>
      <c r="O1407" s="51" t="str">
        <f>IF(G1407="","",IFERROR(ROUND(SUMIFS(Данные3!$G:$G,Данные3!$A:$A,D$2,Данные3!$B:$B,G1407)*100,0)&amp;"%",""))</f>
        <v/>
      </c>
      <c r="U1407" s="51" t="str">
        <f t="shared" si="64"/>
        <v/>
      </c>
      <c r="V1407" s="53" t="str">
        <f t="shared" si="65"/>
        <v/>
      </c>
      <c r="W1407" s="51" t="str">
        <f>IFERROR(IF(Данные2!$A1407&lt;&gt;"",Данные2!$A1407,""),"")</f>
        <v/>
      </c>
      <c r="X1407" s="53" t="str">
        <f>IF(COUNTIF(W$1:W1407,W1407)=1,IF(COUNT(X$1:X1406)&gt;0,MAX(X$1:X1406)+1,1),"")</f>
        <v/>
      </c>
      <c r="Z1407" s="51" t="str">
        <f>IF($U1407="","",IFERROR(SUMIF(Данные2!$A:$A,Техлист!$U1407,Данные2!D:D),""))</f>
        <v/>
      </c>
      <c r="AA1407" s="51" t="str">
        <f>IF($U1407="","",IFERROR(SUMIF(Данные2!$A:$A,Техлист!$U1407,Данные2!E:E),""))</f>
        <v/>
      </c>
      <c r="AB1407" s="45" t="str">
        <f>IF($U1407="","",IFERROR(ROUND(SUMIF(Данные2!$A:$A,Техлист!$U1407,Данные2!F:F)*100,0)&amp;"%",""))</f>
        <v/>
      </c>
    </row>
    <row r="1408" spans="1:28" x14ac:dyDescent="0.25">
      <c r="A1408" s="45" t="str">
        <f>IF(Данные2!$A1408&lt;&gt;"",Данные2!$A1408,"")</f>
        <v/>
      </c>
      <c r="G1408" s="45" t="str">
        <f t="shared" si="63"/>
        <v/>
      </c>
      <c r="H1408" s="45" t="str">
        <f>IF(COUNTIF(G$1:G1408,G1408)=1,IF(COUNT(H$1:H1407)&gt;0,MAX(H$1:H1407)+1,1),"")</f>
        <v/>
      </c>
      <c r="J1408" s="45" t="str">
        <f>IFERROR(IF(AND(Данные3!A1408&lt;&gt;"",Данные3!A1408=D$2),Данные3!B1408,""),"")</f>
        <v/>
      </c>
      <c r="K1408" s="45" t="str">
        <f>IF(COUNTIF(J$1:J1408,J1408)=1,IF(COUNT(K$1:K1407)&gt;0,MAX(K$1:K1407)+1,1),"")</f>
        <v/>
      </c>
      <c r="M1408" s="51" t="str">
        <f>IF(G1408="","",IFERROR(SUMIFS(Данные3!$E:$E,Данные3!$A:$A,D$2,Данные3!$B:$B,G1408),""))</f>
        <v/>
      </c>
      <c r="N1408" s="51" t="str">
        <f>IF(G1408="","",IFERROR(SUMIFS(Данные3!$F:$F,Данные3!$A:$A,D$2,Данные3!$B:$B,G1408),""))</f>
        <v/>
      </c>
      <c r="O1408" s="51" t="str">
        <f>IF(G1408="","",IFERROR(ROUND(SUMIFS(Данные3!$G:$G,Данные3!$A:$A,D$2,Данные3!$B:$B,G1408)*100,0)&amp;"%",""))</f>
        <v/>
      </c>
      <c r="U1408" s="51" t="str">
        <f t="shared" si="64"/>
        <v/>
      </c>
      <c r="V1408" s="53" t="str">
        <f t="shared" si="65"/>
        <v/>
      </c>
      <c r="W1408" s="51" t="str">
        <f>IFERROR(IF(Данные2!$A1408&lt;&gt;"",Данные2!$A1408,""),"")</f>
        <v/>
      </c>
      <c r="X1408" s="53" t="str">
        <f>IF(COUNTIF(W$1:W1408,W1408)=1,IF(COUNT(X$1:X1407)&gt;0,MAX(X$1:X1407)+1,1),"")</f>
        <v/>
      </c>
      <c r="Z1408" s="51" t="str">
        <f>IF($U1408="","",IFERROR(SUMIF(Данные2!$A:$A,Техлист!$U1408,Данные2!D:D),""))</f>
        <v/>
      </c>
      <c r="AA1408" s="51" t="str">
        <f>IF($U1408="","",IFERROR(SUMIF(Данные2!$A:$A,Техлист!$U1408,Данные2!E:E),""))</f>
        <v/>
      </c>
      <c r="AB1408" s="45" t="str">
        <f>IF($U1408="","",IFERROR(ROUND(SUMIF(Данные2!$A:$A,Техлист!$U1408,Данные2!F:F)*100,0)&amp;"%",""))</f>
        <v/>
      </c>
    </row>
    <row r="1409" spans="1:28" x14ac:dyDescent="0.25">
      <c r="A1409" s="45" t="str">
        <f>IF(Данные2!$A1409&lt;&gt;"",Данные2!$A1409,"")</f>
        <v/>
      </c>
      <c r="G1409" s="45" t="str">
        <f t="shared" si="63"/>
        <v/>
      </c>
      <c r="H1409" s="45" t="str">
        <f>IF(COUNTIF(G$1:G1409,G1409)=1,IF(COUNT(H$1:H1408)&gt;0,MAX(H$1:H1408)+1,1),"")</f>
        <v/>
      </c>
      <c r="J1409" s="45" t="str">
        <f>IFERROR(IF(AND(Данные3!A1409&lt;&gt;"",Данные3!A1409=D$2),Данные3!B1409,""),"")</f>
        <v/>
      </c>
      <c r="K1409" s="45" t="str">
        <f>IF(COUNTIF(J$1:J1409,J1409)=1,IF(COUNT(K$1:K1408)&gt;0,MAX(K$1:K1408)+1,1),"")</f>
        <v/>
      </c>
      <c r="M1409" s="51" t="str">
        <f>IF(G1409="","",IFERROR(SUMIFS(Данные3!$E:$E,Данные3!$A:$A,D$2,Данные3!$B:$B,G1409),""))</f>
        <v/>
      </c>
      <c r="N1409" s="51" t="str">
        <f>IF(G1409="","",IFERROR(SUMIFS(Данные3!$F:$F,Данные3!$A:$A,D$2,Данные3!$B:$B,G1409),""))</f>
        <v/>
      </c>
      <c r="O1409" s="51" t="str">
        <f>IF(G1409="","",IFERROR(ROUND(SUMIFS(Данные3!$G:$G,Данные3!$A:$A,D$2,Данные3!$B:$B,G1409)*100,0)&amp;"%",""))</f>
        <v/>
      </c>
      <c r="U1409" s="51" t="str">
        <f t="shared" si="64"/>
        <v/>
      </c>
      <c r="V1409" s="53" t="str">
        <f t="shared" si="65"/>
        <v/>
      </c>
      <c r="W1409" s="51" t="str">
        <f>IFERROR(IF(Данные2!$A1409&lt;&gt;"",Данные2!$A1409,""),"")</f>
        <v/>
      </c>
      <c r="X1409" s="53" t="str">
        <f>IF(COUNTIF(W$1:W1409,W1409)=1,IF(COUNT(X$1:X1408)&gt;0,MAX(X$1:X1408)+1,1),"")</f>
        <v/>
      </c>
      <c r="Z1409" s="51" t="str">
        <f>IF($U1409="","",IFERROR(SUMIF(Данные2!$A:$A,Техлист!$U1409,Данные2!D:D),""))</f>
        <v/>
      </c>
      <c r="AA1409" s="51" t="str">
        <f>IF($U1409="","",IFERROR(SUMIF(Данные2!$A:$A,Техлист!$U1409,Данные2!E:E),""))</f>
        <v/>
      </c>
      <c r="AB1409" s="45" t="str">
        <f>IF($U1409="","",IFERROR(ROUND(SUMIF(Данные2!$A:$A,Техлист!$U1409,Данные2!F:F)*100,0)&amp;"%",""))</f>
        <v/>
      </c>
    </row>
    <row r="1410" spans="1:28" x14ac:dyDescent="0.25">
      <c r="A1410" s="45" t="str">
        <f>IF(Данные2!$A1410&lt;&gt;"",Данные2!$A1410,"")</f>
        <v/>
      </c>
      <c r="G1410" s="45" t="str">
        <f t="shared" ref="G1410:G1473" si="66">IFERROR(INDEX(J$2:J$2000,MATCH(ROW()-1,K$2:K$2000,0)),"")</f>
        <v/>
      </c>
      <c r="H1410" s="45" t="str">
        <f>IF(COUNTIF(G$1:G1410,G1410)=1,IF(COUNT(H$1:H1409)&gt;0,MAX(H$1:H1409)+1,1),"")</f>
        <v/>
      </c>
      <c r="J1410" s="45" t="str">
        <f>IFERROR(IF(AND(Данные3!A1410&lt;&gt;"",Данные3!A1410=D$2),Данные3!B1410,""),"")</f>
        <v/>
      </c>
      <c r="K1410" s="45" t="str">
        <f>IF(COUNTIF(J$1:J1410,J1410)=1,IF(COUNT(K$1:K1409)&gt;0,MAX(K$1:K1409)+1,1),"")</f>
        <v/>
      </c>
      <c r="M1410" s="51" t="str">
        <f>IF(G1410="","",IFERROR(SUMIFS(Данные3!$E:$E,Данные3!$A:$A,D$2,Данные3!$B:$B,G1410),""))</f>
        <v/>
      </c>
      <c r="N1410" s="51" t="str">
        <f>IF(G1410="","",IFERROR(SUMIFS(Данные3!$F:$F,Данные3!$A:$A,D$2,Данные3!$B:$B,G1410),""))</f>
        <v/>
      </c>
      <c r="O1410" s="51" t="str">
        <f>IF(G1410="","",IFERROR(ROUND(SUMIFS(Данные3!$G:$G,Данные3!$A:$A,D$2,Данные3!$B:$B,G1410)*100,0)&amp;"%",""))</f>
        <v/>
      </c>
      <c r="U1410" s="51" t="str">
        <f t="shared" ref="U1410:U1473" si="67">IFERROR(INDEX(W$2:W$2000,MATCH(ROW()-1,X$2:X$2000,0)),"")</f>
        <v/>
      </c>
      <c r="V1410" s="53" t="str">
        <f t="shared" ref="V1410:V1473" si="68">IFERROR(INDEX(X$2:X$2000,MATCH(ROW()-1,X$2:X$2000,0)),"")</f>
        <v/>
      </c>
      <c r="W1410" s="51" t="str">
        <f>IFERROR(IF(Данные2!$A1410&lt;&gt;"",Данные2!$A1410,""),"")</f>
        <v/>
      </c>
      <c r="X1410" s="53" t="str">
        <f>IF(COUNTIF(W$1:W1410,W1410)=1,IF(COUNT(X$1:X1409)&gt;0,MAX(X$1:X1409)+1,1),"")</f>
        <v/>
      </c>
      <c r="Z1410" s="51" t="str">
        <f>IF($U1410="","",IFERROR(SUMIF(Данные2!$A:$A,Техлист!$U1410,Данные2!D:D),""))</f>
        <v/>
      </c>
      <c r="AA1410" s="51" t="str">
        <f>IF($U1410="","",IFERROR(SUMIF(Данные2!$A:$A,Техлист!$U1410,Данные2!E:E),""))</f>
        <v/>
      </c>
      <c r="AB1410" s="45" t="str">
        <f>IF($U1410="","",IFERROR(ROUND(SUMIF(Данные2!$A:$A,Техлист!$U1410,Данные2!F:F)*100,0)&amp;"%",""))</f>
        <v/>
      </c>
    </row>
    <row r="1411" spans="1:28" x14ac:dyDescent="0.25">
      <c r="A1411" s="45" t="str">
        <f>IF(Данные2!$A1411&lt;&gt;"",Данные2!$A1411,"")</f>
        <v/>
      </c>
      <c r="G1411" s="45" t="str">
        <f t="shared" si="66"/>
        <v/>
      </c>
      <c r="H1411" s="45" t="str">
        <f>IF(COUNTIF(G$1:G1411,G1411)=1,IF(COUNT(H$1:H1410)&gt;0,MAX(H$1:H1410)+1,1),"")</f>
        <v/>
      </c>
      <c r="J1411" s="45" t="str">
        <f>IFERROR(IF(AND(Данные3!A1411&lt;&gt;"",Данные3!A1411=D$2),Данные3!B1411,""),"")</f>
        <v/>
      </c>
      <c r="K1411" s="45" t="str">
        <f>IF(COUNTIF(J$1:J1411,J1411)=1,IF(COUNT(K$1:K1410)&gt;0,MAX(K$1:K1410)+1,1),"")</f>
        <v/>
      </c>
      <c r="M1411" s="51" t="str">
        <f>IF(G1411="","",IFERROR(SUMIFS(Данные3!$E:$E,Данные3!$A:$A,D$2,Данные3!$B:$B,G1411),""))</f>
        <v/>
      </c>
      <c r="N1411" s="51" t="str">
        <f>IF(G1411="","",IFERROR(SUMIFS(Данные3!$F:$F,Данные3!$A:$A,D$2,Данные3!$B:$B,G1411),""))</f>
        <v/>
      </c>
      <c r="O1411" s="51" t="str">
        <f>IF(G1411="","",IFERROR(ROUND(SUMIFS(Данные3!$G:$G,Данные3!$A:$A,D$2,Данные3!$B:$B,G1411)*100,0)&amp;"%",""))</f>
        <v/>
      </c>
      <c r="U1411" s="51" t="str">
        <f t="shared" si="67"/>
        <v/>
      </c>
      <c r="V1411" s="53" t="str">
        <f t="shared" si="68"/>
        <v/>
      </c>
      <c r="W1411" s="51" t="str">
        <f>IFERROR(IF(Данные2!$A1411&lt;&gt;"",Данные2!$A1411,""),"")</f>
        <v/>
      </c>
      <c r="X1411" s="53" t="str">
        <f>IF(COUNTIF(W$1:W1411,W1411)=1,IF(COUNT(X$1:X1410)&gt;0,MAX(X$1:X1410)+1,1),"")</f>
        <v/>
      </c>
      <c r="Z1411" s="51" t="str">
        <f>IF($U1411="","",IFERROR(SUMIF(Данные2!$A:$A,Техлист!$U1411,Данные2!D:D),""))</f>
        <v/>
      </c>
      <c r="AA1411" s="51" t="str">
        <f>IF($U1411="","",IFERROR(SUMIF(Данные2!$A:$A,Техлист!$U1411,Данные2!E:E),""))</f>
        <v/>
      </c>
      <c r="AB1411" s="45" t="str">
        <f>IF($U1411="","",IFERROR(ROUND(SUMIF(Данные2!$A:$A,Техлист!$U1411,Данные2!F:F)*100,0)&amp;"%",""))</f>
        <v/>
      </c>
    </row>
    <row r="1412" spans="1:28" x14ac:dyDescent="0.25">
      <c r="A1412" s="45" t="str">
        <f>IF(Данные2!$A1412&lt;&gt;"",Данные2!$A1412,"")</f>
        <v/>
      </c>
      <c r="G1412" s="45" t="str">
        <f t="shared" si="66"/>
        <v/>
      </c>
      <c r="H1412" s="45" t="str">
        <f>IF(COUNTIF(G$1:G1412,G1412)=1,IF(COUNT(H$1:H1411)&gt;0,MAX(H$1:H1411)+1,1),"")</f>
        <v/>
      </c>
      <c r="J1412" s="45" t="str">
        <f>IFERROR(IF(AND(Данные3!A1412&lt;&gt;"",Данные3!A1412=D$2),Данные3!B1412,""),"")</f>
        <v/>
      </c>
      <c r="K1412" s="45" t="str">
        <f>IF(COUNTIF(J$1:J1412,J1412)=1,IF(COUNT(K$1:K1411)&gt;0,MAX(K$1:K1411)+1,1),"")</f>
        <v/>
      </c>
      <c r="M1412" s="51" t="str">
        <f>IF(G1412="","",IFERROR(SUMIFS(Данные3!$E:$E,Данные3!$A:$A,D$2,Данные3!$B:$B,G1412),""))</f>
        <v/>
      </c>
      <c r="N1412" s="51" t="str">
        <f>IF(G1412="","",IFERROR(SUMIFS(Данные3!$F:$F,Данные3!$A:$A,D$2,Данные3!$B:$B,G1412),""))</f>
        <v/>
      </c>
      <c r="O1412" s="51" t="str">
        <f>IF(G1412="","",IFERROR(ROUND(SUMIFS(Данные3!$G:$G,Данные3!$A:$A,D$2,Данные3!$B:$B,G1412)*100,0)&amp;"%",""))</f>
        <v/>
      </c>
      <c r="U1412" s="51" t="str">
        <f t="shared" si="67"/>
        <v/>
      </c>
      <c r="V1412" s="53" t="str">
        <f t="shared" si="68"/>
        <v/>
      </c>
      <c r="W1412" s="51" t="str">
        <f>IFERROR(IF(Данные2!$A1412&lt;&gt;"",Данные2!$A1412,""),"")</f>
        <v/>
      </c>
      <c r="X1412" s="53" t="str">
        <f>IF(COUNTIF(W$1:W1412,W1412)=1,IF(COUNT(X$1:X1411)&gt;0,MAX(X$1:X1411)+1,1),"")</f>
        <v/>
      </c>
      <c r="Z1412" s="51" t="str">
        <f>IF($U1412="","",IFERROR(SUMIF(Данные2!$A:$A,Техлист!$U1412,Данные2!D:D),""))</f>
        <v/>
      </c>
      <c r="AA1412" s="51" t="str">
        <f>IF($U1412="","",IFERROR(SUMIF(Данные2!$A:$A,Техлист!$U1412,Данные2!E:E),""))</f>
        <v/>
      </c>
      <c r="AB1412" s="45" t="str">
        <f>IF($U1412="","",IFERROR(ROUND(SUMIF(Данные2!$A:$A,Техлист!$U1412,Данные2!F:F)*100,0)&amp;"%",""))</f>
        <v/>
      </c>
    </row>
    <row r="1413" spans="1:28" x14ac:dyDescent="0.25">
      <c r="A1413" s="45" t="str">
        <f>IF(Данные2!$A1413&lt;&gt;"",Данные2!$A1413,"")</f>
        <v/>
      </c>
      <c r="G1413" s="45" t="str">
        <f t="shared" si="66"/>
        <v/>
      </c>
      <c r="H1413" s="45" t="str">
        <f>IF(COUNTIF(G$1:G1413,G1413)=1,IF(COUNT(H$1:H1412)&gt;0,MAX(H$1:H1412)+1,1),"")</f>
        <v/>
      </c>
      <c r="J1413" s="45" t="str">
        <f>IFERROR(IF(AND(Данные3!A1413&lt;&gt;"",Данные3!A1413=D$2),Данные3!B1413,""),"")</f>
        <v/>
      </c>
      <c r="K1413" s="45" t="str">
        <f>IF(COUNTIF(J$1:J1413,J1413)=1,IF(COUNT(K$1:K1412)&gt;0,MAX(K$1:K1412)+1,1),"")</f>
        <v/>
      </c>
      <c r="M1413" s="51" t="str">
        <f>IF(G1413="","",IFERROR(SUMIFS(Данные3!$E:$E,Данные3!$A:$A,D$2,Данные3!$B:$B,G1413),""))</f>
        <v/>
      </c>
      <c r="N1413" s="51" t="str">
        <f>IF(G1413="","",IFERROR(SUMIFS(Данные3!$F:$F,Данные3!$A:$A,D$2,Данные3!$B:$B,G1413),""))</f>
        <v/>
      </c>
      <c r="O1413" s="51" t="str">
        <f>IF(G1413="","",IFERROR(ROUND(SUMIFS(Данные3!$G:$G,Данные3!$A:$A,D$2,Данные3!$B:$B,G1413)*100,0)&amp;"%",""))</f>
        <v/>
      </c>
      <c r="U1413" s="51" t="str">
        <f t="shared" si="67"/>
        <v/>
      </c>
      <c r="V1413" s="53" t="str">
        <f t="shared" si="68"/>
        <v/>
      </c>
      <c r="W1413" s="51" t="str">
        <f>IFERROR(IF(Данные2!$A1413&lt;&gt;"",Данные2!$A1413,""),"")</f>
        <v/>
      </c>
      <c r="X1413" s="53" t="str">
        <f>IF(COUNTIF(W$1:W1413,W1413)=1,IF(COUNT(X$1:X1412)&gt;0,MAX(X$1:X1412)+1,1),"")</f>
        <v/>
      </c>
      <c r="Z1413" s="51" t="str">
        <f>IF($U1413="","",IFERROR(SUMIF(Данные2!$A:$A,Техлист!$U1413,Данные2!D:D),""))</f>
        <v/>
      </c>
      <c r="AA1413" s="51" t="str">
        <f>IF($U1413="","",IFERROR(SUMIF(Данные2!$A:$A,Техлист!$U1413,Данные2!E:E),""))</f>
        <v/>
      </c>
      <c r="AB1413" s="45" t="str">
        <f>IF($U1413="","",IFERROR(ROUND(SUMIF(Данные2!$A:$A,Техлист!$U1413,Данные2!F:F)*100,0)&amp;"%",""))</f>
        <v/>
      </c>
    </row>
    <row r="1414" spans="1:28" x14ac:dyDescent="0.25">
      <c r="A1414" s="45" t="str">
        <f>IF(Данные2!$A1414&lt;&gt;"",Данные2!$A1414,"")</f>
        <v/>
      </c>
      <c r="G1414" s="45" t="str">
        <f t="shared" si="66"/>
        <v/>
      </c>
      <c r="H1414" s="45" t="str">
        <f>IF(COUNTIF(G$1:G1414,G1414)=1,IF(COUNT(H$1:H1413)&gt;0,MAX(H$1:H1413)+1,1),"")</f>
        <v/>
      </c>
      <c r="J1414" s="45" t="str">
        <f>IFERROR(IF(AND(Данные3!A1414&lt;&gt;"",Данные3!A1414=D$2),Данные3!B1414,""),"")</f>
        <v/>
      </c>
      <c r="K1414" s="45" t="str">
        <f>IF(COUNTIF(J$1:J1414,J1414)=1,IF(COUNT(K$1:K1413)&gt;0,MAX(K$1:K1413)+1,1),"")</f>
        <v/>
      </c>
      <c r="M1414" s="51" t="str">
        <f>IF(G1414="","",IFERROR(SUMIFS(Данные3!$E:$E,Данные3!$A:$A,D$2,Данные3!$B:$B,G1414),""))</f>
        <v/>
      </c>
      <c r="N1414" s="51" t="str">
        <f>IF(G1414="","",IFERROR(SUMIFS(Данные3!$F:$F,Данные3!$A:$A,D$2,Данные3!$B:$B,G1414),""))</f>
        <v/>
      </c>
      <c r="O1414" s="51" t="str">
        <f>IF(G1414="","",IFERROR(ROUND(SUMIFS(Данные3!$G:$G,Данные3!$A:$A,D$2,Данные3!$B:$B,G1414)*100,0)&amp;"%",""))</f>
        <v/>
      </c>
      <c r="U1414" s="51" t="str">
        <f t="shared" si="67"/>
        <v/>
      </c>
      <c r="V1414" s="53" t="str">
        <f t="shared" si="68"/>
        <v/>
      </c>
      <c r="W1414" s="51" t="str">
        <f>IFERROR(IF(Данные2!$A1414&lt;&gt;"",Данные2!$A1414,""),"")</f>
        <v/>
      </c>
      <c r="X1414" s="53" t="str">
        <f>IF(COUNTIF(W$1:W1414,W1414)=1,IF(COUNT(X$1:X1413)&gt;0,MAX(X$1:X1413)+1,1),"")</f>
        <v/>
      </c>
      <c r="Z1414" s="51" t="str">
        <f>IF($U1414="","",IFERROR(SUMIF(Данные2!$A:$A,Техлист!$U1414,Данные2!D:D),""))</f>
        <v/>
      </c>
      <c r="AA1414" s="51" t="str">
        <f>IF($U1414="","",IFERROR(SUMIF(Данные2!$A:$A,Техлист!$U1414,Данные2!E:E),""))</f>
        <v/>
      </c>
      <c r="AB1414" s="45" t="str">
        <f>IF($U1414="","",IFERROR(ROUND(SUMIF(Данные2!$A:$A,Техлист!$U1414,Данные2!F:F)*100,0)&amp;"%",""))</f>
        <v/>
      </c>
    </row>
    <row r="1415" spans="1:28" x14ac:dyDescent="0.25">
      <c r="A1415" s="45" t="str">
        <f>IF(Данные2!$A1415&lt;&gt;"",Данные2!$A1415,"")</f>
        <v/>
      </c>
      <c r="G1415" s="45" t="str">
        <f t="shared" si="66"/>
        <v/>
      </c>
      <c r="H1415" s="45" t="str">
        <f>IF(COUNTIF(G$1:G1415,G1415)=1,IF(COUNT(H$1:H1414)&gt;0,MAX(H$1:H1414)+1,1),"")</f>
        <v/>
      </c>
      <c r="J1415" s="45" t="str">
        <f>IFERROR(IF(AND(Данные3!A1415&lt;&gt;"",Данные3!A1415=D$2),Данные3!B1415,""),"")</f>
        <v/>
      </c>
      <c r="K1415" s="45" t="str">
        <f>IF(COUNTIF(J$1:J1415,J1415)=1,IF(COUNT(K$1:K1414)&gt;0,MAX(K$1:K1414)+1,1),"")</f>
        <v/>
      </c>
      <c r="M1415" s="51" t="str">
        <f>IF(G1415="","",IFERROR(SUMIFS(Данные3!$E:$E,Данные3!$A:$A,D$2,Данные3!$B:$B,G1415),""))</f>
        <v/>
      </c>
      <c r="N1415" s="51" t="str">
        <f>IF(G1415="","",IFERROR(SUMIFS(Данные3!$F:$F,Данные3!$A:$A,D$2,Данные3!$B:$B,G1415),""))</f>
        <v/>
      </c>
      <c r="O1415" s="51" t="str">
        <f>IF(G1415="","",IFERROR(ROUND(SUMIFS(Данные3!$G:$G,Данные3!$A:$A,D$2,Данные3!$B:$B,G1415)*100,0)&amp;"%",""))</f>
        <v/>
      </c>
      <c r="U1415" s="51" t="str">
        <f t="shared" si="67"/>
        <v/>
      </c>
      <c r="V1415" s="53" t="str">
        <f t="shared" si="68"/>
        <v/>
      </c>
      <c r="W1415" s="51" t="str">
        <f>IFERROR(IF(Данные2!$A1415&lt;&gt;"",Данные2!$A1415,""),"")</f>
        <v/>
      </c>
      <c r="X1415" s="53" t="str">
        <f>IF(COUNTIF(W$1:W1415,W1415)=1,IF(COUNT(X$1:X1414)&gt;0,MAX(X$1:X1414)+1,1),"")</f>
        <v/>
      </c>
      <c r="Z1415" s="51" t="str">
        <f>IF($U1415="","",IFERROR(SUMIF(Данные2!$A:$A,Техлист!$U1415,Данные2!D:D),""))</f>
        <v/>
      </c>
      <c r="AA1415" s="51" t="str">
        <f>IF($U1415="","",IFERROR(SUMIF(Данные2!$A:$A,Техлист!$U1415,Данные2!E:E),""))</f>
        <v/>
      </c>
      <c r="AB1415" s="45" t="str">
        <f>IF($U1415="","",IFERROR(ROUND(SUMIF(Данные2!$A:$A,Техлист!$U1415,Данные2!F:F)*100,0)&amp;"%",""))</f>
        <v/>
      </c>
    </row>
    <row r="1416" spans="1:28" x14ac:dyDescent="0.25">
      <c r="A1416" s="45" t="str">
        <f>IF(Данные2!$A1416&lt;&gt;"",Данные2!$A1416,"")</f>
        <v/>
      </c>
      <c r="G1416" s="45" t="str">
        <f t="shared" si="66"/>
        <v/>
      </c>
      <c r="H1416" s="45" t="str">
        <f>IF(COUNTIF(G$1:G1416,G1416)=1,IF(COUNT(H$1:H1415)&gt;0,MAX(H$1:H1415)+1,1),"")</f>
        <v/>
      </c>
      <c r="J1416" s="45" t="str">
        <f>IFERROR(IF(AND(Данные3!A1416&lt;&gt;"",Данные3!A1416=D$2),Данные3!B1416,""),"")</f>
        <v/>
      </c>
      <c r="K1416" s="45" t="str">
        <f>IF(COUNTIF(J$1:J1416,J1416)=1,IF(COUNT(K$1:K1415)&gt;0,MAX(K$1:K1415)+1,1),"")</f>
        <v/>
      </c>
      <c r="M1416" s="51" t="str">
        <f>IF(G1416="","",IFERROR(SUMIFS(Данные3!$E:$E,Данные3!$A:$A,D$2,Данные3!$B:$B,G1416),""))</f>
        <v/>
      </c>
      <c r="N1416" s="51" t="str">
        <f>IF(G1416="","",IFERROR(SUMIFS(Данные3!$F:$F,Данные3!$A:$A,D$2,Данные3!$B:$B,G1416),""))</f>
        <v/>
      </c>
      <c r="O1416" s="51" t="str">
        <f>IF(G1416="","",IFERROR(ROUND(SUMIFS(Данные3!$G:$G,Данные3!$A:$A,D$2,Данные3!$B:$B,G1416)*100,0)&amp;"%",""))</f>
        <v/>
      </c>
      <c r="U1416" s="51" t="str">
        <f t="shared" si="67"/>
        <v/>
      </c>
      <c r="V1416" s="53" t="str">
        <f t="shared" si="68"/>
        <v/>
      </c>
      <c r="W1416" s="51" t="str">
        <f>IFERROR(IF(Данные2!$A1416&lt;&gt;"",Данные2!$A1416,""),"")</f>
        <v/>
      </c>
      <c r="X1416" s="53" t="str">
        <f>IF(COUNTIF(W$1:W1416,W1416)=1,IF(COUNT(X$1:X1415)&gt;0,MAX(X$1:X1415)+1,1),"")</f>
        <v/>
      </c>
      <c r="Z1416" s="51" t="str">
        <f>IF($U1416="","",IFERROR(SUMIF(Данные2!$A:$A,Техлист!$U1416,Данные2!D:D),""))</f>
        <v/>
      </c>
      <c r="AA1416" s="51" t="str">
        <f>IF($U1416="","",IFERROR(SUMIF(Данные2!$A:$A,Техлист!$U1416,Данные2!E:E),""))</f>
        <v/>
      </c>
      <c r="AB1416" s="45" t="str">
        <f>IF($U1416="","",IFERROR(ROUND(SUMIF(Данные2!$A:$A,Техлист!$U1416,Данные2!F:F)*100,0)&amp;"%",""))</f>
        <v/>
      </c>
    </row>
    <row r="1417" spans="1:28" x14ac:dyDescent="0.25">
      <c r="A1417" s="45" t="str">
        <f>IF(Данные2!$A1417&lt;&gt;"",Данные2!$A1417,"")</f>
        <v/>
      </c>
      <c r="G1417" s="45" t="str">
        <f t="shared" si="66"/>
        <v/>
      </c>
      <c r="H1417" s="45" t="str">
        <f>IF(COUNTIF(G$1:G1417,G1417)=1,IF(COUNT(H$1:H1416)&gt;0,MAX(H$1:H1416)+1,1),"")</f>
        <v/>
      </c>
      <c r="J1417" s="45" t="str">
        <f>IFERROR(IF(AND(Данные3!A1417&lt;&gt;"",Данные3!A1417=D$2),Данные3!B1417,""),"")</f>
        <v/>
      </c>
      <c r="K1417" s="45" t="str">
        <f>IF(COUNTIF(J$1:J1417,J1417)=1,IF(COUNT(K$1:K1416)&gt;0,MAX(K$1:K1416)+1,1),"")</f>
        <v/>
      </c>
      <c r="M1417" s="51" t="str">
        <f>IF(G1417="","",IFERROR(SUMIFS(Данные3!$E:$E,Данные3!$A:$A,D$2,Данные3!$B:$B,G1417),""))</f>
        <v/>
      </c>
      <c r="N1417" s="51" t="str">
        <f>IF(G1417="","",IFERROR(SUMIFS(Данные3!$F:$F,Данные3!$A:$A,D$2,Данные3!$B:$B,G1417),""))</f>
        <v/>
      </c>
      <c r="O1417" s="51" t="str">
        <f>IF(G1417="","",IFERROR(ROUND(SUMIFS(Данные3!$G:$G,Данные3!$A:$A,D$2,Данные3!$B:$B,G1417)*100,0)&amp;"%",""))</f>
        <v/>
      </c>
      <c r="U1417" s="51" t="str">
        <f t="shared" si="67"/>
        <v/>
      </c>
      <c r="V1417" s="53" t="str">
        <f t="shared" si="68"/>
        <v/>
      </c>
      <c r="W1417" s="51" t="str">
        <f>IFERROR(IF(Данные2!$A1417&lt;&gt;"",Данные2!$A1417,""),"")</f>
        <v/>
      </c>
      <c r="X1417" s="53" t="str">
        <f>IF(COUNTIF(W$1:W1417,W1417)=1,IF(COUNT(X$1:X1416)&gt;0,MAX(X$1:X1416)+1,1),"")</f>
        <v/>
      </c>
      <c r="Z1417" s="51" t="str">
        <f>IF($U1417="","",IFERROR(SUMIF(Данные2!$A:$A,Техлист!$U1417,Данные2!D:D),""))</f>
        <v/>
      </c>
      <c r="AA1417" s="51" t="str">
        <f>IF($U1417="","",IFERROR(SUMIF(Данные2!$A:$A,Техлист!$U1417,Данные2!E:E),""))</f>
        <v/>
      </c>
      <c r="AB1417" s="45" t="str">
        <f>IF($U1417="","",IFERROR(ROUND(SUMIF(Данные2!$A:$A,Техлист!$U1417,Данные2!F:F)*100,0)&amp;"%",""))</f>
        <v/>
      </c>
    </row>
    <row r="1418" spans="1:28" x14ac:dyDescent="0.25">
      <c r="A1418" s="45" t="str">
        <f>IF(Данные2!$A1418&lt;&gt;"",Данные2!$A1418,"")</f>
        <v/>
      </c>
      <c r="G1418" s="45" t="str">
        <f t="shared" si="66"/>
        <v/>
      </c>
      <c r="H1418" s="45" t="str">
        <f>IF(COUNTIF(G$1:G1418,G1418)=1,IF(COUNT(H$1:H1417)&gt;0,MAX(H$1:H1417)+1,1),"")</f>
        <v/>
      </c>
      <c r="J1418" s="45" t="str">
        <f>IFERROR(IF(AND(Данные3!A1418&lt;&gt;"",Данные3!A1418=D$2),Данные3!B1418,""),"")</f>
        <v/>
      </c>
      <c r="K1418" s="45" t="str">
        <f>IF(COUNTIF(J$1:J1418,J1418)=1,IF(COUNT(K$1:K1417)&gt;0,MAX(K$1:K1417)+1,1),"")</f>
        <v/>
      </c>
      <c r="M1418" s="51" t="str">
        <f>IF(G1418="","",IFERROR(SUMIFS(Данные3!$E:$E,Данные3!$A:$A,D$2,Данные3!$B:$B,G1418),""))</f>
        <v/>
      </c>
      <c r="N1418" s="51" t="str">
        <f>IF(G1418="","",IFERROR(SUMIFS(Данные3!$F:$F,Данные3!$A:$A,D$2,Данные3!$B:$B,G1418),""))</f>
        <v/>
      </c>
      <c r="O1418" s="51" t="str">
        <f>IF(G1418="","",IFERROR(ROUND(SUMIFS(Данные3!$G:$G,Данные3!$A:$A,D$2,Данные3!$B:$B,G1418)*100,0)&amp;"%",""))</f>
        <v/>
      </c>
      <c r="U1418" s="51" t="str">
        <f t="shared" si="67"/>
        <v/>
      </c>
      <c r="V1418" s="53" t="str">
        <f t="shared" si="68"/>
        <v/>
      </c>
      <c r="W1418" s="51" t="str">
        <f>IFERROR(IF(Данные2!$A1418&lt;&gt;"",Данные2!$A1418,""),"")</f>
        <v/>
      </c>
      <c r="X1418" s="53" t="str">
        <f>IF(COUNTIF(W$1:W1418,W1418)=1,IF(COUNT(X$1:X1417)&gt;0,MAX(X$1:X1417)+1,1),"")</f>
        <v/>
      </c>
      <c r="Z1418" s="51" t="str">
        <f>IF($U1418="","",IFERROR(SUMIF(Данные2!$A:$A,Техлист!$U1418,Данные2!D:D),""))</f>
        <v/>
      </c>
      <c r="AA1418" s="51" t="str">
        <f>IF($U1418="","",IFERROR(SUMIF(Данные2!$A:$A,Техлист!$U1418,Данные2!E:E),""))</f>
        <v/>
      </c>
      <c r="AB1418" s="45" t="str">
        <f>IF($U1418="","",IFERROR(ROUND(SUMIF(Данные2!$A:$A,Техлист!$U1418,Данные2!F:F)*100,0)&amp;"%",""))</f>
        <v/>
      </c>
    </row>
    <row r="1419" spans="1:28" x14ac:dyDescent="0.25">
      <c r="A1419" s="45" t="str">
        <f>IF(Данные2!$A1419&lt;&gt;"",Данные2!$A1419,"")</f>
        <v/>
      </c>
      <c r="G1419" s="45" t="str">
        <f t="shared" si="66"/>
        <v/>
      </c>
      <c r="H1419" s="45" t="str">
        <f>IF(COUNTIF(G$1:G1419,G1419)=1,IF(COUNT(H$1:H1418)&gt;0,MAX(H$1:H1418)+1,1),"")</f>
        <v/>
      </c>
      <c r="J1419" s="45" t="str">
        <f>IFERROR(IF(AND(Данные3!A1419&lt;&gt;"",Данные3!A1419=D$2),Данные3!B1419,""),"")</f>
        <v/>
      </c>
      <c r="K1419" s="45" t="str">
        <f>IF(COUNTIF(J$1:J1419,J1419)=1,IF(COUNT(K$1:K1418)&gt;0,MAX(K$1:K1418)+1,1),"")</f>
        <v/>
      </c>
      <c r="M1419" s="51" t="str">
        <f>IF(G1419="","",IFERROR(SUMIFS(Данные3!$E:$E,Данные3!$A:$A,D$2,Данные3!$B:$B,G1419),""))</f>
        <v/>
      </c>
      <c r="N1419" s="51" t="str">
        <f>IF(G1419="","",IFERROR(SUMIFS(Данные3!$F:$F,Данные3!$A:$A,D$2,Данные3!$B:$B,G1419),""))</f>
        <v/>
      </c>
      <c r="O1419" s="51" t="str">
        <f>IF(G1419="","",IFERROR(ROUND(SUMIFS(Данные3!$G:$G,Данные3!$A:$A,D$2,Данные3!$B:$B,G1419)*100,0)&amp;"%",""))</f>
        <v/>
      </c>
      <c r="U1419" s="51" t="str">
        <f t="shared" si="67"/>
        <v/>
      </c>
      <c r="V1419" s="53" t="str">
        <f t="shared" si="68"/>
        <v/>
      </c>
      <c r="W1419" s="51" t="str">
        <f>IFERROR(IF(Данные2!$A1419&lt;&gt;"",Данные2!$A1419,""),"")</f>
        <v/>
      </c>
      <c r="X1419" s="53" t="str">
        <f>IF(COUNTIF(W$1:W1419,W1419)=1,IF(COUNT(X$1:X1418)&gt;0,MAX(X$1:X1418)+1,1),"")</f>
        <v/>
      </c>
      <c r="Z1419" s="51" t="str">
        <f>IF($U1419="","",IFERROR(SUMIF(Данные2!$A:$A,Техлист!$U1419,Данные2!D:D),""))</f>
        <v/>
      </c>
      <c r="AA1419" s="51" t="str">
        <f>IF($U1419="","",IFERROR(SUMIF(Данные2!$A:$A,Техлист!$U1419,Данные2!E:E),""))</f>
        <v/>
      </c>
      <c r="AB1419" s="45" t="str">
        <f>IF($U1419="","",IFERROR(ROUND(SUMIF(Данные2!$A:$A,Техлист!$U1419,Данные2!F:F)*100,0)&amp;"%",""))</f>
        <v/>
      </c>
    </row>
    <row r="1420" spans="1:28" x14ac:dyDescent="0.25">
      <c r="A1420" s="45" t="str">
        <f>IF(Данные2!$A1420&lt;&gt;"",Данные2!$A1420,"")</f>
        <v/>
      </c>
      <c r="G1420" s="45" t="str">
        <f t="shared" si="66"/>
        <v/>
      </c>
      <c r="H1420" s="45" t="str">
        <f>IF(COUNTIF(G$1:G1420,G1420)=1,IF(COUNT(H$1:H1419)&gt;0,MAX(H$1:H1419)+1,1),"")</f>
        <v/>
      </c>
      <c r="J1420" s="45" t="str">
        <f>IFERROR(IF(AND(Данные3!A1420&lt;&gt;"",Данные3!A1420=D$2),Данные3!B1420,""),"")</f>
        <v/>
      </c>
      <c r="K1420" s="45" t="str">
        <f>IF(COUNTIF(J$1:J1420,J1420)=1,IF(COUNT(K$1:K1419)&gt;0,MAX(K$1:K1419)+1,1),"")</f>
        <v/>
      </c>
      <c r="M1420" s="51" t="str">
        <f>IF(G1420="","",IFERROR(SUMIFS(Данные3!$E:$E,Данные3!$A:$A,D$2,Данные3!$B:$B,G1420),""))</f>
        <v/>
      </c>
      <c r="N1420" s="51" t="str">
        <f>IF(G1420="","",IFERROR(SUMIFS(Данные3!$F:$F,Данные3!$A:$A,D$2,Данные3!$B:$B,G1420),""))</f>
        <v/>
      </c>
      <c r="O1420" s="51" t="str">
        <f>IF(G1420="","",IFERROR(ROUND(SUMIFS(Данные3!$G:$G,Данные3!$A:$A,D$2,Данные3!$B:$B,G1420)*100,0)&amp;"%",""))</f>
        <v/>
      </c>
      <c r="U1420" s="51" t="str">
        <f t="shared" si="67"/>
        <v/>
      </c>
      <c r="V1420" s="53" t="str">
        <f t="shared" si="68"/>
        <v/>
      </c>
      <c r="W1420" s="51" t="str">
        <f>IFERROR(IF(Данные2!$A1420&lt;&gt;"",Данные2!$A1420,""),"")</f>
        <v/>
      </c>
      <c r="X1420" s="53" t="str">
        <f>IF(COUNTIF(W$1:W1420,W1420)=1,IF(COUNT(X$1:X1419)&gt;0,MAX(X$1:X1419)+1,1),"")</f>
        <v/>
      </c>
      <c r="Z1420" s="51" t="str">
        <f>IF($U1420="","",IFERROR(SUMIF(Данные2!$A:$A,Техлист!$U1420,Данные2!D:D),""))</f>
        <v/>
      </c>
      <c r="AA1420" s="51" t="str">
        <f>IF($U1420="","",IFERROR(SUMIF(Данные2!$A:$A,Техлист!$U1420,Данные2!E:E),""))</f>
        <v/>
      </c>
      <c r="AB1420" s="45" t="str">
        <f>IF($U1420="","",IFERROR(ROUND(SUMIF(Данные2!$A:$A,Техлист!$U1420,Данные2!F:F)*100,0)&amp;"%",""))</f>
        <v/>
      </c>
    </row>
    <row r="1421" spans="1:28" x14ac:dyDescent="0.25">
      <c r="A1421" s="45" t="str">
        <f>IF(Данные2!$A1421&lt;&gt;"",Данные2!$A1421,"")</f>
        <v/>
      </c>
      <c r="G1421" s="45" t="str">
        <f t="shared" si="66"/>
        <v/>
      </c>
      <c r="H1421" s="45" t="str">
        <f>IF(COUNTIF(G$1:G1421,G1421)=1,IF(COUNT(H$1:H1420)&gt;0,MAX(H$1:H1420)+1,1),"")</f>
        <v/>
      </c>
      <c r="J1421" s="45" t="str">
        <f>IFERROR(IF(AND(Данные3!A1421&lt;&gt;"",Данные3!A1421=D$2),Данные3!B1421,""),"")</f>
        <v/>
      </c>
      <c r="K1421" s="45" t="str">
        <f>IF(COUNTIF(J$1:J1421,J1421)=1,IF(COUNT(K$1:K1420)&gt;0,MAX(K$1:K1420)+1,1),"")</f>
        <v/>
      </c>
      <c r="M1421" s="51" t="str">
        <f>IF(G1421="","",IFERROR(SUMIFS(Данные3!$E:$E,Данные3!$A:$A,D$2,Данные3!$B:$B,G1421),""))</f>
        <v/>
      </c>
      <c r="N1421" s="51" t="str">
        <f>IF(G1421="","",IFERROR(SUMIFS(Данные3!$F:$F,Данные3!$A:$A,D$2,Данные3!$B:$B,G1421),""))</f>
        <v/>
      </c>
      <c r="O1421" s="51" t="str">
        <f>IF(G1421="","",IFERROR(ROUND(SUMIFS(Данные3!$G:$G,Данные3!$A:$A,D$2,Данные3!$B:$B,G1421)*100,0)&amp;"%",""))</f>
        <v/>
      </c>
      <c r="U1421" s="51" t="str">
        <f t="shared" si="67"/>
        <v/>
      </c>
      <c r="V1421" s="53" t="str">
        <f t="shared" si="68"/>
        <v/>
      </c>
      <c r="W1421" s="51" t="str">
        <f>IFERROR(IF(Данные2!$A1421&lt;&gt;"",Данные2!$A1421,""),"")</f>
        <v/>
      </c>
      <c r="X1421" s="53" t="str">
        <f>IF(COUNTIF(W$1:W1421,W1421)=1,IF(COUNT(X$1:X1420)&gt;0,MAX(X$1:X1420)+1,1),"")</f>
        <v/>
      </c>
      <c r="Z1421" s="51" t="str">
        <f>IF($U1421="","",IFERROR(SUMIF(Данные2!$A:$A,Техлист!$U1421,Данные2!D:D),""))</f>
        <v/>
      </c>
      <c r="AA1421" s="51" t="str">
        <f>IF($U1421="","",IFERROR(SUMIF(Данные2!$A:$A,Техлист!$U1421,Данные2!E:E),""))</f>
        <v/>
      </c>
      <c r="AB1421" s="45" t="str">
        <f>IF($U1421="","",IFERROR(ROUND(SUMIF(Данные2!$A:$A,Техлист!$U1421,Данные2!F:F)*100,0)&amp;"%",""))</f>
        <v/>
      </c>
    </row>
    <row r="1422" spans="1:28" x14ac:dyDescent="0.25">
      <c r="A1422" s="45" t="str">
        <f>IF(Данные2!$A1422&lt;&gt;"",Данные2!$A1422,"")</f>
        <v/>
      </c>
      <c r="G1422" s="45" t="str">
        <f t="shared" si="66"/>
        <v/>
      </c>
      <c r="H1422" s="45" t="str">
        <f>IF(COUNTIF(G$1:G1422,G1422)=1,IF(COUNT(H$1:H1421)&gt;0,MAX(H$1:H1421)+1,1),"")</f>
        <v/>
      </c>
      <c r="J1422" s="45" t="str">
        <f>IFERROR(IF(AND(Данные3!A1422&lt;&gt;"",Данные3!A1422=D$2),Данные3!B1422,""),"")</f>
        <v/>
      </c>
      <c r="K1422" s="45" t="str">
        <f>IF(COUNTIF(J$1:J1422,J1422)=1,IF(COUNT(K$1:K1421)&gt;0,MAX(K$1:K1421)+1,1),"")</f>
        <v/>
      </c>
      <c r="M1422" s="51" t="str">
        <f>IF(G1422="","",IFERROR(SUMIFS(Данные3!$E:$E,Данные3!$A:$A,D$2,Данные3!$B:$B,G1422),""))</f>
        <v/>
      </c>
      <c r="N1422" s="51" t="str">
        <f>IF(G1422="","",IFERROR(SUMIFS(Данные3!$F:$F,Данные3!$A:$A,D$2,Данные3!$B:$B,G1422),""))</f>
        <v/>
      </c>
      <c r="O1422" s="51" t="str">
        <f>IF(G1422="","",IFERROR(ROUND(SUMIFS(Данные3!$G:$G,Данные3!$A:$A,D$2,Данные3!$B:$B,G1422)*100,0)&amp;"%",""))</f>
        <v/>
      </c>
      <c r="U1422" s="51" t="str">
        <f t="shared" si="67"/>
        <v/>
      </c>
      <c r="V1422" s="53" t="str">
        <f t="shared" si="68"/>
        <v/>
      </c>
      <c r="W1422" s="51" t="str">
        <f>IFERROR(IF(Данные2!$A1422&lt;&gt;"",Данные2!$A1422,""),"")</f>
        <v/>
      </c>
      <c r="X1422" s="53" t="str">
        <f>IF(COUNTIF(W$1:W1422,W1422)=1,IF(COUNT(X$1:X1421)&gt;0,MAX(X$1:X1421)+1,1),"")</f>
        <v/>
      </c>
      <c r="Z1422" s="51" t="str">
        <f>IF($U1422="","",IFERROR(SUMIF(Данные2!$A:$A,Техлист!$U1422,Данные2!D:D),""))</f>
        <v/>
      </c>
      <c r="AA1422" s="51" t="str">
        <f>IF($U1422="","",IFERROR(SUMIF(Данные2!$A:$A,Техлист!$U1422,Данные2!E:E),""))</f>
        <v/>
      </c>
      <c r="AB1422" s="45" t="str">
        <f>IF($U1422="","",IFERROR(ROUND(SUMIF(Данные2!$A:$A,Техлист!$U1422,Данные2!F:F)*100,0)&amp;"%",""))</f>
        <v/>
      </c>
    </row>
    <row r="1423" spans="1:28" x14ac:dyDescent="0.25">
      <c r="A1423" s="45" t="str">
        <f>IF(Данные2!$A1423&lt;&gt;"",Данные2!$A1423,"")</f>
        <v/>
      </c>
      <c r="G1423" s="45" t="str">
        <f t="shared" si="66"/>
        <v/>
      </c>
      <c r="H1423" s="45" t="str">
        <f>IF(COUNTIF(G$1:G1423,G1423)=1,IF(COUNT(H$1:H1422)&gt;0,MAX(H$1:H1422)+1,1),"")</f>
        <v/>
      </c>
      <c r="J1423" s="45" t="str">
        <f>IFERROR(IF(AND(Данные3!A1423&lt;&gt;"",Данные3!A1423=D$2),Данные3!B1423,""),"")</f>
        <v/>
      </c>
      <c r="K1423" s="45" t="str">
        <f>IF(COUNTIF(J$1:J1423,J1423)=1,IF(COUNT(K$1:K1422)&gt;0,MAX(K$1:K1422)+1,1),"")</f>
        <v/>
      </c>
      <c r="M1423" s="51" t="str">
        <f>IF(G1423="","",IFERROR(SUMIFS(Данные3!$E:$E,Данные3!$A:$A,D$2,Данные3!$B:$B,G1423),""))</f>
        <v/>
      </c>
      <c r="N1423" s="51" t="str">
        <f>IF(G1423="","",IFERROR(SUMIFS(Данные3!$F:$F,Данные3!$A:$A,D$2,Данные3!$B:$B,G1423),""))</f>
        <v/>
      </c>
      <c r="O1423" s="51" t="str">
        <f>IF(G1423="","",IFERROR(ROUND(SUMIFS(Данные3!$G:$G,Данные3!$A:$A,D$2,Данные3!$B:$B,G1423)*100,0)&amp;"%",""))</f>
        <v/>
      </c>
      <c r="U1423" s="51" t="str">
        <f t="shared" si="67"/>
        <v/>
      </c>
      <c r="V1423" s="53" t="str">
        <f t="shared" si="68"/>
        <v/>
      </c>
      <c r="W1423" s="51" t="str">
        <f>IFERROR(IF(Данные2!$A1423&lt;&gt;"",Данные2!$A1423,""),"")</f>
        <v/>
      </c>
      <c r="X1423" s="53" t="str">
        <f>IF(COUNTIF(W$1:W1423,W1423)=1,IF(COUNT(X$1:X1422)&gt;0,MAX(X$1:X1422)+1,1),"")</f>
        <v/>
      </c>
      <c r="Z1423" s="51" t="str">
        <f>IF($U1423="","",IFERROR(SUMIF(Данные2!$A:$A,Техлист!$U1423,Данные2!D:D),""))</f>
        <v/>
      </c>
      <c r="AA1423" s="51" t="str">
        <f>IF($U1423="","",IFERROR(SUMIF(Данные2!$A:$A,Техлист!$U1423,Данные2!E:E),""))</f>
        <v/>
      </c>
      <c r="AB1423" s="45" t="str">
        <f>IF($U1423="","",IFERROR(ROUND(SUMIF(Данные2!$A:$A,Техлист!$U1423,Данные2!F:F)*100,0)&amp;"%",""))</f>
        <v/>
      </c>
    </row>
    <row r="1424" spans="1:28" x14ac:dyDescent="0.25">
      <c r="A1424" s="45" t="str">
        <f>IF(Данные2!$A1424&lt;&gt;"",Данные2!$A1424,"")</f>
        <v/>
      </c>
      <c r="G1424" s="45" t="str">
        <f t="shared" si="66"/>
        <v/>
      </c>
      <c r="H1424" s="45" t="str">
        <f>IF(COUNTIF(G$1:G1424,G1424)=1,IF(COUNT(H$1:H1423)&gt;0,MAX(H$1:H1423)+1,1),"")</f>
        <v/>
      </c>
      <c r="J1424" s="45" t="str">
        <f>IFERROR(IF(AND(Данные3!A1424&lt;&gt;"",Данные3!A1424=D$2),Данные3!B1424,""),"")</f>
        <v/>
      </c>
      <c r="K1424" s="45" t="str">
        <f>IF(COUNTIF(J$1:J1424,J1424)=1,IF(COUNT(K$1:K1423)&gt;0,MAX(K$1:K1423)+1,1),"")</f>
        <v/>
      </c>
      <c r="M1424" s="51" t="str">
        <f>IF(G1424="","",IFERROR(SUMIFS(Данные3!$E:$E,Данные3!$A:$A,D$2,Данные3!$B:$B,G1424),""))</f>
        <v/>
      </c>
      <c r="N1424" s="51" t="str">
        <f>IF(G1424="","",IFERROR(SUMIFS(Данные3!$F:$F,Данные3!$A:$A,D$2,Данные3!$B:$B,G1424),""))</f>
        <v/>
      </c>
      <c r="O1424" s="51" t="str">
        <f>IF(G1424="","",IFERROR(ROUND(SUMIFS(Данные3!$G:$G,Данные3!$A:$A,D$2,Данные3!$B:$B,G1424)*100,0)&amp;"%",""))</f>
        <v/>
      </c>
      <c r="U1424" s="51" t="str">
        <f t="shared" si="67"/>
        <v/>
      </c>
      <c r="V1424" s="53" t="str">
        <f t="shared" si="68"/>
        <v/>
      </c>
      <c r="W1424" s="51" t="str">
        <f>IFERROR(IF(Данные2!$A1424&lt;&gt;"",Данные2!$A1424,""),"")</f>
        <v/>
      </c>
      <c r="X1424" s="53" t="str">
        <f>IF(COUNTIF(W$1:W1424,W1424)=1,IF(COUNT(X$1:X1423)&gt;0,MAX(X$1:X1423)+1,1),"")</f>
        <v/>
      </c>
      <c r="Z1424" s="51" t="str">
        <f>IF($U1424="","",IFERROR(SUMIF(Данные2!$A:$A,Техлист!$U1424,Данные2!D:D),""))</f>
        <v/>
      </c>
      <c r="AA1424" s="51" t="str">
        <f>IF($U1424="","",IFERROR(SUMIF(Данные2!$A:$A,Техлист!$U1424,Данные2!E:E),""))</f>
        <v/>
      </c>
      <c r="AB1424" s="45" t="str">
        <f>IF($U1424="","",IFERROR(ROUND(SUMIF(Данные2!$A:$A,Техлист!$U1424,Данные2!F:F)*100,0)&amp;"%",""))</f>
        <v/>
      </c>
    </row>
    <row r="1425" spans="1:28" x14ac:dyDescent="0.25">
      <c r="A1425" s="45" t="str">
        <f>IF(Данные2!$A1425&lt;&gt;"",Данные2!$A1425,"")</f>
        <v/>
      </c>
      <c r="G1425" s="45" t="str">
        <f t="shared" si="66"/>
        <v/>
      </c>
      <c r="H1425" s="45" t="str">
        <f>IF(COUNTIF(G$1:G1425,G1425)=1,IF(COUNT(H$1:H1424)&gt;0,MAX(H$1:H1424)+1,1),"")</f>
        <v/>
      </c>
      <c r="J1425" s="45" t="str">
        <f>IFERROR(IF(AND(Данные3!A1425&lt;&gt;"",Данные3!A1425=D$2),Данные3!B1425,""),"")</f>
        <v/>
      </c>
      <c r="K1425" s="45" t="str">
        <f>IF(COUNTIF(J$1:J1425,J1425)=1,IF(COUNT(K$1:K1424)&gt;0,MAX(K$1:K1424)+1,1),"")</f>
        <v/>
      </c>
      <c r="M1425" s="51" t="str">
        <f>IF(G1425="","",IFERROR(SUMIFS(Данные3!$E:$E,Данные3!$A:$A,D$2,Данные3!$B:$B,G1425),""))</f>
        <v/>
      </c>
      <c r="N1425" s="51" t="str">
        <f>IF(G1425="","",IFERROR(SUMIFS(Данные3!$F:$F,Данные3!$A:$A,D$2,Данные3!$B:$B,G1425),""))</f>
        <v/>
      </c>
      <c r="O1425" s="51" t="str">
        <f>IF(G1425="","",IFERROR(ROUND(SUMIFS(Данные3!$G:$G,Данные3!$A:$A,D$2,Данные3!$B:$B,G1425)*100,0)&amp;"%",""))</f>
        <v/>
      </c>
      <c r="U1425" s="51" t="str">
        <f t="shared" si="67"/>
        <v/>
      </c>
      <c r="V1425" s="53" t="str">
        <f t="shared" si="68"/>
        <v/>
      </c>
      <c r="W1425" s="51" t="str">
        <f>IFERROR(IF(Данные2!$A1425&lt;&gt;"",Данные2!$A1425,""),"")</f>
        <v/>
      </c>
      <c r="X1425" s="53" t="str">
        <f>IF(COUNTIF(W$1:W1425,W1425)=1,IF(COUNT(X$1:X1424)&gt;0,MAX(X$1:X1424)+1,1),"")</f>
        <v/>
      </c>
      <c r="Z1425" s="51" t="str">
        <f>IF($U1425="","",IFERROR(SUMIF(Данные2!$A:$A,Техлист!$U1425,Данные2!D:D),""))</f>
        <v/>
      </c>
      <c r="AA1425" s="51" t="str">
        <f>IF($U1425="","",IFERROR(SUMIF(Данные2!$A:$A,Техлист!$U1425,Данные2!E:E),""))</f>
        <v/>
      </c>
      <c r="AB1425" s="45" t="str">
        <f>IF($U1425="","",IFERROR(ROUND(SUMIF(Данные2!$A:$A,Техлист!$U1425,Данные2!F:F)*100,0)&amp;"%",""))</f>
        <v/>
      </c>
    </row>
    <row r="1426" spans="1:28" x14ac:dyDescent="0.25">
      <c r="A1426" s="45" t="str">
        <f>IF(Данные2!$A1426&lt;&gt;"",Данные2!$A1426,"")</f>
        <v/>
      </c>
      <c r="G1426" s="45" t="str">
        <f t="shared" si="66"/>
        <v/>
      </c>
      <c r="H1426" s="45" t="str">
        <f>IF(COUNTIF(G$1:G1426,G1426)=1,IF(COUNT(H$1:H1425)&gt;0,MAX(H$1:H1425)+1,1),"")</f>
        <v/>
      </c>
      <c r="J1426" s="45" t="str">
        <f>IFERROR(IF(AND(Данные3!A1426&lt;&gt;"",Данные3!A1426=D$2),Данные3!B1426,""),"")</f>
        <v/>
      </c>
      <c r="K1426" s="45" t="str">
        <f>IF(COUNTIF(J$1:J1426,J1426)=1,IF(COUNT(K$1:K1425)&gt;0,MAX(K$1:K1425)+1,1),"")</f>
        <v/>
      </c>
      <c r="M1426" s="51" t="str">
        <f>IF(G1426="","",IFERROR(SUMIFS(Данные3!$E:$E,Данные3!$A:$A,D$2,Данные3!$B:$B,G1426),""))</f>
        <v/>
      </c>
      <c r="N1426" s="51" t="str">
        <f>IF(G1426="","",IFERROR(SUMIFS(Данные3!$F:$F,Данные3!$A:$A,D$2,Данные3!$B:$B,G1426),""))</f>
        <v/>
      </c>
      <c r="O1426" s="51" t="str">
        <f>IF(G1426="","",IFERROR(ROUND(SUMIFS(Данные3!$G:$G,Данные3!$A:$A,D$2,Данные3!$B:$B,G1426)*100,0)&amp;"%",""))</f>
        <v/>
      </c>
      <c r="U1426" s="51" t="str">
        <f t="shared" si="67"/>
        <v/>
      </c>
      <c r="V1426" s="53" t="str">
        <f t="shared" si="68"/>
        <v/>
      </c>
      <c r="W1426" s="51" t="str">
        <f>IFERROR(IF(Данные2!$A1426&lt;&gt;"",Данные2!$A1426,""),"")</f>
        <v/>
      </c>
      <c r="X1426" s="53" t="str">
        <f>IF(COUNTIF(W$1:W1426,W1426)=1,IF(COUNT(X$1:X1425)&gt;0,MAX(X$1:X1425)+1,1),"")</f>
        <v/>
      </c>
      <c r="Z1426" s="51" t="str">
        <f>IF($U1426="","",IFERROR(SUMIF(Данные2!$A:$A,Техлист!$U1426,Данные2!D:D),""))</f>
        <v/>
      </c>
      <c r="AA1426" s="51" t="str">
        <f>IF($U1426="","",IFERROR(SUMIF(Данные2!$A:$A,Техлист!$U1426,Данные2!E:E),""))</f>
        <v/>
      </c>
      <c r="AB1426" s="45" t="str">
        <f>IF($U1426="","",IFERROR(ROUND(SUMIF(Данные2!$A:$A,Техлист!$U1426,Данные2!F:F)*100,0)&amp;"%",""))</f>
        <v/>
      </c>
    </row>
    <row r="1427" spans="1:28" x14ac:dyDescent="0.25">
      <c r="A1427" s="45" t="str">
        <f>IF(Данные2!$A1427&lt;&gt;"",Данные2!$A1427,"")</f>
        <v/>
      </c>
      <c r="G1427" s="45" t="str">
        <f t="shared" si="66"/>
        <v/>
      </c>
      <c r="H1427" s="45" t="str">
        <f>IF(COUNTIF(G$1:G1427,G1427)=1,IF(COUNT(H$1:H1426)&gt;0,MAX(H$1:H1426)+1,1),"")</f>
        <v/>
      </c>
      <c r="J1427" s="45" t="str">
        <f>IFERROR(IF(AND(Данные3!A1427&lt;&gt;"",Данные3!A1427=D$2),Данные3!B1427,""),"")</f>
        <v/>
      </c>
      <c r="K1427" s="45" t="str">
        <f>IF(COUNTIF(J$1:J1427,J1427)=1,IF(COUNT(K$1:K1426)&gt;0,MAX(K$1:K1426)+1,1),"")</f>
        <v/>
      </c>
      <c r="M1427" s="51" t="str">
        <f>IF(G1427="","",IFERROR(SUMIFS(Данные3!$E:$E,Данные3!$A:$A,D$2,Данные3!$B:$B,G1427),""))</f>
        <v/>
      </c>
      <c r="N1427" s="51" t="str">
        <f>IF(G1427="","",IFERROR(SUMIFS(Данные3!$F:$F,Данные3!$A:$A,D$2,Данные3!$B:$B,G1427),""))</f>
        <v/>
      </c>
      <c r="O1427" s="51" t="str">
        <f>IF(G1427="","",IFERROR(ROUND(SUMIFS(Данные3!$G:$G,Данные3!$A:$A,D$2,Данные3!$B:$B,G1427)*100,0)&amp;"%",""))</f>
        <v/>
      </c>
      <c r="U1427" s="51" t="str">
        <f t="shared" si="67"/>
        <v/>
      </c>
      <c r="V1427" s="53" t="str">
        <f t="shared" si="68"/>
        <v/>
      </c>
      <c r="W1427" s="51" t="str">
        <f>IFERROR(IF(Данные2!$A1427&lt;&gt;"",Данные2!$A1427,""),"")</f>
        <v/>
      </c>
      <c r="X1427" s="53" t="str">
        <f>IF(COUNTIF(W$1:W1427,W1427)=1,IF(COUNT(X$1:X1426)&gt;0,MAX(X$1:X1426)+1,1),"")</f>
        <v/>
      </c>
      <c r="Z1427" s="51" t="str">
        <f>IF($U1427="","",IFERROR(SUMIF(Данные2!$A:$A,Техлист!$U1427,Данные2!D:D),""))</f>
        <v/>
      </c>
      <c r="AA1427" s="51" t="str">
        <f>IF($U1427="","",IFERROR(SUMIF(Данные2!$A:$A,Техлист!$U1427,Данные2!E:E),""))</f>
        <v/>
      </c>
      <c r="AB1427" s="45" t="str">
        <f>IF($U1427="","",IFERROR(ROUND(SUMIF(Данные2!$A:$A,Техлист!$U1427,Данные2!F:F)*100,0)&amp;"%",""))</f>
        <v/>
      </c>
    </row>
    <row r="1428" spans="1:28" x14ac:dyDescent="0.25">
      <c r="A1428" s="45" t="str">
        <f>IF(Данные2!$A1428&lt;&gt;"",Данные2!$A1428,"")</f>
        <v/>
      </c>
      <c r="G1428" s="45" t="str">
        <f t="shared" si="66"/>
        <v/>
      </c>
      <c r="H1428" s="45" t="str">
        <f>IF(COUNTIF(G$1:G1428,G1428)=1,IF(COUNT(H$1:H1427)&gt;0,MAX(H$1:H1427)+1,1),"")</f>
        <v/>
      </c>
      <c r="J1428" s="45" t="str">
        <f>IFERROR(IF(AND(Данные3!A1428&lt;&gt;"",Данные3!A1428=D$2),Данные3!B1428,""),"")</f>
        <v/>
      </c>
      <c r="K1428" s="45" t="str">
        <f>IF(COUNTIF(J$1:J1428,J1428)=1,IF(COUNT(K$1:K1427)&gt;0,MAX(K$1:K1427)+1,1),"")</f>
        <v/>
      </c>
      <c r="M1428" s="51" t="str">
        <f>IF(G1428="","",IFERROR(SUMIFS(Данные3!$E:$E,Данные3!$A:$A,D$2,Данные3!$B:$B,G1428),""))</f>
        <v/>
      </c>
      <c r="N1428" s="51" t="str">
        <f>IF(G1428="","",IFERROR(SUMIFS(Данные3!$F:$F,Данные3!$A:$A,D$2,Данные3!$B:$B,G1428),""))</f>
        <v/>
      </c>
      <c r="O1428" s="51" t="str">
        <f>IF(G1428="","",IFERROR(ROUND(SUMIFS(Данные3!$G:$G,Данные3!$A:$A,D$2,Данные3!$B:$B,G1428)*100,0)&amp;"%",""))</f>
        <v/>
      </c>
      <c r="U1428" s="51" t="str">
        <f t="shared" si="67"/>
        <v/>
      </c>
      <c r="V1428" s="53" t="str">
        <f t="shared" si="68"/>
        <v/>
      </c>
      <c r="W1428" s="51" t="str">
        <f>IFERROR(IF(Данные2!$A1428&lt;&gt;"",Данные2!$A1428,""),"")</f>
        <v/>
      </c>
      <c r="X1428" s="53" t="str">
        <f>IF(COUNTIF(W$1:W1428,W1428)=1,IF(COUNT(X$1:X1427)&gt;0,MAX(X$1:X1427)+1,1),"")</f>
        <v/>
      </c>
      <c r="Z1428" s="51" t="str">
        <f>IF($U1428="","",IFERROR(SUMIF(Данные2!$A:$A,Техлист!$U1428,Данные2!D:D),""))</f>
        <v/>
      </c>
      <c r="AA1428" s="51" t="str">
        <f>IF($U1428="","",IFERROR(SUMIF(Данные2!$A:$A,Техлист!$U1428,Данные2!E:E),""))</f>
        <v/>
      </c>
      <c r="AB1428" s="45" t="str">
        <f>IF($U1428="","",IFERROR(ROUND(SUMIF(Данные2!$A:$A,Техлист!$U1428,Данные2!F:F)*100,0)&amp;"%",""))</f>
        <v/>
      </c>
    </row>
    <row r="1429" spans="1:28" x14ac:dyDescent="0.25">
      <c r="A1429" s="45" t="str">
        <f>IF(Данные2!$A1429&lt;&gt;"",Данные2!$A1429,"")</f>
        <v/>
      </c>
      <c r="G1429" s="45" t="str">
        <f t="shared" si="66"/>
        <v/>
      </c>
      <c r="H1429" s="45" t="str">
        <f>IF(COUNTIF(G$1:G1429,G1429)=1,IF(COUNT(H$1:H1428)&gt;0,MAX(H$1:H1428)+1,1),"")</f>
        <v/>
      </c>
      <c r="J1429" s="45" t="str">
        <f>IFERROR(IF(AND(Данные3!A1429&lt;&gt;"",Данные3!A1429=D$2),Данные3!B1429,""),"")</f>
        <v/>
      </c>
      <c r="K1429" s="45" t="str">
        <f>IF(COUNTIF(J$1:J1429,J1429)=1,IF(COUNT(K$1:K1428)&gt;0,MAX(K$1:K1428)+1,1),"")</f>
        <v/>
      </c>
      <c r="M1429" s="51" t="str">
        <f>IF(G1429="","",IFERROR(SUMIFS(Данные3!$E:$E,Данные3!$A:$A,D$2,Данные3!$B:$B,G1429),""))</f>
        <v/>
      </c>
      <c r="N1429" s="51" t="str">
        <f>IF(G1429="","",IFERROR(SUMIFS(Данные3!$F:$F,Данные3!$A:$A,D$2,Данные3!$B:$B,G1429),""))</f>
        <v/>
      </c>
      <c r="O1429" s="51" t="str">
        <f>IF(G1429="","",IFERROR(ROUND(SUMIFS(Данные3!$G:$G,Данные3!$A:$A,D$2,Данные3!$B:$B,G1429)*100,0)&amp;"%",""))</f>
        <v/>
      </c>
      <c r="U1429" s="51" t="str">
        <f t="shared" si="67"/>
        <v/>
      </c>
      <c r="V1429" s="53" t="str">
        <f t="shared" si="68"/>
        <v/>
      </c>
      <c r="W1429" s="51" t="str">
        <f>IFERROR(IF(Данные2!$A1429&lt;&gt;"",Данные2!$A1429,""),"")</f>
        <v/>
      </c>
      <c r="X1429" s="53" t="str">
        <f>IF(COUNTIF(W$1:W1429,W1429)=1,IF(COUNT(X$1:X1428)&gt;0,MAX(X$1:X1428)+1,1),"")</f>
        <v/>
      </c>
      <c r="Z1429" s="51" t="str">
        <f>IF($U1429="","",IFERROR(SUMIF(Данные2!$A:$A,Техлист!$U1429,Данные2!D:D),""))</f>
        <v/>
      </c>
      <c r="AA1429" s="51" t="str">
        <f>IF($U1429="","",IFERROR(SUMIF(Данные2!$A:$A,Техлист!$U1429,Данные2!E:E),""))</f>
        <v/>
      </c>
      <c r="AB1429" s="45" t="str">
        <f>IF($U1429="","",IFERROR(ROUND(SUMIF(Данные2!$A:$A,Техлист!$U1429,Данные2!F:F)*100,0)&amp;"%",""))</f>
        <v/>
      </c>
    </row>
    <row r="1430" spans="1:28" x14ac:dyDescent="0.25">
      <c r="A1430" s="45" t="str">
        <f>IF(Данные2!$A1430&lt;&gt;"",Данные2!$A1430,"")</f>
        <v/>
      </c>
      <c r="G1430" s="45" t="str">
        <f t="shared" si="66"/>
        <v/>
      </c>
      <c r="H1430" s="45" t="str">
        <f>IF(COUNTIF(G$1:G1430,G1430)=1,IF(COUNT(H$1:H1429)&gt;0,MAX(H$1:H1429)+1,1),"")</f>
        <v/>
      </c>
      <c r="J1430" s="45" t="str">
        <f>IFERROR(IF(AND(Данные3!A1430&lt;&gt;"",Данные3!A1430=D$2),Данные3!B1430,""),"")</f>
        <v/>
      </c>
      <c r="K1430" s="45" t="str">
        <f>IF(COUNTIF(J$1:J1430,J1430)=1,IF(COUNT(K$1:K1429)&gt;0,MAX(K$1:K1429)+1,1),"")</f>
        <v/>
      </c>
      <c r="M1430" s="51" t="str">
        <f>IF(G1430="","",IFERROR(SUMIFS(Данные3!$E:$E,Данные3!$A:$A,D$2,Данные3!$B:$B,G1430),""))</f>
        <v/>
      </c>
      <c r="N1430" s="51" t="str">
        <f>IF(G1430="","",IFERROR(SUMIFS(Данные3!$F:$F,Данные3!$A:$A,D$2,Данные3!$B:$B,G1430),""))</f>
        <v/>
      </c>
      <c r="O1430" s="51" t="str">
        <f>IF(G1430="","",IFERROR(ROUND(SUMIFS(Данные3!$G:$G,Данные3!$A:$A,D$2,Данные3!$B:$B,G1430)*100,0)&amp;"%",""))</f>
        <v/>
      </c>
      <c r="U1430" s="51" t="str">
        <f t="shared" si="67"/>
        <v/>
      </c>
      <c r="V1430" s="53" t="str">
        <f t="shared" si="68"/>
        <v/>
      </c>
      <c r="W1430" s="51" t="str">
        <f>IFERROR(IF(Данные2!$A1430&lt;&gt;"",Данные2!$A1430,""),"")</f>
        <v/>
      </c>
      <c r="X1430" s="53" t="str">
        <f>IF(COUNTIF(W$1:W1430,W1430)=1,IF(COUNT(X$1:X1429)&gt;0,MAX(X$1:X1429)+1,1),"")</f>
        <v/>
      </c>
      <c r="Z1430" s="51" t="str">
        <f>IF($U1430="","",IFERROR(SUMIF(Данные2!$A:$A,Техлист!$U1430,Данные2!D:D),""))</f>
        <v/>
      </c>
      <c r="AA1430" s="51" t="str">
        <f>IF($U1430="","",IFERROR(SUMIF(Данные2!$A:$A,Техлист!$U1430,Данные2!E:E),""))</f>
        <v/>
      </c>
      <c r="AB1430" s="45" t="str">
        <f>IF($U1430="","",IFERROR(ROUND(SUMIF(Данные2!$A:$A,Техлист!$U1430,Данные2!F:F)*100,0)&amp;"%",""))</f>
        <v/>
      </c>
    </row>
    <row r="1431" spans="1:28" x14ac:dyDescent="0.25">
      <c r="A1431" s="45" t="str">
        <f>IF(Данные2!$A1431&lt;&gt;"",Данные2!$A1431,"")</f>
        <v/>
      </c>
      <c r="G1431" s="45" t="str">
        <f t="shared" si="66"/>
        <v/>
      </c>
      <c r="H1431" s="45" t="str">
        <f>IF(COUNTIF(G$1:G1431,G1431)=1,IF(COUNT(H$1:H1430)&gt;0,MAX(H$1:H1430)+1,1),"")</f>
        <v/>
      </c>
      <c r="J1431" s="45" t="str">
        <f>IFERROR(IF(AND(Данные3!A1431&lt;&gt;"",Данные3!A1431=D$2),Данные3!B1431,""),"")</f>
        <v/>
      </c>
      <c r="K1431" s="45" t="str">
        <f>IF(COUNTIF(J$1:J1431,J1431)=1,IF(COUNT(K$1:K1430)&gt;0,MAX(K$1:K1430)+1,1),"")</f>
        <v/>
      </c>
      <c r="M1431" s="51" t="str">
        <f>IF(G1431="","",IFERROR(SUMIFS(Данные3!$E:$E,Данные3!$A:$A,D$2,Данные3!$B:$B,G1431),""))</f>
        <v/>
      </c>
      <c r="N1431" s="51" t="str">
        <f>IF(G1431="","",IFERROR(SUMIFS(Данные3!$F:$F,Данные3!$A:$A,D$2,Данные3!$B:$B,G1431),""))</f>
        <v/>
      </c>
      <c r="O1431" s="51" t="str">
        <f>IF(G1431="","",IFERROR(ROUND(SUMIFS(Данные3!$G:$G,Данные3!$A:$A,D$2,Данные3!$B:$B,G1431)*100,0)&amp;"%",""))</f>
        <v/>
      </c>
      <c r="U1431" s="51" t="str">
        <f t="shared" si="67"/>
        <v/>
      </c>
      <c r="V1431" s="53" t="str">
        <f t="shared" si="68"/>
        <v/>
      </c>
      <c r="W1431" s="51" t="str">
        <f>IFERROR(IF(Данные2!$A1431&lt;&gt;"",Данные2!$A1431,""),"")</f>
        <v/>
      </c>
      <c r="X1431" s="53" t="str">
        <f>IF(COUNTIF(W$1:W1431,W1431)=1,IF(COUNT(X$1:X1430)&gt;0,MAX(X$1:X1430)+1,1),"")</f>
        <v/>
      </c>
      <c r="Z1431" s="51" t="str">
        <f>IF($U1431="","",IFERROR(SUMIF(Данные2!$A:$A,Техлист!$U1431,Данные2!D:D),""))</f>
        <v/>
      </c>
      <c r="AA1431" s="51" t="str">
        <f>IF($U1431="","",IFERROR(SUMIF(Данные2!$A:$A,Техлист!$U1431,Данные2!E:E),""))</f>
        <v/>
      </c>
      <c r="AB1431" s="45" t="str">
        <f>IF($U1431="","",IFERROR(ROUND(SUMIF(Данные2!$A:$A,Техлист!$U1431,Данные2!F:F)*100,0)&amp;"%",""))</f>
        <v/>
      </c>
    </row>
    <row r="1432" spans="1:28" x14ac:dyDescent="0.25">
      <c r="A1432" s="45" t="str">
        <f>IF(Данные2!$A1432&lt;&gt;"",Данные2!$A1432,"")</f>
        <v/>
      </c>
      <c r="G1432" s="45" t="str">
        <f t="shared" si="66"/>
        <v/>
      </c>
      <c r="H1432" s="45" t="str">
        <f>IF(COUNTIF(G$1:G1432,G1432)=1,IF(COUNT(H$1:H1431)&gt;0,MAX(H$1:H1431)+1,1),"")</f>
        <v/>
      </c>
      <c r="J1432" s="45" t="str">
        <f>IFERROR(IF(AND(Данные3!A1432&lt;&gt;"",Данные3!A1432=D$2),Данные3!B1432,""),"")</f>
        <v/>
      </c>
      <c r="K1432" s="45" t="str">
        <f>IF(COUNTIF(J$1:J1432,J1432)=1,IF(COUNT(K$1:K1431)&gt;0,MAX(K$1:K1431)+1,1),"")</f>
        <v/>
      </c>
      <c r="M1432" s="51" t="str">
        <f>IF(G1432="","",IFERROR(SUMIFS(Данные3!$E:$E,Данные3!$A:$A,D$2,Данные3!$B:$B,G1432),""))</f>
        <v/>
      </c>
      <c r="N1432" s="51" t="str">
        <f>IF(G1432="","",IFERROR(SUMIFS(Данные3!$F:$F,Данные3!$A:$A,D$2,Данные3!$B:$B,G1432),""))</f>
        <v/>
      </c>
      <c r="O1432" s="51" t="str">
        <f>IF(G1432="","",IFERROR(ROUND(SUMIFS(Данные3!$G:$G,Данные3!$A:$A,D$2,Данные3!$B:$B,G1432)*100,0)&amp;"%",""))</f>
        <v/>
      </c>
      <c r="U1432" s="51" t="str">
        <f t="shared" si="67"/>
        <v/>
      </c>
      <c r="V1432" s="53" t="str">
        <f t="shared" si="68"/>
        <v/>
      </c>
      <c r="W1432" s="51" t="str">
        <f>IFERROR(IF(Данные2!$A1432&lt;&gt;"",Данные2!$A1432,""),"")</f>
        <v/>
      </c>
      <c r="X1432" s="53" t="str">
        <f>IF(COUNTIF(W$1:W1432,W1432)=1,IF(COUNT(X$1:X1431)&gt;0,MAX(X$1:X1431)+1,1),"")</f>
        <v/>
      </c>
      <c r="Z1432" s="51" t="str">
        <f>IF($U1432="","",IFERROR(SUMIF(Данные2!$A:$A,Техлист!$U1432,Данные2!D:D),""))</f>
        <v/>
      </c>
      <c r="AA1432" s="51" t="str">
        <f>IF($U1432="","",IFERROR(SUMIF(Данные2!$A:$A,Техлист!$U1432,Данные2!E:E),""))</f>
        <v/>
      </c>
      <c r="AB1432" s="45" t="str">
        <f>IF($U1432="","",IFERROR(ROUND(SUMIF(Данные2!$A:$A,Техлист!$U1432,Данные2!F:F)*100,0)&amp;"%",""))</f>
        <v/>
      </c>
    </row>
    <row r="1433" spans="1:28" x14ac:dyDescent="0.25">
      <c r="A1433" s="45" t="str">
        <f>IF(Данные2!$A1433&lt;&gt;"",Данные2!$A1433,"")</f>
        <v/>
      </c>
      <c r="G1433" s="45" t="str">
        <f t="shared" si="66"/>
        <v/>
      </c>
      <c r="H1433" s="45" t="str">
        <f>IF(COUNTIF(G$1:G1433,G1433)=1,IF(COUNT(H$1:H1432)&gt;0,MAX(H$1:H1432)+1,1),"")</f>
        <v/>
      </c>
      <c r="J1433" s="45" t="str">
        <f>IFERROR(IF(AND(Данные3!A1433&lt;&gt;"",Данные3!A1433=D$2),Данные3!B1433,""),"")</f>
        <v/>
      </c>
      <c r="K1433" s="45" t="str">
        <f>IF(COUNTIF(J$1:J1433,J1433)=1,IF(COUNT(K$1:K1432)&gt;0,MAX(K$1:K1432)+1,1),"")</f>
        <v/>
      </c>
      <c r="M1433" s="51" t="str">
        <f>IF(G1433="","",IFERROR(SUMIFS(Данные3!$E:$E,Данные3!$A:$A,D$2,Данные3!$B:$B,G1433),""))</f>
        <v/>
      </c>
      <c r="N1433" s="51" t="str">
        <f>IF(G1433="","",IFERROR(SUMIFS(Данные3!$F:$F,Данные3!$A:$A,D$2,Данные3!$B:$B,G1433),""))</f>
        <v/>
      </c>
      <c r="O1433" s="51" t="str">
        <f>IF(G1433="","",IFERROR(ROUND(SUMIFS(Данные3!$G:$G,Данные3!$A:$A,D$2,Данные3!$B:$B,G1433)*100,0)&amp;"%",""))</f>
        <v/>
      </c>
      <c r="U1433" s="51" t="str">
        <f t="shared" si="67"/>
        <v/>
      </c>
      <c r="V1433" s="53" t="str">
        <f t="shared" si="68"/>
        <v/>
      </c>
      <c r="W1433" s="51" t="str">
        <f>IFERROR(IF(Данные2!$A1433&lt;&gt;"",Данные2!$A1433,""),"")</f>
        <v/>
      </c>
      <c r="X1433" s="53" t="str">
        <f>IF(COUNTIF(W$1:W1433,W1433)=1,IF(COUNT(X$1:X1432)&gt;0,MAX(X$1:X1432)+1,1),"")</f>
        <v/>
      </c>
      <c r="Z1433" s="51" t="str">
        <f>IF($U1433="","",IFERROR(SUMIF(Данные2!$A:$A,Техлист!$U1433,Данные2!D:D),""))</f>
        <v/>
      </c>
      <c r="AA1433" s="51" t="str">
        <f>IF($U1433="","",IFERROR(SUMIF(Данные2!$A:$A,Техлист!$U1433,Данные2!E:E),""))</f>
        <v/>
      </c>
      <c r="AB1433" s="45" t="str">
        <f>IF($U1433="","",IFERROR(ROUND(SUMIF(Данные2!$A:$A,Техлист!$U1433,Данные2!F:F)*100,0)&amp;"%",""))</f>
        <v/>
      </c>
    </row>
    <row r="1434" spans="1:28" x14ac:dyDescent="0.25">
      <c r="A1434" s="45" t="str">
        <f>IF(Данные2!$A1434&lt;&gt;"",Данные2!$A1434,"")</f>
        <v/>
      </c>
      <c r="G1434" s="45" t="str">
        <f t="shared" si="66"/>
        <v/>
      </c>
      <c r="H1434" s="45" t="str">
        <f>IF(COUNTIF(G$1:G1434,G1434)=1,IF(COUNT(H$1:H1433)&gt;0,MAX(H$1:H1433)+1,1),"")</f>
        <v/>
      </c>
      <c r="J1434" s="45" t="str">
        <f>IFERROR(IF(AND(Данные3!A1434&lt;&gt;"",Данные3!A1434=D$2),Данные3!B1434,""),"")</f>
        <v/>
      </c>
      <c r="K1434" s="45" t="str">
        <f>IF(COUNTIF(J$1:J1434,J1434)=1,IF(COUNT(K$1:K1433)&gt;0,MAX(K$1:K1433)+1,1),"")</f>
        <v/>
      </c>
      <c r="M1434" s="51" t="str">
        <f>IF(G1434="","",IFERROR(SUMIFS(Данные3!$E:$E,Данные3!$A:$A,D$2,Данные3!$B:$B,G1434),""))</f>
        <v/>
      </c>
      <c r="N1434" s="51" t="str">
        <f>IF(G1434="","",IFERROR(SUMIFS(Данные3!$F:$F,Данные3!$A:$A,D$2,Данные3!$B:$B,G1434),""))</f>
        <v/>
      </c>
      <c r="O1434" s="51" t="str">
        <f>IF(G1434="","",IFERROR(ROUND(SUMIFS(Данные3!$G:$G,Данные3!$A:$A,D$2,Данные3!$B:$B,G1434)*100,0)&amp;"%",""))</f>
        <v/>
      </c>
      <c r="U1434" s="51" t="str">
        <f t="shared" si="67"/>
        <v/>
      </c>
      <c r="V1434" s="53" t="str">
        <f t="shared" si="68"/>
        <v/>
      </c>
      <c r="W1434" s="51" t="str">
        <f>IFERROR(IF(Данные2!$A1434&lt;&gt;"",Данные2!$A1434,""),"")</f>
        <v/>
      </c>
      <c r="X1434" s="53" t="str">
        <f>IF(COUNTIF(W$1:W1434,W1434)=1,IF(COUNT(X$1:X1433)&gt;0,MAX(X$1:X1433)+1,1),"")</f>
        <v/>
      </c>
      <c r="Z1434" s="51" t="str">
        <f>IF($U1434="","",IFERROR(SUMIF(Данные2!$A:$A,Техлист!$U1434,Данные2!D:D),""))</f>
        <v/>
      </c>
      <c r="AA1434" s="51" t="str">
        <f>IF($U1434="","",IFERROR(SUMIF(Данные2!$A:$A,Техлист!$U1434,Данные2!E:E),""))</f>
        <v/>
      </c>
      <c r="AB1434" s="45" t="str">
        <f>IF($U1434="","",IFERROR(ROUND(SUMIF(Данные2!$A:$A,Техлист!$U1434,Данные2!F:F)*100,0)&amp;"%",""))</f>
        <v/>
      </c>
    </row>
    <row r="1435" spans="1:28" x14ac:dyDescent="0.25">
      <c r="A1435" s="45" t="str">
        <f>IF(Данные2!$A1435&lt;&gt;"",Данные2!$A1435,"")</f>
        <v/>
      </c>
      <c r="G1435" s="45" t="str">
        <f t="shared" si="66"/>
        <v/>
      </c>
      <c r="H1435" s="45" t="str">
        <f>IF(COUNTIF(G$1:G1435,G1435)=1,IF(COUNT(H$1:H1434)&gt;0,MAX(H$1:H1434)+1,1),"")</f>
        <v/>
      </c>
      <c r="J1435" s="45" t="str">
        <f>IFERROR(IF(AND(Данные3!A1435&lt;&gt;"",Данные3!A1435=D$2),Данные3!B1435,""),"")</f>
        <v/>
      </c>
      <c r="K1435" s="45" t="str">
        <f>IF(COUNTIF(J$1:J1435,J1435)=1,IF(COUNT(K$1:K1434)&gt;0,MAX(K$1:K1434)+1,1),"")</f>
        <v/>
      </c>
      <c r="M1435" s="51" t="str">
        <f>IF(G1435="","",IFERROR(SUMIFS(Данные3!$E:$E,Данные3!$A:$A,D$2,Данные3!$B:$B,G1435),""))</f>
        <v/>
      </c>
      <c r="N1435" s="51" t="str">
        <f>IF(G1435="","",IFERROR(SUMIFS(Данные3!$F:$F,Данные3!$A:$A,D$2,Данные3!$B:$B,G1435),""))</f>
        <v/>
      </c>
      <c r="O1435" s="51" t="str">
        <f>IF(G1435="","",IFERROR(ROUND(SUMIFS(Данные3!$G:$G,Данные3!$A:$A,D$2,Данные3!$B:$B,G1435)*100,0)&amp;"%",""))</f>
        <v/>
      </c>
      <c r="U1435" s="51" t="str">
        <f t="shared" si="67"/>
        <v/>
      </c>
      <c r="V1435" s="53" t="str">
        <f t="shared" si="68"/>
        <v/>
      </c>
      <c r="W1435" s="51" t="str">
        <f>IFERROR(IF(Данные2!$A1435&lt;&gt;"",Данные2!$A1435,""),"")</f>
        <v/>
      </c>
      <c r="X1435" s="53" t="str">
        <f>IF(COUNTIF(W$1:W1435,W1435)=1,IF(COUNT(X$1:X1434)&gt;0,MAX(X$1:X1434)+1,1),"")</f>
        <v/>
      </c>
      <c r="Z1435" s="51" t="str">
        <f>IF($U1435="","",IFERROR(SUMIF(Данные2!$A:$A,Техлист!$U1435,Данные2!D:D),""))</f>
        <v/>
      </c>
      <c r="AA1435" s="51" t="str">
        <f>IF($U1435="","",IFERROR(SUMIF(Данные2!$A:$A,Техлист!$U1435,Данные2!E:E),""))</f>
        <v/>
      </c>
      <c r="AB1435" s="45" t="str">
        <f>IF($U1435="","",IFERROR(ROUND(SUMIF(Данные2!$A:$A,Техлист!$U1435,Данные2!F:F)*100,0)&amp;"%",""))</f>
        <v/>
      </c>
    </row>
    <row r="1436" spans="1:28" x14ac:dyDescent="0.25">
      <c r="A1436" s="45" t="str">
        <f>IF(Данные2!$A1436&lt;&gt;"",Данные2!$A1436,"")</f>
        <v/>
      </c>
      <c r="G1436" s="45" t="str">
        <f t="shared" si="66"/>
        <v/>
      </c>
      <c r="H1436" s="45" t="str">
        <f>IF(COUNTIF(G$1:G1436,G1436)=1,IF(COUNT(H$1:H1435)&gt;0,MAX(H$1:H1435)+1,1),"")</f>
        <v/>
      </c>
      <c r="J1436" s="45" t="str">
        <f>IFERROR(IF(AND(Данные3!A1436&lt;&gt;"",Данные3!A1436=D$2),Данные3!B1436,""),"")</f>
        <v/>
      </c>
      <c r="K1436" s="45" t="str">
        <f>IF(COUNTIF(J$1:J1436,J1436)=1,IF(COUNT(K$1:K1435)&gt;0,MAX(K$1:K1435)+1,1),"")</f>
        <v/>
      </c>
      <c r="M1436" s="51" t="str">
        <f>IF(G1436="","",IFERROR(SUMIFS(Данные3!$E:$E,Данные3!$A:$A,D$2,Данные3!$B:$B,G1436),""))</f>
        <v/>
      </c>
      <c r="N1436" s="51" t="str">
        <f>IF(G1436="","",IFERROR(SUMIFS(Данные3!$F:$F,Данные3!$A:$A,D$2,Данные3!$B:$B,G1436),""))</f>
        <v/>
      </c>
      <c r="O1436" s="51" t="str">
        <f>IF(G1436="","",IFERROR(ROUND(SUMIFS(Данные3!$G:$G,Данные3!$A:$A,D$2,Данные3!$B:$B,G1436)*100,0)&amp;"%",""))</f>
        <v/>
      </c>
      <c r="U1436" s="51" t="str">
        <f t="shared" si="67"/>
        <v/>
      </c>
      <c r="V1436" s="53" t="str">
        <f t="shared" si="68"/>
        <v/>
      </c>
      <c r="W1436" s="51" t="str">
        <f>IFERROR(IF(Данные2!$A1436&lt;&gt;"",Данные2!$A1436,""),"")</f>
        <v/>
      </c>
      <c r="X1436" s="53" t="str">
        <f>IF(COUNTIF(W$1:W1436,W1436)=1,IF(COUNT(X$1:X1435)&gt;0,MAX(X$1:X1435)+1,1),"")</f>
        <v/>
      </c>
      <c r="Z1436" s="51" t="str">
        <f>IF($U1436="","",IFERROR(SUMIF(Данные2!$A:$A,Техлист!$U1436,Данные2!D:D),""))</f>
        <v/>
      </c>
      <c r="AA1436" s="51" t="str">
        <f>IF($U1436="","",IFERROR(SUMIF(Данные2!$A:$A,Техлист!$U1436,Данные2!E:E),""))</f>
        <v/>
      </c>
      <c r="AB1436" s="45" t="str">
        <f>IF($U1436="","",IFERROR(ROUND(SUMIF(Данные2!$A:$A,Техлист!$U1436,Данные2!F:F)*100,0)&amp;"%",""))</f>
        <v/>
      </c>
    </row>
    <row r="1437" spans="1:28" x14ac:dyDescent="0.25">
      <c r="A1437" s="45" t="str">
        <f>IF(Данные2!$A1437&lt;&gt;"",Данные2!$A1437,"")</f>
        <v/>
      </c>
      <c r="G1437" s="45" t="str">
        <f t="shared" si="66"/>
        <v/>
      </c>
      <c r="H1437" s="45" t="str">
        <f>IF(COUNTIF(G$1:G1437,G1437)=1,IF(COUNT(H$1:H1436)&gt;0,MAX(H$1:H1436)+1,1),"")</f>
        <v/>
      </c>
      <c r="J1437" s="45" t="str">
        <f>IFERROR(IF(AND(Данные3!A1437&lt;&gt;"",Данные3!A1437=D$2),Данные3!B1437,""),"")</f>
        <v/>
      </c>
      <c r="K1437" s="45" t="str">
        <f>IF(COUNTIF(J$1:J1437,J1437)=1,IF(COUNT(K$1:K1436)&gt;0,MAX(K$1:K1436)+1,1),"")</f>
        <v/>
      </c>
      <c r="M1437" s="51" t="str">
        <f>IF(G1437="","",IFERROR(SUMIFS(Данные3!$E:$E,Данные3!$A:$A,D$2,Данные3!$B:$B,G1437),""))</f>
        <v/>
      </c>
      <c r="N1437" s="51" t="str">
        <f>IF(G1437="","",IFERROR(SUMIFS(Данные3!$F:$F,Данные3!$A:$A,D$2,Данные3!$B:$B,G1437),""))</f>
        <v/>
      </c>
      <c r="O1437" s="51" t="str">
        <f>IF(G1437="","",IFERROR(ROUND(SUMIFS(Данные3!$G:$G,Данные3!$A:$A,D$2,Данные3!$B:$B,G1437)*100,0)&amp;"%",""))</f>
        <v/>
      </c>
      <c r="U1437" s="51" t="str">
        <f t="shared" si="67"/>
        <v/>
      </c>
      <c r="V1437" s="53" t="str">
        <f t="shared" si="68"/>
        <v/>
      </c>
      <c r="W1437" s="51" t="str">
        <f>IFERROR(IF(Данные2!$A1437&lt;&gt;"",Данные2!$A1437,""),"")</f>
        <v/>
      </c>
      <c r="X1437" s="53" t="str">
        <f>IF(COUNTIF(W$1:W1437,W1437)=1,IF(COUNT(X$1:X1436)&gt;0,MAX(X$1:X1436)+1,1),"")</f>
        <v/>
      </c>
      <c r="Z1437" s="51" t="str">
        <f>IF($U1437="","",IFERROR(SUMIF(Данные2!$A:$A,Техлист!$U1437,Данные2!D:D),""))</f>
        <v/>
      </c>
      <c r="AA1437" s="51" t="str">
        <f>IF($U1437="","",IFERROR(SUMIF(Данные2!$A:$A,Техлист!$U1437,Данные2!E:E),""))</f>
        <v/>
      </c>
      <c r="AB1437" s="45" t="str">
        <f>IF($U1437="","",IFERROR(ROUND(SUMIF(Данные2!$A:$A,Техлист!$U1437,Данные2!F:F)*100,0)&amp;"%",""))</f>
        <v/>
      </c>
    </row>
    <row r="1438" spans="1:28" x14ac:dyDescent="0.25">
      <c r="A1438" s="45" t="str">
        <f>IF(Данные2!$A1438&lt;&gt;"",Данные2!$A1438,"")</f>
        <v/>
      </c>
      <c r="G1438" s="45" t="str">
        <f t="shared" si="66"/>
        <v/>
      </c>
      <c r="H1438" s="45" t="str">
        <f>IF(COUNTIF(G$1:G1438,G1438)=1,IF(COUNT(H$1:H1437)&gt;0,MAX(H$1:H1437)+1,1),"")</f>
        <v/>
      </c>
      <c r="J1438" s="45" t="str">
        <f>IFERROR(IF(AND(Данные3!A1438&lt;&gt;"",Данные3!A1438=D$2),Данные3!B1438,""),"")</f>
        <v/>
      </c>
      <c r="K1438" s="45" t="str">
        <f>IF(COUNTIF(J$1:J1438,J1438)=1,IF(COUNT(K$1:K1437)&gt;0,MAX(K$1:K1437)+1,1),"")</f>
        <v/>
      </c>
      <c r="M1438" s="51" t="str">
        <f>IF(G1438="","",IFERROR(SUMIFS(Данные3!$E:$E,Данные3!$A:$A,D$2,Данные3!$B:$B,G1438),""))</f>
        <v/>
      </c>
      <c r="N1438" s="51" t="str">
        <f>IF(G1438="","",IFERROR(SUMIFS(Данные3!$F:$F,Данные3!$A:$A,D$2,Данные3!$B:$B,G1438),""))</f>
        <v/>
      </c>
      <c r="O1438" s="51" t="str">
        <f>IF(G1438="","",IFERROR(ROUND(SUMIFS(Данные3!$G:$G,Данные3!$A:$A,D$2,Данные3!$B:$B,G1438)*100,0)&amp;"%",""))</f>
        <v/>
      </c>
      <c r="U1438" s="51" t="str">
        <f t="shared" si="67"/>
        <v/>
      </c>
      <c r="V1438" s="53" t="str">
        <f t="shared" si="68"/>
        <v/>
      </c>
      <c r="W1438" s="51" t="str">
        <f>IFERROR(IF(Данные2!$A1438&lt;&gt;"",Данные2!$A1438,""),"")</f>
        <v/>
      </c>
      <c r="X1438" s="53" t="str">
        <f>IF(COUNTIF(W$1:W1438,W1438)=1,IF(COUNT(X$1:X1437)&gt;0,MAX(X$1:X1437)+1,1),"")</f>
        <v/>
      </c>
      <c r="Z1438" s="51" t="str">
        <f>IF($U1438="","",IFERROR(SUMIF(Данные2!$A:$A,Техлист!$U1438,Данные2!D:D),""))</f>
        <v/>
      </c>
      <c r="AA1438" s="51" t="str">
        <f>IF($U1438="","",IFERROR(SUMIF(Данные2!$A:$A,Техлист!$U1438,Данные2!E:E),""))</f>
        <v/>
      </c>
      <c r="AB1438" s="45" t="str">
        <f>IF($U1438="","",IFERROR(ROUND(SUMIF(Данные2!$A:$A,Техлист!$U1438,Данные2!F:F)*100,0)&amp;"%",""))</f>
        <v/>
      </c>
    </row>
    <row r="1439" spans="1:28" x14ac:dyDescent="0.25">
      <c r="A1439" s="45" t="str">
        <f>IF(Данные2!$A1439&lt;&gt;"",Данные2!$A1439,"")</f>
        <v/>
      </c>
      <c r="G1439" s="45" t="str">
        <f t="shared" si="66"/>
        <v/>
      </c>
      <c r="H1439" s="45" t="str">
        <f>IF(COUNTIF(G$1:G1439,G1439)=1,IF(COUNT(H$1:H1438)&gt;0,MAX(H$1:H1438)+1,1),"")</f>
        <v/>
      </c>
      <c r="J1439" s="45" t="str">
        <f>IFERROR(IF(AND(Данные3!A1439&lt;&gt;"",Данные3!A1439=D$2),Данные3!B1439,""),"")</f>
        <v/>
      </c>
      <c r="K1439" s="45" t="str">
        <f>IF(COUNTIF(J$1:J1439,J1439)=1,IF(COUNT(K$1:K1438)&gt;0,MAX(K$1:K1438)+1,1),"")</f>
        <v/>
      </c>
      <c r="M1439" s="51" t="str">
        <f>IF(G1439="","",IFERROR(SUMIFS(Данные3!$E:$E,Данные3!$A:$A,D$2,Данные3!$B:$B,G1439),""))</f>
        <v/>
      </c>
      <c r="N1439" s="51" t="str">
        <f>IF(G1439="","",IFERROR(SUMIFS(Данные3!$F:$F,Данные3!$A:$A,D$2,Данные3!$B:$B,G1439),""))</f>
        <v/>
      </c>
      <c r="O1439" s="51" t="str">
        <f>IF(G1439="","",IFERROR(ROUND(SUMIFS(Данные3!$G:$G,Данные3!$A:$A,D$2,Данные3!$B:$B,G1439)*100,0)&amp;"%",""))</f>
        <v/>
      </c>
      <c r="U1439" s="51" t="str">
        <f t="shared" si="67"/>
        <v/>
      </c>
      <c r="V1439" s="53" t="str">
        <f t="shared" si="68"/>
        <v/>
      </c>
      <c r="W1439" s="51" t="str">
        <f>IFERROR(IF(Данные2!$A1439&lt;&gt;"",Данные2!$A1439,""),"")</f>
        <v/>
      </c>
      <c r="X1439" s="53" t="str">
        <f>IF(COUNTIF(W$1:W1439,W1439)=1,IF(COUNT(X$1:X1438)&gt;0,MAX(X$1:X1438)+1,1),"")</f>
        <v/>
      </c>
      <c r="Z1439" s="51" t="str">
        <f>IF($U1439="","",IFERROR(SUMIF(Данные2!$A:$A,Техлист!$U1439,Данные2!D:D),""))</f>
        <v/>
      </c>
      <c r="AA1439" s="51" t="str">
        <f>IF($U1439="","",IFERROR(SUMIF(Данные2!$A:$A,Техлист!$U1439,Данные2!E:E),""))</f>
        <v/>
      </c>
      <c r="AB1439" s="45" t="str">
        <f>IF($U1439="","",IFERROR(ROUND(SUMIF(Данные2!$A:$A,Техлист!$U1439,Данные2!F:F)*100,0)&amp;"%",""))</f>
        <v/>
      </c>
    </row>
    <row r="1440" spans="1:28" x14ac:dyDescent="0.25">
      <c r="A1440" s="45" t="str">
        <f>IF(Данные2!$A1440&lt;&gt;"",Данные2!$A1440,"")</f>
        <v/>
      </c>
      <c r="G1440" s="45" t="str">
        <f t="shared" si="66"/>
        <v/>
      </c>
      <c r="H1440" s="45" t="str">
        <f>IF(COUNTIF(G$1:G1440,G1440)=1,IF(COUNT(H$1:H1439)&gt;0,MAX(H$1:H1439)+1,1),"")</f>
        <v/>
      </c>
      <c r="J1440" s="45" t="str">
        <f>IFERROR(IF(AND(Данные3!A1440&lt;&gt;"",Данные3!A1440=D$2),Данные3!B1440,""),"")</f>
        <v/>
      </c>
      <c r="K1440" s="45" t="str">
        <f>IF(COUNTIF(J$1:J1440,J1440)=1,IF(COUNT(K$1:K1439)&gt;0,MAX(K$1:K1439)+1,1),"")</f>
        <v/>
      </c>
      <c r="M1440" s="51" t="str">
        <f>IF(G1440="","",IFERROR(SUMIFS(Данные3!$E:$E,Данные3!$A:$A,D$2,Данные3!$B:$B,G1440),""))</f>
        <v/>
      </c>
      <c r="N1440" s="51" t="str">
        <f>IF(G1440="","",IFERROR(SUMIFS(Данные3!$F:$F,Данные3!$A:$A,D$2,Данные3!$B:$B,G1440),""))</f>
        <v/>
      </c>
      <c r="O1440" s="51" t="str">
        <f>IF(G1440="","",IFERROR(ROUND(SUMIFS(Данные3!$G:$G,Данные3!$A:$A,D$2,Данные3!$B:$B,G1440)*100,0)&amp;"%",""))</f>
        <v/>
      </c>
      <c r="U1440" s="51" t="str">
        <f t="shared" si="67"/>
        <v/>
      </c>
      <c r="V1440" s="53" t="str">
        <f t="shared" si="68"/>
        <v/>
      </c>
      <c r="W1440" s="51" t="str">
        <f>IFERROR(IF(Данные2!$A1440&lt;&gt;"",Данные2!$A1440,""),"")</f>
        <v/>
      </c>
      <c r="X1440" s="53" t="str">
        <f>IF(COUNTIF(W$1:W1440,W1440)=1,IF(COUNT(X$1:X1439)&gt;0,MAX(X$1:X1439)+1,1),"")</f>
        <v/>
      </c>
      <c r="Z1440" s="51" t="str">
        <f>IF($U1440="","",IFERROR(SUMIF(Данные2!$A:$A,Техлист!$U1440,Данные2!D:D),""))</f>
        <v/>
      </c>
      <c r="AA1440" s="51" t="str">
        <f>IF($U1440="","",IFERROR(SUMIF(Данные2!$A:$A,Техлист!$U1440,Данные2!E:E),""))</f>
        <v/>
      </c>
      <c r="AB1440" s="45" t="str">
        <f>IF($U1440="","",IFERROR(ROUND(SUMIF(Данные2!$A:$A,Техлист!$U1440,Данные2!F:F)*100,0)&amp;"%",""))</f>
        <v/>
      </c>
    </row>
    <row r="1441" spans="1:28" x14ac:dyDescent="0.25">
      <c r="A1441" s="45" t="str">
        <f>IF(Данные2!$A1441&lt;&gt;"",Данные2!$A1441,"")</f>
        <v/>
      </c>
      <c r="G1441" s="45" t="str">
        <f t="shared" si="66"/>
        <v/>
      </c>
      <c r="H1441" s="45" t="str">
        <f>IF(COUNTIF(G$1:G1441,G1441)=1,IF(COUNT(H$1:H1440)&gt;0,MAX(H$1:H1440)+1,1),"")</f>
        <v/>
      </c>
      <c r="J1441" s="45" t="str">
        <f>IFERROR(IF(AND(Данные3!A1441&lt;&gt;"",Данные3!A1441=D$2),Данные3!B1441,""),"")</f>
        <v/>
      </c>
      <c r="K1441" s="45" t="str">
        <f>IF(COUNTIF(J$1:J1441,J1441)=1,IF(COUNT(K$1:K1440)&gt;0,MAX(K$1:K1440)+1,1),"")</f>
        <v/>
      </c>
      <c r="M1441" s="51" t="str">
        <f>IF(G1441="","",IFERROR(SUMIFS(Данные3!$E:$E,Данные3!$A:$A,D$2,Данные3!$B:$B,G1441),""))</f>
        <v/>
      </c>
      <c r="N1441" s="51" t="str">
        <f>IF(G1441="","",IFERROR(SUMIFS(Данные3!$F:$F,Данные3!$A:$A,D$2,Данные3!$B:$B,G1441),""))</f>
        <v/>
      </c>
      <c r="O1441" s="51" t="str">
        <f>IF(G1441="","",IFERROR(ROUND(SUMIFS(Данные3!$G:$G,Данные3!$A:$A,D$2,Данные3!$B:$B,G1441)*100,0)&amp;"%",""))</f>
        <v/>
      </c>
      <c r="U1441" s="51" t="str">
        <f t="shared" si="67"/>
        <v/>
      </c>
      <c r="V1441" s="53" t="str">
        <f t="shared" si="68"/>
        <v/>
      </c>
      <c r="W1441" s="51" t="str">
        <f>IFERROR(IF(Данные2!$A1441&lt;&gt;"",Данные2!$A1441,""),"")</f>
        <v/>
      </c>
      <c r="X1441" s="53" t="str">
        <f>IF(COUNTIF(W$1:W1441,W1441)=1,IF(COUNT(X$1:X1440)&gt;0,MAX(X$1:X1440)+1,1),"")</f>
        <v/>
      </c>
      <c r="Z1441" s="51" t="str">
        <f>IF($U1441="","",IFERROR(SUMIF(Данные2!$A:$A,Техлист!$U1441,Данные2!D:D),""))</f>
        <v/>
      </c>
      <c r="AA1441" s="51" t="str">
        <f>IF($U1441="","",IFERROR(SUMIF(Данные2!$A:$A,Техлист!$U1441,Данные2!E:E),""))</f>
        <v/>
      </c>
      <c r="AB1441" s="45" t="str">
        <f>IF($U1441="","",IFERROR(ROUND(SUMIF(Данные2!$A:$A,Техлист!$U1441,Данные2!F:F)*100,0)&amp;"%",""))</f>
        <v/>
      </c>
    </row>
    <row r="1442" spans="1:28" x14ac:dyDescent="0.25">
      <c r="A1442" s="45" t="str">
        <f>IF(Данные2!$A1442&lt;&gt;"",Данные2!$A1442,"")</f>
        <v/>
      </c>
      <c r="G1442" s="45" t="str">
        <f t="shared" si="66"/>
        <v/>
      </c>
      <c r="H1442" s="45" t="str">
        <f>IF(COUNTIF(G$1:G1442,G1442)=1,IF(COUNT(H$1:H1441)&gt;0,MAX(H$1:H1441)+1,1),"")</f>
        <v/>
      </c>
      <c r="J1442" s="45" t="str">
        <f>IFERROR(IF(AND(Данные3!A1442&lt;&gt;"",Данные3!A1442=D$2),Данные3!B1442,""),"")</f>
        <v/>
      </c>
      <c r="K1442" s="45" t="str">
        <f>IF(COUNTIF(J$1:J1442,J1442)=1,IF(COUNT(K$1:K1441)&gt;0,MAX(K$1:K1441)+1,1),"")</f>
        <v/>
      </c>
      <c r="M1442" s="51" t="str">
        <f>IF(G1442="","",IFERROR(SUMIFS(Данные3!$E:$E,Данные3!$A:$A,D$2,Данные3!$B:$B,G1442),""))</f>
        <v/>
      </c>
      <c r="N1442" s="51" t="str">
        <f>IF(G1442="","",IFERROR(SUMIFS(Данные3!$F:$F,Данные3!$A:$A,D$2,Данные3!$B:$B,G1442),""))</f>
        <v/>
      </c>
      <c r="O1442" s="51" t="str">
        <f>IF(G1442="","",IFERROR(ROUND(SUMIFS(Данные3!$G:$G,Данные3!$A:$A,D$2,Данные3!$B:$B,G1442)*100,0)&amp;"%",""))</f>
        <v/>
      </c>
      <c r="U1442" s="51" t="str">
        <f t="shared" si="67"/>
        <v/>
      </c>
      <c r="V1442" s="53" t="str">
        <f t="shared" si="68"/>
        <v/>
      </c>
      <c r="W1442" s="51" t="str">
        <f>IFERROR(IF(Данные2!$A1442&lt;&gt;"",Данные2!$A1442,""),"")</f>
        <v/>
      </c>
      <c r="X1442" s="53" t="str">
        <f>IF(COUNTIF(W$1:W1442,W1442)=1,IF(COUNT(X$1:X1441)&gt;0,MAX(X$1:X1441)+1,1),"")</f>
        <v/>
      </c>
      <c r="Z1442" s="51" t="str">
        <f>IF($U1442="","",IFERROR(SUMIF(Данные2!$A:$A,Техлист!$U1442,Данные2!D:D),""))</f>
        <v/>
      </c>
      <c r="AA1442" s="51" t="str">
        <f>IF($U1442="","",IFERROR(SUMIF(Данные2!$A:$A,Техлист!$U1442,Данные2!E:E),""))</f>
        <v/>
      </c>
      <c r="AB1442" s="45" t="str">
        <f>IF($U1442="","",IFERROR(ROUND(SUMIF(Данные2!$A:$A,Техлист!$U1442,Данные2!F:F)*100,0)&amp;"%",""))</f>
        <v/>
      </c>
    </row>
    <row r="1443" spans="1:28" x14ac:dyDescent="0.25">
      <c r="A1443" s="45" t="str">
        <f>IF(Данные2!$A1443&lt;&gt;"",Данные2!$A1443,"")</f>
        <v/>
      </c>
      <c r="G1443" s="45" t="str">
        <f t="shared" si="66"/>
        <v/>
      </c>
      <c r="H1443" s="45" t="str">
        <f>IF(COUNTIF(G$1:G1443,G1443)=1,IF(COUNT(H$1:H1442)&gt;0,MAX(H$1:H1442)+1,1),"")</f>
        <v/>
      </c>
      <c r="J1443" s="45" t="str">
        <f>IFERROR(IF(AND(Данные3!A1443&lt;&gt;"",Данные3!A1443=D$2),Данные3!B1443,""),"")</f>
        <v/>
      </c>
      <c r="K1443" s="45" t="str">
        <f>IF(COUNTIF(J$1:J1443,J1443)=1,IF(COUNT(K$1:K1442)&gt;0,MAX(K$1:K1442)+1,1),"")</f>
        <v/>
      </c>
      <c r="M1443" s="51" t="str">
        <f>IF(G1443="","",IFERROR(SUMIFS(Данные3!$E:$E,Данные3!$A:$A,D$2,Данные3!$B:$B,G1443),""))</f>
        <v/>
      </c>
      <c r="N1443" s="51" t="str">
        <f>IF(G1443="","",IFERROR(SUMIFS(Данные3!$F:$F,Данные3!$A:$A,D$2,Данные3!$B:$B,G1443),""))</f>
        <v/>
      </c>
      <c r="O1443" s="51" t="str">
        <f>IF(G1443="","",IFERROR(ROUND(SUMIFS(Данные3!$G:$G,Данные3!$A:$A,D$2,Данные3!$B:$B,G1443)*100,0)&amp;"%",""))</f>
        <v/>
      </c>
      <c r="U1443" s="51" t="str">
        <f t="shared" si="67"/>
        <v/>
      </c>
      <c r="V1443" s="53" t="str">
        <f t="shared" si="68"/>
        <v/>
      </c>
      <c r="W1443" s="51" t="str">
        <f>IFERROR(IF(Данные2!$A1443&lt;&gt;"",Данные2!$A1443,""),"")</f>
        <v/>
      </c>
      <c r="X1443" s="53" t="str">
        <f>IF(COUNTIF(W$1:W1443,W1443)=1,IF(COUNT(X$1:X1442)&gt;0,MAX(X$1:X1442)+1,1),"")</f>
        <v/>
      </c>
      <c r="Z1443" s="51" t="str">
        <f>IF($U1443="","",IFERROR(SUMIF(Данные2!$A:$A,Техлист!$U1443,Данные2!D:D),""))</f>
        <v/>
      </c>
      <c r="AA1443" s="51" t="str">
        <f>IF($U1443="","",IFERROR(SUMIF(Данные2!$A:$A,Техлист!$U1443,Данные2!E:E),""))</f>
        <v/>
      </c>
      <c r="AB1443" s="45" t="str">
        <f>IF($U1443="","",IFERROR(ROUND(SUMIF(Данные2!$A:$A,Техлист!$U1443,Данные2!F:F)*100,0)&amp;"%",""))</f>
        <v/>
      </c>
    </row>
    <row r="1444" spans="1:28" x14ac:dyDescent="0.25">
      <c r="A1444" s="45" t="str">
        <f>IF(Данные2!$A1444&lt;&gt;"",Данные2!$A1444,"")</f>
        <v/>
      </c>
      <c r="G1444" s="45" t="str">
        <f t="shared" si="66"/>
        <v/>
      </c>
      <c r="H1444" s="45" t="str">
        <f>IF(COUNTIF(G$1:G1444,G1444)=1,IF(COUNT(H$1:H1443)&gt;0,MAX(H$1:H1443)+1,1),"")</f>
        <v/>
      </c>
      <c r="J1444" s="45" t="str">
        <f>IFERROR(IF(AND(Данные3!A1444&lt;&gt;"",Данные3!A1444=D$2),Данные3!B1444,""),"")</f>
        <v/>
      </c>
      <c r="K1444" s="45" t="str">
        <f>IF(COUNTIF(J$1:J1444,J1444)=1,IF(COUNT(K$1:K1443)&gt;0,MAX(K$1:K1443)+1,1),"")</f>
        <v/>
      </c>
      <c r="M1444" s="51" t="str">
        <f>IF(G1444="","",IFERROR(SUMIFS(Данные3!$E:$E,Данные3!$A:$A,D$2,Данные3!$B:$B,G1444),""))</f>
        <v/>
      </c>
      <c r="N1444" s="51" t="str">
        <f>IF(G1444="","",IFERROR(SUMIFS(Данные3!$F:$F,Данные3!$A:$A,D$2,Данные3!$B:$B,G1444),""))</f>
        <v/>
      </c>
      <c r="O1444" s="51" t="str">
        <f>IF(G1444="","",IFERROR(ROUND(SUMIFS(Данные3!$G:$G,Данные3!$A:$A,D$2,Данные3!$B:$B,G1444)*100,0)&amp;"%",""))</f>
        <v/>
      </c>
      <c r="U1444" s="51" t="str">
        <f t="shared" si="67"/>
        <v/>
      </c>
      <c r="V1444" s="53" t="str">
        <f t="shared" si="68"/>
        <v/>
      </c>
      <c r="W1444" s="51" t="str">
        <f>IFERROR(IF(Данные2!$A1444&lt;&gt;"",Данные2!$A1444,""),"")</f>
        <v/>
      </c>
      <c r="X1444" s="53" t="str">
        <f>IF(COUNTIF(W$1:W1444,W1444)=1,IF(COUNT(X$1:X1443)&gt;0,MAX(X$1:X1443)+1,1),"")</f>
        <v/>
      </c>
      <c r="Z1444" s="51" t="str">
        <f>IF($U1444="","",IFERROR(SUMIF(Данные2!$A:$A,Техлист!$U1444,Данные2!D:D),""))</f>
        <v/>
      </c>
      <c r="AA1444" s="51" t="str">
        <f>IF($U1444="","",IFERROR(SUMIF(Данные2!$A:$A,Техлист!$U1444,Данные2!E:E),""))</f>
        <v/>
      </c>
      <c r="AB1444" s="45" t="str">
        <f>IF($U1444="","",IFERROR(ROUND(SUMIF(Данные2!$A:$A,Техлист!$U1444,Данные2!F:F)*100,0)&amp;"%",""))</f>
        <v/>
      </c>
    </row>
    <row r="1445" spans="1:28" x14ac:dyDescent="0.25">
      <c r="A1445" s="45" t="str">
        <f>IF(Данные2!$A1445&lt;&gt;"",Данные2!$A1445,"")</f>
        <v/>
      </c>
      <c r="G1445" s="45" t="str">
        <f t="shared" si="66"/>
        <v/>
      </c>
      <c r="H1445" s="45" t="str">
        <f>IF(COUNTIF(G$1:G1445,G1445)=1,IF(COUNT(H$1:H1444)&gt;0,MAX(H$1:H1444)+1,1),"")</f>
        <v/>
      </c>
      <c r="J1445" s="45" t="str">
        <f>IFERROR(IF(AND(Данные3!A1445&lt;&gt;"",Данные3!A1445=D$2),Данные3!B1445,""),"")</f>
        <v/>
      </c>
      <c r="K1445" s="45" t="str">
        <f>IF(COUNTIF(J$1:J1445,J1445)=1,IF(COUNT(K$1:K1444)&gt;0,MAX(K$1:K1444)+1,1),"")</f>
        <v/>
      </c>
      <c r="M1445" s="51" t="str">
        <f>IF(G1445="","",IFERROR(SUMIFS(Данные3!$E:$E,Данные3!$A:$A,D$2,Данные3!$B:$B,G1445),""))</f>
        <v/>
      </c>
      <c r="N1445" s="51" t="str">
        <f>IF(G1445="","",IFERROR(SUMIFS(Данные3!$F:$F,Данные3!$A:$A,D$2,Данные3!$B:$B,G1445),""))</f>
        <v/>
      </c>
      <c r="O1445" s="51" t="str">
        <f>IF(G1445="","",IFERROR(ROUND(SUMIFS(Данные3!$G:$G,Данные3!$A:$A,D$2,Данные3!$B:$B,G1445)*100,0)&amp;"%",""))</f>
        <v/>
      </c>
      <c r="U1445" s="51" t="str">
        <f t="shared" si="67"/>
        <v/>
      </c>
      <c r="V1445" s="53" t="str">
        <f t="shared" si="68"/>
        <v/>
      </c>
      <c r="W1445" s="51" t="str">
        <f>IFERROR(IF(Данные2!$A1445&lt;&gt;"",Данные2!$A1445,""),"")</f>
        <v/>
      </c>
      <c r="X1445" s="53" t="str">
        <f>IF(COUNTIF(W$1:W1445,W1445)=1,IF(COUNT(X$1:X1444)&gt;0,MAX(X$1:X1444)+1,1),"")</f>
        <v/>
      </c>
      <c r="Z1445" s="51" t="str">
        <f>IF($U1445="","",IFERROR(SUMIF(Данные2!$A:$A,Техлист!$U1445,Данные2!D:D),""))</f>
        <v/>
      </c>
      <c r="AA1445" s="51" t="str">
        <f>IF($U1445="","",IFERROR(SUMIF(Данные2!$A:$A,Техлист!$U1445,Данные2!E:E),""))</f>
        <v/>
      </c>
      <c r="AB1445" s="45" t="str">
        <f>IF($U1445="","",IFERROR(ROUND(SUMIF(Данные2!$A:$A,Техлист!$U1445,Данные2!F:F)*100,0)&amp;"%",""))</f>
        <v/>
      </c>
    </row>
    <row r="1446" spans="1:28" x14ac:dyDescent="0.25">
      <c r="A1446" s="45" t="str">
        <f>IF(Данные2!$A1446&lt;&gt;"",Данные2!$A1446,"")</f>
        <v/>
      </c>
      <c r="G1446" s="45" t="str">
        <f t="shared" si="66"/>
        <v/>
      </c>
      <c r="H1446" s="45" t="str">
        <f>IF(COUNTIF(G$1:G1446,G1446)=1,IF(COUNT(H$1:H1445)&gt;0,MAX(H$1:H1445)+1,1),"")</f>
        <v/>
      </c>
      <c r="J1446" s="45" t="str">
        <f>IFERROR(IF(AND(Данные3!A1446&lt;&gt;"",Данные3!A1446=D$2),Данные3!B1446,""),"")</f>
        <v/>
      </c>
      <c r="K1446" s="45" t="str">
        <f>IF(COUNTIF(J$1:J1446,J1446)=1,IF(COUNT(K$1:K1445)&gt;0,MAX(K$1:K1445)+1,1),"")</f>
        <v/>
      </c>
      <c r="M1446" s="51" t="str">
        <f>IF(G1446="","",IFERROR(SUMIFS(Данные3!$E:$E,Данные3!$A:$A,D$2,Данные3!$B:$B,G1446),""))</f>
        <v/>
      </c>
      <c r="N1446" s="51" t="str">
        <f>IF(G1446="","",IFERROR(SUMIFS(Данные3!$F:$F,Данные3!$A:$A,D$2,Данные3!$B:$B,G1446),""))</f>
        <v/>
      </c>
      <c r="O1446" s="51" t="str">
        <f>IF(G1446="","",IFERROR(ROUND(SUMIFS(Данные3!$G:$G,Данные3!$A:$A,D$2,Данные3!$B:$B,G1446)*100,0)&amp;"%",""))</f>
        <v/>
      </c>
      <c r="U1446" s="51" t="str">
        <f t="shared" si="67"/>
        <v/>
      </c>
      <c r="V1446" s="53" t="str">
        <f t="shared" si="68"/>
        <v/>
      </c>
      <c r="W1446" s="51" t="str">
        <f>IFERROR(IF(Данные2!$A1446&lt;&gt;"",Данные2!$A1446,""),"")</f>
        <v/>
      </c>
      <c r="X1446" s="53" t="str">
        <f>IF(COUNTIF(W$1:W1446,W1446)=1,IF(COUNT(X$1:X1445)&gt;0,MAX(X$1:X1445)+1,1),"")</f>
        <v/>
      </c>
      <c r="Z1446" s="51" t="str">
        <f>IF($U1446="","",IFERROR(SUMIF(Данные2!$A:$A,Техлист!$U1446,Данные2!D:D),""))</f>
        <v/>
      </c>
      <c r="AA1446" s="51" t="str">
        <f>IF($U1446="","",IFERROR(SUMIF(Данные2!$A:$A,Техлист!$U1446,Данные2!E:E),""))</f>
        <v/>
      </c>
      <c r="AB1446" s="45" t="str">
        <f>IF($U1446="","",IFERROR(ROUND(SUMIF(Данные2!$A:$A,Техлист!$U1446,Данные2!F:F)*100,0)&amp;"%",""))</f>
        <v/>
      </c>
    </row>
    <row r="1447" spans="1:28" x14ac:dyDescent="0.25">
      <c r="A1447" s="45" t="str">
        <f>IF(Данные2!$A1447&lt;&gt;"",Данные2!$A1447,"")</f>
        <v/>
      </c>
      <c r="G1447" s="45" t="str">
        <f t="shared" si="66"/>
        <v/>
      </c>
      <c r="H1447" s="45" t="str">
        <f>IF(COUNTIF(G$1:G1447,G1447)=1,IF(COUNT(H$1:H1446)&gt;0,MAX(H$1:H1446)+1,1),"")</f>
        <v/>
      </c>
      <c r="J1447" s="45" t="str">
        <f>IFERROR(IF(AND(Данные3!A1447&lt;&gt;"",Данные3!A1447=D$2),Данные3!B1447,""),"")</f>
        <v/>
      </c>
      <c r="K1447" s="45" t="str">
        <f>IF(COUNTIF(J$1:J1447,J1447)=1,IF(COUNT(K$1:K1446)&gt;0,MAX(K$1:K1446)+1,1),"")</f>
        <v/>
      </c>
      <c r="M1447" s="51" t="str">
        <f>IF(G1447="","",IFERROR(SUMIFS(Данные3!$E:$E,Данные3!$A:$A,D$2,Данные3!$B:$B,G1447),""))</f>
        <v/>
      </c>
      <c r="N1447" s="51" t="str">
        <f>IF(G1447="","",IFERROR(SUMIFS(Данные3!$F:$F,Данные3!$A:$A,D$2,Данные3!$B:$B,G1447),""))</f>
        <v/>
      </c>
      <c r="O1447" s="51" t="str">
        <f>IF(G1447="","",IFERROR(ROUND(SUMIFS(Данные3!$G:$G,Данные3!$A:$A,D$2,Данные3!$B:$B,G1447)*100,0)&amp;"%",""))</f>
        <v/>
      </c>
      <c r="U1447" s="51" t="str">
        <f t="shared" si="67"/>
        <v/>
      </c>
      <c r="V1447" s="53" t="str">
        <f t="shared" si="68"/>
        <v/>
      </c>
      <c r="W1447" s="51" t="str">
        <f>IFERROR(IF(Данные2!$A1447&lt;&gt;"",Данные2!$A1447,""),"")</f>
        <v/>
      </c>
      <c r="X1447" s="53" t="str">
        <f>IF(COUNTIF(W$1:W1447,W1447)=1,IF(COUNT(X$1:X1446)&gt;0,MAX(X$1:X1446)+1,1),"")</f>
        <v/>
      </c>
      <c r="Z1447" s="51" t="str">
        <f>IF($U1447="","",IFERROR(SUMIF(Данные2!$A:$A,Техлист!$U1447,Данные2!D:D),""))</f>
        <v/>
      </c>
      <c r="AA1447" s="51" t="str">
        <f>IF($U1447="","",IFERROR(SUMIF(Данные2!$A:$A,Техлист!$U1447,Данные2!E:E),""))</f>
        <v/>
      </c>
      <c r="AB1447" s="45" t="str">
        <f>IF($U1447="","",IFERROR(ROUND(SUMIF(Данные2!$A:$A,Техлист!$U1447,Данные2!F:F)*100,0)&amp;"%",""))</f>
        <v/>
      </c>
    </row>
    <row r="1448" spans="1:28" x14ac:dyDescent="0.25">
      <c r="A1448" s="45" t="str">
        <f>IF(Данные2!$A1448&lt;&gt;"",Данные2!$A1448,"")</f>
        <v/>
      </c>
      <c r="G1448" s="45" t="str">
        <f t="shared" si="66"/>
        <v/>
      </c>
      <c r="H1448" s="45" t="str">
        <f>IF(COUNTIF(G$1:G1448,G1448)=1,IF(COUNT(H$1:H1447)&gt;0,MAX(H$1:H1447)+1,1),"")</f>
        <v/>
      </c>
      <c r="J1448" s="45" t="str">
        <f>IFERROR(IF(AND(Данные3!A1448&lt;&gt;"",Данные3!A1448=D$2),Данные3!B1448,""),"")</f>
        <v/>
      </c>
      <c r="K1448" s="45" t="str">
        <f>IF(COUNTIF(J$1:J1448,J1448)=1,IF(COUNT(K$1:K1447)&gt;0,MAX(K$1:K1447)+1,1),"")</f>
        <v/>
      </c>
      <c r="M1448" s="51" t="str">
        <f>IF(G1448="","",IFERROR(SUMIFS(Данные3!$E:$E,Данные3!$A:$A,D$2,Данные3!$B:$B,G1448),""))</f>
        <v/>
      </c>
      <c r="N1448" s="51" t="str">
        <f>IF(G1448="","",IFERROR(SUMIFS(Данные3!$F:$F,Данные3!$A:$A,D$2,Данные3!$B:$B,G1448),""))</f>
        <v/>
      </c>
      <c r="O1448" s="51" t="str">
        <f>IF(G1448="","",IFERROR(ROUND(SUMIFS(Данные3!$G:$G,Данные3!$A:$A,D$2,Данные3!$B:$B,G1448)*100,0)&amp;"%",""))</f>
        <v/>
      </c>
      <c r="U1448" s="51" t="str">
        <f t="shared" si="67"/>
        <v/>
      </c>
      <c r="V1448" s="53" t="str">
        <f t="shared" si="68"/>
        <v/>
      </c>
      <c r="W1448" s="51" t="str">
        <f>IFERROR(IF(Данные2!$A1448&lt;&gt;"",Данные2!$A1448,""),"")</f>
        <v/>
      </c>
      <c r="X1448" s="53" t="str">
        <f>IF(COUNTIF(W$1:W1448,W1448)=1,IF(COUNT(X$1:X1447)&gt;0,MAX(X$1:X1447)+1,1),"")</f>
        <v/>
      </c>
      <c r="Z1448" s="51" t="str">
        <f>IF($U1448="","",IFERROR(SUMIF(Данные2!$A:$A,Техлист!$U1448,Данные2!D:D),""))</f>
        <v/>
      </c>
      <c r="AA1448" s="51" t="str">
        <f>IF($U1448="","",IFERROR(SUMIF(Данные2!$A:$A,Техлист!$U1448,Данные2!E:E),""))</f>
        <v/>
      </c>
      <c r="AB1448" s="45" t="str">
        <f>IF($U1448="","",IFERROR(ROUND(SUMIF(Данные2!$A:$A,Техлист!$U1448,Данные2!F:F)*100,0)&amp;"%",""))</f>
        <v/>
      </c>
    </row>
    <row r="1449" spans="1:28" x14ac:dyDescent="0.25">
      <c r="A1449" s="45" t="str">
        <f>IF(Данные2!$A1449&lt;&gt;"",Данные2!$A1449,"")</f>
        <v/>
      </c>
      <c r="G1449" s="45" t="str">
        <f t="shared" si="66"/>
        <v/>
      </c>
      <c r="H1449" s="45" t="str">
        <f>IF(COUNTIF(G$1:G1449,G1449)=1,IF(COUNT(H$1:H1448)&gt;0,MAX(H$1:H1448)+1,1),"")</f>
        <v/>
      </c>
      <c r="J1449" s="45" t="str">
        <f>IFERROR(IF(AND(Данные3!A1449&lt;&gt;"",Данные3!A1449=D$2),Данные3!B1449,""),"")</f>
        <v/>
      </c>
      <c r="K1449" s="45" t="str">
        <f>IF(COUNTIF(J$1:J1449,J1449)=1,IF(COUNT(K$1:K1448)&gt;0,MAX(K$1:K1448)+1,1),"")</f>
        <v/>
      </c>
      <c r="M1449" s="51" t="str">
        <f>IF(G1449="","",IFERROR(SUMIFS(Данные3!$E:$E,Данные3!$A:$A,D$2,Данные3!$B:$B,G1449),""))</f>
        <v/>
      </c>
      <c r="N1449" s="51" t="str">
        <f>IF(G1449="","",IFERROR(SUMIFS(Данные3!$F:$F,Данные3!$A:$A,D$2,Данные3!$B:$B,G1449),""))</f>
        <v/>
      </c>
      <c r="O1449" s="51" t="str">
        <f>IF(G1449="","",IFERROR(ROUND(SUMIFS(Данные3!$G:$G,Данные3!$A:$A,D$2,Данные3!$B:$B,G1449)*100,0)&amp;"%",""))</f>
        <v/>
      </c>
      <c r="U1449" s="51" t="str">
        <f t="shared" si="67"/>
        <v/>
      </c>
      <c r="V1449" s="53" t="str">
        <f t="shared" si="68"/>
        <v/>
      </c>
      <c r="W1449" s="51" t="str">
        <f>IFERROR(IF(Данные2!$A1449&lt;&gt;"",Данные2!$A1449,""),"")</f>
        <v/>
      </c>
      <c r="X1449" s="53" t="str">
        <f>IF(COUNTIF(W$1:W1449,W1449)=1,IF(COUNT(X$1:X1448)&gt;0,MAX(X$1:X1448)+1,1),"")</f>
        <v/>
      </c>
      <c r="Z1449" s="51" t="str">
        <f>IF($U1449="","",IFERROR(SUMIF(Данные2!$A:$A,Техлист!$U1449,Данные2!D:D),""))</f>
        <v/>
      </c>
      <c r="AA1449" s="51" t="str">
        <f>IF($U1449="","",IFERROR(SUMIF(Данные2!$A:$A,Техлист!$U1449,Данные2!E:E),""))</f>
        <v/>
      </c>
      <c r="AB1449" s="45" t="str">
        <f>IF($U1449="","",IFERROR(ROUND(SUMIF(Данные2!$A:$A,Техлист!$U1449,Данные2!F:F)*100,0)&amp;"%",""))</f>
        <v/>
      </c>
    </row>
    <row r="1450" spans="1:28" x14ac:dyDescent="0.25">
      <c r="A1450" s="45" t="str">
        <f>IF(Данные2!$A1450&lt;&gt;"",Данные2!$A1450,"")</f>
        <v/>
      </c>
      <c r="G1450" s="45" t="str">
        <f t="shared" si="66"/>
        <v/>
      </c>
      <c r="H1450" s="45" t="str">
        <f>IF(COUNTIF(G$1:G1450,G1450)=1,IF(COUNT(H$1:H1449)&gt;0,MAX(H$1:H1449)+1,1),"")</f>
        <v/>
      </c>
      <c r="J1450" s="45" t="str">
        <f>IFERROR(IF(AND(Данные3!A1450&lt;&gt;"",Данные3!A1450=D$2),Данные3!B1450,""),"")</f>
        <v/>
      </c>
      <c r="K1450" s="45" t="str">
        <f>IF(COUNTIF(J$1:J1450,J1450)=1,IF(COUNT(K$1:K1449)&gt;0,MAX(K$1:K1449)+1,1),"")</f>
        <v/>
      </c>
      <c r="M1450" s="51" t="str">
        <f>IF(G1450="","",IFERROR(SUMIFS(Данные3!$E:$E,Данные3!$A:$A,D$2,Данные3!$B:$B,G1450),""))</f>
        <v/>
      </c>
      <c r="N1450" s="51" t="str">
        <f>IF(G1450="","",IFERROR(SUMIFS(Данные3!$F:$F,Данные3!$A:$A,D$2,Данные3!$B:$B,G1450),""))</f>
        <v/>
      </c>
      <c r="O1450" s="51" t="str">
        <f>IF(G1450="","",IFERROR(ROUND(SUMIFS(Данные3!$G:$G,Данные3!$A:$A,D$2,Данные3!$B:$B,G1450)*100,0)&amp;"%",""))</f>
        <v/>
      </c>
      <c r="U1450" s="51" t="str">
        <f t="shared" si="67"/>
        <v/>
      </c>
      <c r="V1450" s="53" t="str">
        <f t="shared" si="68"/>
        <v/>
      </c>
      <c r="W1450" s="51" t="str">
        <f>IFERROR(IF(Данные2!$A1450&lt;&gt;"",Данные2!$A1450,""),"")</f>
        <v/>
      </c>
      <c r="X1450" s="53" t="str">
        <f>IF(COUNTIF(W$1:W1450,W1450)=1,IF(COUNT(X$1:X1449)&gt;0,MAX(X$1:X1449)+1,1),"")</f>
        <v/>
      </c>
      <c r="Z1450" s="51" t="str">
        <f>IF($U1450="","",IFERROR(SUMIF(Данные2!$A:$A,Техлист!$U1450,Данные2!D:D),""))</f>
        <v/>
      </c>
      <c r="AA1450" s="51" t="str">
        <f>IF($U1450="","",IFERROR(SUMIF(Данные2!$A:$A,Техлист!$U1450,Данные2!E:E),""))</f>
        <v/>
      </c>
      <c r="AB1450" s="45" t="str">
        <f>IF($U1450="","",IFERROR(ROUND(SUMIF(Данные2!$A:$A,Техлист!$U1450,Данные2!F:F)*100,0)&amp;"%",""))</f>
        <v/>
      </c>
    </row>
    <row r="1451" spans="1:28" x14ac:dyDescent="0.25">
      <c r="A1451" s="45" t="str">
        <f>IF(Данные2!$A1451&lt;&gt;"",Данные2!$A1451,"")</f>
        <v/>
      </c>
      <c r="G1451" s="45" t="str">
        <f t="shared" si="66"/>
        <v/>
      </c>
      <c r="H1451" s="45" t="str">
        <f>IF(COUNTIF(G$1:G1451,G1451)=1,IF(COUNT(H$1:H1450)&gt;0,MAX(H$1:H1450)+1,1),"")</f>
        <v/>
      </c>
      <c r="J1451" s="45" t="str">
        <f>IFERROR(IF(AND(Данные3!A1451&lt;&gt;"",Данные3!A1451=D$2),Данные3!B1451,""),"")</f>
        <v/>
      </c>
      <c r="K1451" s="45" t="str">
        <f>IF(COUNTIF(J$1:J1451,J1451)=1,IF(COUNT(K$1:K1450)&gt;0,MAX(K$1:K1450)+1,1),"")</f>
        <v/>
      </c>
      <c r="M1451" s="51" t="str">
        <f>IF(G1451="","",IFERROR(SUMIFS(Данные3!$E:$E,Данные3!$A:$A,D$2,Данные3!$B:$B,G1451),""))</f>
        <v/>
      </c>
      <c r="N1451" s="51" t="str">
        <f>IF(G1451="","",IFERROR(SUMIFS(Данные3!$F:$F,Данные3!$A:$A,D$2,Данные3!$B:$B,G1451),""))</f>
        <v/>
      </c>
      <c r="O1451" s="51" t="str">
        <f>IF(G1451="","",IFERROR(ROUND(SUMIFS(Данные3!$G:$G,Данные3!$A:$A,D$2,Данные3!$B:$B,G1451)*100,0)&amp;"%",""))</f>
        <v/>
      </c>
      <c r="U1451" s="51" t="str">
        <f t="shared" si="67"/>
        <v/>
      </c>
      <c r="V1451" s="53" t="str">
        <f t="shared" si="68"/>
        <v/>
      </c>
      <c r="W1451" s="51" t="str">
        <f>IFERROR(IF(Данные2!$A1451&lt;&gt;"",Данные2!$A1451,""),"")</f>
        <v/>
      </c>
      <c r="X1451" s="53" t="str">
        <f>IF(COUNTIF(W$1:W1451,W1451)=1,IF(COUNT(X$1:X1450)&gt;0,MAX(X$1:X1450)+1,1),"")</f>
        <v/>
      </c>
      <c r="Z1451" s="51" t="str">
        <f>IF($U1451="","",IFERROR(SUMIF(Данные2!$A:$A,Техлист!$U1451,Данные2!D:D),""))</f>
        <v/>
      </c>
      <c r="AA1451" s="51" t="str">
        <f>IF($U1451="","",IFERROR(SUMIF(Данные2!$A:$A,Техлист!$U1451,Данные2!E:E),""))</f>
        <v/>
      </c>
      <c r="AB1451" s="45" t="str">
        <f>IF($U1451="","",IFERROR(ROUND(SUMIF(Данные2!$A:$A,Техлист!$U1451,Данные2!F:F)*100,0)&amp;"%",""))</f>
        <v/>
      </c>
    </row>
    <row r="1452" spans="1:28" x14ac:dyDescent="0.25">
      <c r="A1452" s="45" t="str">
        <f>IF(Данные2!$A1452&lt;&gt;"",Данные2!$A1452,"")</f>
        <v/>
      </c>
      <c r="G1452" s="45" t="str">
        <f t="shared" si="66"/>
        <v/>
      </c>
      <c r="H1452" s="45" t="str">
        <f>IF(COUNTIF(G$1:G1452,G1452)=1,IF(COUNT(H$1:H1451)&gt;0,MAX(H$1:H1451)+1,1),"")</f>
        <v/>
      </c>
      <c r="J1452" s="45" t="str">
        <f>IFERROR(IF(AND(Данные3!A1452&lt;&gt;"",Данные3!A1452=D$2),Данные3!B1452,""),"")</f>
        <v/>
      </c>
      <c r="K1452" s="45" t="str">
        <f>IF(COUNTIF(J$1:J1452,J1452)=1,IF(COUNT(K$1:K1451)&gt;0,MAX(K$1:K1451)+1,1),"")</f>
        <v/>
      </c>
      <c r="M1452" s="51" t="str">
        <f>IF(G1452="","",IFERROR(SUMIFS(Данные3!$E:$E,Данные3!$A:$A,D$2,Данные3!$B:$B,G1452),""))</f>
        <v/>
      </c>
      <c r="N1452" s="51" t="str">
        <f>IF(G1452="","",IFERROR(SUMIFS(Данные3!$F:$F,Данные3!$A:$A,D$2,Данные3!$B:$B,G1452),""))</f>
        <v/>
      </c>
      <c r="O1452" s="51" t="str">
        <f>IF(G1452="","",IFERROR(ROUND(SUMIFS(Данные3!$G:$G,Данные3!$A:$A,D$2,Данные3!$B:$B,G1452)*100,0)&amp;"%",""))</f>
        <v/>
      </c>
      <c r="U1452" s="51" t="str">
        <f t="shared" si="67"/>
        <v/>
      </c>
      <c r="V1452" s="53" t="str">
        <f t="shared" si="68"/>
        <v/>
      </c>
      <c r="W1452" s="51" t="str">
        <f>IFERROR(IF(Данные2!$A1452&lt;&gt;"",Данные2!$A1452,""),"")</f>
        <v/>
      </c>
      <c r="X1452" s="53" t="str">
        <f>IF(COUNTIF(W$1:W1452,W1452)=1,IF(COUNT(X$1:X1451)&gt;0,MAX(X$1:X1451)+1,1),"")</f>
        <v/>
      </c>
      <c r="Z1452" s="51" t="str">
        <f>IF($U1452="","",IFERROR(SUMIF(Данные2!$A:$A,Техлист!$U1452,Данные2!D:D),""))</f>
        <v/>
      </c>
      <c r="AA1452" s="51" t="str">
        <f>IF($U1452="","",IFERROR(SUMIF(Данные2!$A:$A,Техлист!$U1452,Данные2!E:E),""))</f>
        <v/>
      </c>
      <c r="AB1452" s="45" t="str">
        <f>IF($U1452="","",IFERROR(ROUND(SUMIF(Данные2!$A:$A,Техлист!$U1452,Данные2!F:F)*100,0)&amp;"%",""))</f>
        <v/>
      </c>
    </row>
    <row r="1453" spans="1:28" x14ac:dyDescent="0.25">
      <c r="A1453" s="45" t="str">
        <f>IF(Данные2!$A1453&lt;&gt;"",Данные2!$A1453,"")</f>
        <v/>
      </c>
      <c r="G1453" s="45" t="str">
        <f t="shared" si="66"/>
        <v/>
      </c>
      <c r="H1453" s="45" t="str">
        <f>IF(COUNTIF(G$1:G1453,G1453)=1,IF(COUNT(H$1:H1452)&gt;0,MAX(H$1:H1452)+1,1),"")</f>
        <v/>
      </c>
      <c r="J1453" s="45" t="str">
        <f>IFERROR(IF(AND(Данные3!A1453&lt;&gt;"",Данные3!A1453=D$2),Данные3!B1453,""),"")</f>
        <v/>
      </c>
      <c r="K1453" s="45" t="str">
        <f>IF(COUNTIF(J$1:J1453,J1453)=1,IF(COUNT(K$1:K1452)&gt;0,MAX(K$1:K1452)+1,1),"")</f>
        <v/>
      </c>
      <c r="M1453" s="51" t="str">
        <f>IF(G1453="","",IFERROR(SUMIFS(Данные3!$E:$E,Данные3!$A:$A,D$2,Данные3!$B:$B,G1453),""))</f>
        <v/>
      </c>
      <c r="N1453" s="51" t="str">
        <f>IF(G1453="","",IFERROR(SUMIFS(Данные3!$F:$F,Данные3!$A:$A,D$2,Данные3!$B:$B,G1453),""))</f>
        <v/>
      </c>
      <c r="O1453" s="51" t="str">
        <f>IF(G1453="","",IFERROR(ROUND(SUMIFS(Данные3!$G:$G,Данные3!$A:$A,D$2,Данные3!$B:$B,G1453)*100,0)&amp;"%",""))</f>
        <v/>
      </c>
      <c r="U1453" s="51" t="str">
        <f t="shared" si="67"/>
        <v/>
      </c>
      <c r="V1453" s="53" t="str">
        <f t="shared" si="68"/>
        <v/>
      </c>
      <c r="W1453" s="51" t="str">
        <f>IFERROR(IF(Данные2!$A1453&lt;&gt;"",Данные2!$A1453,""),"")</f>
        <v/>
      </c>
      <c r="X1453" s="53" t="str">
        <f>IF(COUNTIF(W$1:W1453,W1453)=1,IF(COUNT(X$1:X1452)&gt;0,MAX(X$1:X1452)+1,1),"")</f>
        <v/>
      </c>
      <c r="Z1453" s="51" t="str">
        <f>IF($U1453="","",IFERROR(SUMIF(Данные2!$A:$A,Техлист!$U1453,Данные2!D:D),""))</f>
        <v/>
      </c>
      <c r="AA1453" s="51" t="str">
        <f>IF($U1453="","",IFERROR(SUMIF(Данные2!$A:$A,Техлист!$U1453,Данные2!E:E),""))</f>
        <v/>
      </c>
      <c r="AB1453" s="45" t="str">
        <f>IF($U1453="","",IFERROR(ROUND(SUMIF(Данные2!$A:$A,Техлист!$U1453,Данные2!F:F)*100,0)&amp;"%",""))</f>
        <v/>
      </c>
    </row>
    <row r="1454" spans="1:28" x14ac:dyDescent="0.25">
      <c r="A1454" s="45" t="str">
        <f>IF(Данные2!$A1454&lt;&gt;"",Данные2!$A1454,"")</f>
        <v/>
      </c>
      <c r="G1454" s="45" t="str">
        <f t="shared" si="66"/>
        <v/>
      </c>
      <c r="H1454" s="45" t="str">
        <f>IF(COUNTIF(G$1:G1454,G1454)=1,IF(COUNT(H$1:H1453)&gt;0,MAX(H$1:H1453)+1,1),"")</f>
        <v/>
      </c>
      <c r="J1454" s="45" t="str">
        <f>IFERROR(IF(AND(Данные3!A1454&lt;&gt;"",Данные3!A1454=D$2),Данные3!B1454,""),"")</f>
        <v/>
      </c>
      <c r="K1454" s="45" t="str">
        <f>IF(COUNTIF(J$1:J1454,J1454)=1,IF(COUNT(K$1:K1453)&gt;0,MAX(K$1:K1453)+1,1),"")</f>
        <v/>
      </c>
      <c r="M1454" s="51" t="str">
        <f>IF(G1454="","",IFERROR(SUMIFS(Данные3!$E:$E,Данные3!$A:$A,D$2,Данные3!$B:$B,G1454),""))</f>
        <v/>
      </c>
      <c r="N1454" s="51" t="str">
        <f>IF(G1454="","",IFERROR(SUMIFS(Данные3!$F:$F,Данные3!$A:$A,D$2,Данные3!$B:$B,G1454),""))</f>
        <v/>
      </c>
      <c r="O1454" s="51" t="str">
        <f>IF(G1454="","",IFERROR(ROUND(SUMIFS(Данные3!$G:$G,Данные3!$A:$A,D$2,Данные3!$B:$B,G1454)*100,0)&amp;"%",""))</f>
        <v/>
      </c>
      <c r="U1454" s="51" t="str">
        <f t="shared" si="67"/>
        <v/>
      </c>
      <c r="V1454" s="53" t="str">
        <f t="shared" si="68"/>
        <v/>
      </c>
      <c r="W1454" s="51" t="str">
        <f>IFERROR(IF(Данные2!$A1454&lt;&gt;"",Данные2!$A1454,""),"")</f>
        <v/>
      </c>
      <c r="X1454" s="53" t="str">
        <f>IF(COUNTIF(W$1:W1454,W1454)=1,IF(COUNT(X$1:X1453)&gt;0,MAX(X$1:X1453)+1,1),"")</f>
        <v/>
      </c>
      <c r="Z1454" s="51" t="str">
        <f>IF($U1454="","",IFERROR(SUMIF(Данные2!$A:$A,Техлист!$U1454,Данные2!D:D),""))</f>
        <v/>
      </c>
      <c r="AA1454" s="51" t="str">
        <f>IF($U1454="","",IFERROR(SUMIF(Данные2!$A:$A,Техлист!$U1454,Данные2!E:E),""))</f>
        <v/>
      </c>
      <c r="AB1454" s="45" t="str">
        <f>IF($U1454="","",IFERROR(ROUND(SUMIF(Данные2!$A:$A,Техлист!$U1454,Данные2!F:F)*100,0)&amp;"%",""))</f>
        <v/>
      </c>
    </row>
    <row r="1455" spans="1:28" x14ac:dyDescent="0.25">
      <c r="A1455" s="45" t="str">
        <f>IF(Данные2!$A1455&lt;&gt;"",Данные2!$A1455,"")</f>
        <v/>
      </c>
      <c r="G1455" s="45" t="str">
        <f t="shared" si="66"/>
        <v/>
      </c>
      <c r="H1455" s="45" t="str">
        <f>IF(COUNTIF(G$1:G1455,G1455)=1,IF(COUNT(H$1:H1454)&gt;0,MAX(H$1:H1454)+1,1),"")</f>
        <v/>
      </c>
      <c r="J1455" s="45" t="str">
        <f>IFERROR(IF(AND(Данные3!A1455&lt;&gt;"",Данные3!A1455=D$2),Данные3!B1455,""),"")</f>
        <v/>
      </c>
      <c r="K1455" s="45" t="str">
        <f>IF(COUNTIF(J$1:J1455,J1455)=1,IF(COUNT(K$1:K1454)&gt;0,MAX(K$1:K1454)+1,1),"")</f>
        <v/>
      </c>
      <c r="M1455" s="51" t="str">
        <f>IF(G1455="","",IFERROR(SUMIFS(Данные3!$E:$E,Данные3!$A:$A,D$2,Данные3!$B:$B,G1455),""))</f>
        <v/>
      </c>
      <c r="N1455" s="51" t="str">
        <f>IF(G1455="","",IFERROR(SUMIFS(Данные3!$F:$F,Данные3!$A:$A,D$2,Данные3!$B:$B,G1455),""))</f>
        <v/>
      </c>
      <c r="O1455" s="51" t="str">
        <f>IF(G1455="","",IFERROR(ROUND(SUMIFS(Данные3!$G:$G,Данные3!$A:$A,D$2,Данные3!$B:$B,G1455)*100,0)&amp;"%",""))</f>
        <v/>
      </c>
      <c r="U1455" s="51" t="str">
        <f t="shared" si="67"/>
        <v/>
      </c>
      <c r="V1455" s="53" t="str">
        <f t="shared" si="68"/>
        <v/>
      </c>
      <c r="W1455" s="51" t="str">
        <f>IFERROR(IF(Данные2!$A1455&lt;&gt;"",Данные2!$A1455,""),"")</f>
        <v/>
      </c>
      <c r="X1455" s="53" t="str">
        <f>IF(COUNTIF(W$1:W1455,W1455)=1,IF(COUNT(X$1:X1454)&gt;0,MAX(X$1:X1454)+1,1),"")</f>
        <v/>
      </c>
      <c r="Z1455" s="51" t="str">
        <f>IF($U1455="","",IFERROR(SUMIF(Данные2!$A:$A,Техлист!$U1455,Данные2!D:D),""))</f>
        <v/>
      </c>
      <c r="AA1455" s="51" t="str">
        <f>IF($U1455="","",IFERROR(SUMIF(Данные2!$A:$A,Техлист!$U1455,Данные2!E:E),""))</f>
        <v/>
      </c>
      <c r="AB1455" s="45" t="str">
        <f>IF($U1455="","",IFERROR(ROUND(SUMIF(Данные2!$A:$A,Техлист!$U1455,Данные2!F:F)*100,0)&amp;"%",""))</f>
        <v/>
      </c>
    </row>
    <row r="1456" spans="1:28" x14ac:dyDescent="0.25">
      <c r="A1456" s="45" t="str">
        <f>IF(Данные2!$A1456&lt;&gt;"",Данные2!$A1456,"")</f>
        <v/>
      </c>
      <c r="G1456" s="45" t="str">
        <f t="shared" si="66"/>
        <v/>
      </c>
      <c r="H1456" s="45" t="str">
        <f>IF(COUNTIF(G$1:G1456,G1456)=1,IF(COUNT(H$1:H1455)&gt;0,MAX(H$1:H1455)+1,1),"")</f>
        <v/>
      </c>
      <c r="J1456" s="45" t="str">
        <f>IFERROR(IF(AND(Данные3!A1456&lt;&gt;"",Данные3!A1456=D$2),Данные3!B1456,""),"")</f>
        <v/>
      </c>
      <c r="K1456" s="45" t="str">
        <f>IF(COUNTIF(J$1:J1456,J1456)=1,IF(COUNT(K$1:K1455)&gt;0,MAX(K$1:K1455)+1,1),"")</f>
        <v/>
      </c>
      <c r="M1456" s="51" t="str">
        <f>IF(G1456="","",IFERROR(SUMIFS(Данные3!$E:$E,Данные3!$A:$A,D$2,Данные3!$B:$B,G1456),""))</f>
        <v/>
      </c>
      <c r="N1456" s="51" t="str">
        <f>IF(G1456="","",IFERROR(SUMIFS(Данные3!$F:$F,Данные3!$A:$A,D$2,Данные3!$B:$B,G1456),""))</f>
        <v/>
      </c>
      <c r="O1456" s="51" t="str">
        <f>IF(G1456="","",IFERROR(ROUND(SUMIFS(Данные3!$G:$G,Данные3!$A:$A,D$2,Данные3!$B:$B,G1456)*100,0)&amp;"%",""))</f>
        <v/>
      </c>
      <c r="U1456" s="51" t="str">
        <f t="shared" si="67"/>
        <v/>
      </c>
      <c r="V1456" s="53" t="str">
        <f t="shared" si="68"/>
        <v/>
      </c>
      <c r="W1456" s="51" t="str">
        <f>IFERROR(IF(Данные2!$A1456&lt;&gt;"",Данные2!$A1456,""),"")</f>
        <v/>
      </c>
      <c r="X1456" s="53" t="str">
        <f>IF(COUNTIF(W$1:W1456,W1456)=1,IF(COUNT(X$1:X1455)&gt;0,MAX(X$1:X1455)+1,1),"")</f>
        <v/>
      </c>
      <c r="Z1456" s="51" t="str">
        <f>IF($U1456="","",IFERROR(SUMIF(Данные2!$A:$A,Техлист!$U1456,Данные2!D:D),""))</f>
        <v/>
      </c>
      <c r="AA1456" s="51" t="str">
        <f>IF($U1456="","",IFERROR(SUMIF(Данные2!$A:$A,Техлист!$U1456,Данные2!E:E),""))</f>
        <v/>
      </c>
      <c r="AB1456" s="45" t="str">
        <f>IF($U1456="","",IFERROR(ROUND(SUMIF(Данные2!$A:$A,Техлист!$U1456,Данные2!F:F)*100,0)&amp;"%",""))</f>
        <v/>
      </c>
    </row>
    <row r="1457" spans="1:28" x14ac:dyDescent="0.25">
      <c r="A1457" s="45" t="str">
        <f>IF(Данные2!$A1457&lt;&gt;"",Данные2!$A1457,"")</f>
        <v/>
      </c>
      <c r="G1457" s="45" t="str">
        <f t="shared" si="66"/>
        <v/>
      </c>
      <c r="H1457" s="45" t="str">
        <f>IF(COUNTIF(G$1:G1457,G1457)=1,IF(COUNT(H$1:H1456)&gt;0,MAX(H$1:H1456)+1,1),"")</f>
        <v/>
      </c>
      <c r="J1457" s="45" t="str">
        <f>IFERROR(IF(AND(Данные3!A1457&lt;&gt;"",Данные3!A1457=D$2),Данные3!B1457,""),"")</f>
        <v/>
      </c>
      <c r="K1457" s="45" t="str">
        <f>IF(COUNTIF(J$1:J1457,J1457)=1,IF(COUNT(K$1:K1456)&gt;0,MAX(K$1:K1456)+1,1),"")</f>
        <v/>
      </c>
      <c r="M1457" s="51" t="str">
        <f>IF(G1457="","",IFERROR(SUMIFS(Данные3!$E:$E,Данные3!$A:$A,D$2,Данные3!$B:$B,G1457),""))</f>
        <v/>
      </c>
      <c r="N1457" s="51" t="str">
        <f>IF(G1457="","",IFERROR(SUMIFS(Данные3!$F:$F,Данные3!$A:$A,D$2,Данные3!$B:$B,G1457),""))</f>
        <v/>
      </c>
      <c r="O1457" s="51" t="str">
        <f>IF(G1457="","",IFERROR(ROUND(SUMIFS(Данные3!$G:$G,Данные3!$A:$A,D$2,Данные3!$B:$B,G1457)*100,0)&amp;"%",""))</f>
        <v/>
      </c>
      <c r="U1457" s="51" t="str">
        <f t="shared" si="67"/>
        <v/>
      </c>
      <c r="V1457" s="53" t="str">
        <f t="shared" si="68"/>
        <v/>
      </c>
      <c r="W1457" s="51" t="str">
        <f>IFERROR(IF(Данные2!$A1457&lt;&gt;"",Данные2!$A1457,""),"")</f>
        <v/>
      </c>
      <c r="X1457" s="53" t="str">
        <f>IF(COUNTIF(W$1:W1457,W1457)=1,IF(COUNT(X$1:X1456)&gt;0,MAX(X$1:X1456)+1,1),"")</f>
        <v/>
      </c>
      <c r="Z1457" s="51" t="str">
        <f>IF($U1457="","",IFERROR(SUMIF(Данные2!$A:$A,Техлист!$U1457,Данные2!D:D),""))</f>
        <v/>
      </c>
      <c r="AA1457" s="51" t="str">
        <f>IF($U1457="","",IFERROR(SUMIF(Данные2!$A:$A,Техлист!$U1457,Данные2!E:E),""))</f>
        <v/>
      </c>
      <c r="AB1457" s="45" t="str">
        <f>IF($U1457="","",IFERROR(ROUND(SUMIF(Данные2!$A:$A,Техлист!$U1457,Данные2!F:F)*100,0)&amp;"%",""))</f>
        <v/>
      </c>
    </row>
    <row r="1458" spans="1:28" x14ac:dyDescent="0.25">
      <c r="A1458" s="45" t="str">
        <f>IF(Данные2!$A1458&lt;&gt;"",Данные2!$A1458,"")</f>
        <v/>
      </c>
      <c r="G1458" s="45" t="str">
        <f t="shared" si="66"/>
        <v/>
      </c>
      <c r="H1458" s="45" t="str">
        <f>IF(COUNTIF(G$1:G1458,G1458)=1,IF(COUNT(H$1:H1457)&gt;0,MAX(H$1:H1457)+1,1),"")</f>
        <v/>
      </c>
      <c r="J1458" s="45" t="str">
        <f>IFERROR(IF(AND(Данные3!A1458&lt;&gt;"",Данные3!A1458=D$2),Данные3!B1458,""),"")</f>
        <v/>
      </c>
      <c r="K1458" s="45" t="str">
        <f>IF(COUNTIF(J$1:J1458,J1458)=1,IF(COUNT(K$1:K1457)&gt;0,MAX(K$1:K1457)+1,1),"")</f>
        <v/>
      </c>
      <c r="M1458" s="51" t="str">
        <f>IF(G1458="","",IFERROR(SUMIFS(Данные3!$E:$E,Данные3!$A:$A,D$2,Данные3!$B:$B,G1458),""))</f>
        <v/>
      </c>
      <c r="N1458" s="51" t="str">
        <f>IF(G1458="","",IFERROR(SUMIFS(Данные3!$F:$F,Данные3!$A:$A,D$2,Данные3!$B:$B,G1458),""))</f>
        <v/>
      </c>
      <c r="O1458" s="51" t="str">
        <f>IF(G1458="","",IFERROR(ROUND(SUMIFS(Данные3!$G:$G,Данные3!$A:$A,D$2,Данные3!$B:$B,G1458)*100,0)&amp;"%",""))</f>
        <v/>
      </c>
      <c r="U1458" s="51" t="str">
        <f t="shared" si="67"/>
        <v/>
      </c>
      <c r="V1458" s="53" t="str">
        <f t="shared" si="68"/>
        <v/>
      </c>
      <c r="W1458" s="51" t="str">
        <f>IFERROR(IF(Данные2!$A1458&lt;&gt;"",Данные2!$A1458,""),"")</f>
        <v/>
      </c>
      <c r="X1458" s="53" t="str">
        <f>IF(COUNTIF(W$1:W1458,W1458)=1,IF(COUNT(X$1:X1457)&gt;0,MAX(X$1:X1457)+1,1),"")</f>
        <v/>
      </c>
      <c r="Z1458" s="51" t="str">
        <f>IF($U1458="","",IFERROR(SUMIF(Данные2!$A:$A,Техлист!$U1458,Данные2!D:D),""))</f>
        <v/>
      </c>
      <c r="AA1458" s="51" t="str">
        <f>IF($U1458="","",IFERROR(SUMIF(Данные2!$A:$A,Техлист!$U1458,Данные2!E:E),""))</f>
        <v/>
      </c>
      <c r="AB1458" s="45" t="str">
        <f>IF($U1458="","",IFERROR(ROUND(SUMIF(Данные2!$A:$A,Техлист!$U1458,Данные2!F:F)*100,0)&amp;"%",""))</f>
        <v/>
      </c>
    </row>
    <row r="1459" spans="1:28" x14ac:dyDescent="0.25">
      <c r="A1459" s="45" t="str">
        <f>IF(Данные2!$A1459&lt;&gt;"",Данные2!$A1459,"")</f>
        <v/>
      </c>
      <c r="G1459" s="45" t="str">
        <f t="shared" si="66"/>
        <v/>
      </c>
      <c r="H1459" s="45" t="str">
        <f>IF(COUNTIF(G$1:G1459,G1459)=1,IF(COUNT(H$1:H1458)&gt;0,MAX(H$1:H1458)+1,1),"")</f>
        <v/>
      </c>
      <c r="J1459" s="45" t="str">
        <f>IFERROR(IF(AND(Данные3!A1459&lt;&gt;"",Данные3!A1459=D$2),Данные3!B1459,""),"")</f>
        <v/>
      </c>
      <c r="K1459" s="45" t="str">
        <f>IF(COUNTIF(J$1:J1459,J1459)=1,IF(COUNT(K$1:K1458)&gt;0,MAX(K$1:K1458)+1,1),"")</f>
        <v/>
      </c>
      <c r="M1459" s="51" t="str">
        <f>IF(G1459="","",IFERROR(SUMIFS(Данные3!$E:$E,Данные3!$A:$A,D$2,Данные3!$B:$B,G1459),""))</f>
        <v/>
      </c>
      <c r="N1459" s="51" t="str">
        <f>IF(G1459="","",IFERROR(SUMIFS(Данные3!$F:$F,Данные3!$A:$A,D$2,Данные3!$B:$B,G1459),""))</f>
        <v/>
      </c>
      <c r="O1459" s="51" t="str">
        <f>IF(G1459="","",IFERROR(ROUND(SUMIFS(Данные3!$G:$G,Данные3!$A:$A,D$2,Данные3!$B:$B,G1459)*100,0)&amp;"%",""))</f>
        <v/>
      </c>
      <c r="U1459" s="51" t="str">
        <f t="shared" si="67"/>
        <v/>
      </c>
      <c r="V1459" s="53" t="str">
        <f t="shared" si="68"/>
        <v/>
      </c>
      <c r="W1459" s="51" t="str">
        <f>IFERROR(IF(Данные2!$A1459&lt;&gt;"",Данные2!$A1459,""),"")</f>
        <v/>
      </c>
      <c r="X1459" s="53" t="str">
        <f>IF(COUNTIF(W$1:W1459,W1459)=1,IF(COUNT(X$1:X1458)&gt;0,MAX(X$1:X1458)+1,1),"")</f>
        <v/>
      </c>
      <c r="Z1459" s="51" t="str">
        <f>IF($U1459="","",IFERROR(SUMIF(Данные2!$A:$A,Техлист!$U1459,Данные2!D:D),""))</f>
        <v/>
      </c>
      <c r="AA1459" s="51" t="str">
        <f>IF($U1459="","",IFERROR(SUMIF(Данные2!$A:$A,Техлист!$U1459,Данные2!E:E),""))</f>
        <v/>
      </c>
      <c r="AB1459" s="45" t="str">
        <f>IF($U1459="","",IFERROR(ROUND(SUMIF(Данные2!$A:$A,Техлист!$U1459,Данные2!F:F)*100,0)&amp;"%",""))</f>
        <v/>
      </c>
    </row>
    <row r="1460" spans="1:28" x14ac:dyDescent="0.25">
      <c r="A1460" s="45" t="str">
        <f>IF(Данные2!$A1460&lt;&gt;"",Данные2!$A1460,"")</f>
        <v/>
      </c>
      <c r="G1460" s="45" t="str">
        <f t="shared" si="66"/>
        <v/>
      </c>
      <c r="H1460" s="45" t="str">
        <f>IF(COUNTIF(G$1:G1460,G1460)=1,IF(COUNT(H$1:H1459)&gt;0,MAX(H$1:H1459)+1,1),"")</f>
        <v/>
      </c>
      <c r="J1460" s="45" t="str">
        <f>IFERROR(IF(AND(Данные3!A1460&lt;&gt;"",Данные3!A1460=D$2),Данные3!B1460,""),"")</f>
        <v/>
      </c>
      <c r="K1460" s="45" t="str">
        <f>IF(COUNTIF(J$1:J1460,J1460)=1,IF(COUNT(K$1:K1459)&gt;0,MAX(K$1:K1459)+1,1),"")</f>
        <v/>
      </c>
      <c r="M1460" s="51" t="str">
        <f>IF(G1460="","",IFERROR(SUMIFS(Данные3!$E:$E,Данные3!$A:$A,D$2,Данные3!$B:$B,G1460),""))</f>
        <v/>
      </c>
      <c r="N1460" s="51" t="str">
        <f>IF(G1460="","",IFERROR(SUMIFS(Данные3!$F:$F,Данные3!$A:$A,D$2,Данные3!$B:$B,G1460),""))</f>
        <v/>
      </c>
      <c r="O1460" s="51" t="str">
        <f>IF(G1460="","",IFERROR(ROUND(SUMIFS(Данные3!$G:$G,Данные3!$A:$A,D$2,Данные3!$B:$B,G1460)*100,0)&amp;"%",""))</f>
        <v/>
      </c>
      <c r="U1460" s="51" t="str">
        <f t="shared" si="67"/>
        <v/>
      </c>
      <c r="V1460" s="53" t="str">
        <f t="shared" si="68"/>
        <v/>
      </c>
      <c r="W1460" s="51" t="str">
        <f>IFERROR(IF(Данные2!$A1460&lt;&gt;"",Данные2!$A1460,""),"")</f>
        <v/>
      </c>
      <c r="X1460" s="53" t="str">
        <f>IF(COUNTIF(W$1:W1460,W1460)=1,IF(COUNT(X$1:X1459)&gt;0,MAX(X$1:X1459)+1,1),"")</f>
        <v/>
      </c>
      <c r="Z1460" s="51" t="str">
        <f>IF($U1460="","",IFERROR(SUMIF(Данные2!$A:$A,Техлист!$U1460,Данные2!D:D),""))</f>
        <v/>
      </c>
      <c r="AA1460" s="51" t="str">
        <f>IF($U1460="","",IFERROR(SUMIF(Данные2!$A:$A,Техлист!$U1460,Данные2!E:E),""))</f>
        <v/>
      </c>
      <c r="AB1460" s="45" t="str">
        <f>IF($U1460="","",IFERROR(ROUND(SUMIF(Данные2!$A:$A,Техлист!$U1460,Данные2!F:F)*100,0)&amp;"%",""))</f>
        <v/>
      </c>
    </row>
    <row r="1461" spans="1:28" x14ac:dyDescent="0.25">
      <c r="A1461" s="45" t="str">
        <f>IF(Данные2!$A1461&lt;&gt;"",Данные2!$A1461,"")</f>
        <v/>
      </c>
      <c r="G1461" s="45" t="str">
        <f t="shared" si="66"/>
        <v/>
      </c>
      <c r="H1461" s="45" t="str">
        <f>IF(COUNTIF(G$1:G1461,G1461)=1,IF(COUNT(H$1:H1460)&gt;0,MAX(H$1:H1460)+1,1),"")</f>
        <v/>
      </c>
      <c r="J1461" s="45" t="str">
        <f>IFERROR(IF(AND(Данные3!A1461&lt;&gt;"",Данные3!A1461=D$2),Данные3!B1461,""),"")</f>
        <v/>
      </c>
      <c r="K1461" s="45" t="str">
        <f>IF(COUNTIF(J$1:J1461,J1461)=1,IF(COUNT(K$1:K1460)&gt;0,MAX(K$1:K1460)+1,1),"")</f>
        <v/>
      </c>
      <c r="M1461" s="51" t="str">
        <f>IF(G1461="","",IFERROR(SUMIFS(Данные3!$E:$E,Данные3!$A:$A,D$2,Данные3!$B:$B,G1461),""))</f>
        <v/>
      </c>
      <c r="N1461" s="51" t="str">
        <f>IF(G1461="","",IFERROR(SUMIFS(Данные3!$F:$F,Данные3!$A:$A,D$2,Данные3!$B:$B,G1461),""))</f>
        <v/>
      </c>
      <c r="O1461" s="51" t="str">
        <f>IF(G1461="","",IFERROR(ROUND(SUMIFS(Данные3!$G:$G,Данные3!$A:$A,D$2,Данные3!$B:$B,G1461)*100,0)&amp;"%",""))</f>
        <v/>
      </c>
      <c r="U1461" s="51" t="str">
        <f t="shared" si="67"/>
        <v/>
      </c>
      <c r="V1461" s="53" t="str">
        <f t="shared" si="68"/>
        <v/>
      </c>
      <c r="W1461" s="51" t="str">
        <f>IFERROR(IF(Данные2!$A1461&lt;&gt;"",Данные2!$A1461,""),"")</f>
        <v/>
      </c>
      <c r="X1461" s="53" t="str">
        <f>IF(COUNTIF(W$1:W1461,W1461)=1,IF(COUNT(X$1:X1460)&gt;0,MAX(X$1:X1460)+1,1),"")</f>
        <v/>
      </c>
      <c r="Z1461" s="51" t="str">
        <f>IF($U1461="","",IFERROR(SUMIF(Данные2!$A:$A,Техлист!$U1461,Данные2!D:D),""))</f>
        <v/>
      </c>
      <c r="AA1461" s="51" t="str">
        <f>IF($U1461="","",IFERROR(SUMIF(Данные2!$A:$A,Техлист!$U1461,Данные2!E:E),""))</f>
        <v/>
      </c>
      <c r="AB1461" s="45" t="str">
        <f>IF($U1461="","",IFERROR(ROUND(SUMIF(Данные2!$A:$A,Техлист!$U1461,Данные2!F:F)*100,0)&amp;"%",""))</f>
        <v/>
      </c>
    </row>
    <row r="1462" spans="1:28" x14ac:dyDescent="0.25">
      <c r="A1462" s="45" t="str">
        <f>IF(Данные2!$A1462&lt;&gt;"",Данные2!$A1462,"")</f>
        <v/>
      </c>
      <c r="G1462" s="45" t="str">
        <f t="shared" si="66"/>
        <v/>
      </c>
      <c r="H1462" s="45" t="str">
        <f>IF(COUNTIF(G$1:G1462,G1462)=1,IF(COUNT(H$1:H1461)&gt;0,MAX(H$1:H1461)+1,1),"")</f>
        <v/>
      </c>
      <c r="J1462" s="45" t="str">
        <f>IFERROR(IF(AND(Данные3!A1462&lt;&gt;"",Данные3!A1462=D$2),Данные3!B1462,""),"")</f>
        <v/>
      </c>
      <c r="K1462" s="45" t="str">
        <f>IF(COUNTIF(J$1:J1462,J1462)=1,IF(COUNT(K$1:K1461)&gt;0,MAX(K$1:K1461)+1,1),"")</f>
        <v/>
      </c>
      <c r="M1462" s="51" t="str">
        <f>IF(G1462="","",IFERROR(SUMIFS(Данные3!$E:$E,Данные3!$A:$A,D$2,Данные3!$B:$B,G1462),""))</f>
        <v/>
      </c>
      <c r="N1462" s="51" t="str">
        <f>IF(G1462="","",IFERROR(SUMIFS(Данные3!$F:$F,Данные3!$A:$A,D$2,Данные3!$B:$B,G1462),""))</f>
        <v/>
      </c>
      <c r="O1462" s="51" t="str">
        <f>IF(G1462="","",IFERROR(ROUND(SUMIFS(Данные3!$G:$G,Данные3!$A:$A,D$2,Данные3!$B:$B,G1462)*100,0)&amp;"%",""))</f>
        <v/>
      </c>
      <c r="U1462" s="51" t="str">
        <f t="shared" si="67"/>
        <v/>
      </c>
      <c r="V1462" s="53" t="str">
        <f t="shared" si="68"/>
        <v/>
      </c>
      <c r="W1462" s="51" t="str">
        <f>IFERROR(IF(Данные2!$A1462&lt;&gt;"",Данные2!$A1462,""),"")</f>
        <v/>
      </c>
      <c r="X1462" s="53" t="str">
        <f>IF(COUNTIF(W$1:W1462,W1462)=1,IF(COUNT(X$1:X1461)&gt;0,MAX(X$1:X1461)+1,1),"")</f>
        <v/>
      </c>
      <c r="Z1462" s="51" t="str">
        <f>IF($U1462="","",IFERROR(SUMIF(Данные2!$A:$A,Техлист!$U1462,Данные2!D:D),""))</f>
        <v/>
      </c>
      <c r="AA1462" s="51" t="str">
        <f>IF($U1462="","",IFERROR(SUMIF(Данные2!$A:$A,Техлист!$U1462,Данные2!E:E),""))</f>
        <v/>
      </c>
      <c r="AB1462" s="45" t="str">
        <f>IF($U1462="","",IFERROR(ROUND(SUMIF(Данные2!$A:$A,Техлист!$U1462,Данные2!F:F)*100,0)&amp;"%",""))</f>
        <v/>
      </c>
    </row>
    <row r="1463" spans="1:28" x14ac:dyDescent="0.25">
      <c r="A1463" s="45" t="str">
        <f>IF(Данные2!$A1463&lt;&gt;"",Данные2!$A1463,"")</f>
        <v/>
      </c>
      <c r="G1463" s="45" t="str">
        <f t="shared" si="66"/>
        <v/>
      </c>
      <c r="H1463" s="45" t="str">
        <f>IF(COUNTIF(G$1:G1463,G1463)=1,IF(COUNT(H$1:H1462)&gt;0,MAX(H$1:H1462)+1,1),"")</f>
        <v/>
      </c>
      <c r="J1463" s="45" t="str">
        <f>IFERROR(IF(AND(Данные3!A1463&lt;&gt;"",Данные3!A1463=D$2),Данные3!B1463,""),"")</f>
        <v/>
      </c>
      <c r="K1463" s="45" t="str">
        <f>IF(COUNTIF(J$1:J1463,J1463)=1,IF(COUNT(K$1:K1462)&gt;0,MAX(K$1:K1462)+1,1),"")</f>
        <v/>
      </c>
      <c r="M1463" s="51" t="str">
        <f>IF(G1463="","",IFERROR(SUMIFS(Данные3!$E:$E,Данные3!$A:$A,D$2,Данные3!$B:$B,G1463),""))</f>
        <v/>
      </c>
      <c r="N1463" s="51" t="str">
        <f>IF(G1463="","",IFERROR(SUMIFS(Данные3!$F:$F,Данные3!$A:$A,D$2,Данные3!$B:$B,G1463),""))</f>
        <v/>
      </c>
      <c r="O1463" s="51" t="str">
        <f>IF(G1463="","",IFERROR(ROUND(SUMIFS(Данные3!$G:$G,Данные3!$A:$A,D$2,Данные3!$B:$B,G1463)*100,0)&amp;"%",""))</f>
        <v/>
      </c>
      <c r="U1463" s="51" t="str">
        <f t="shared" si="67"/>
        <v/>
      </c>
      <c r="V1463" s="53" t="str">
        <f t="shared" si="68"/>
        <v/>
      </c>
      <c r="W1463" s="51" t="str">
        <f>IFERROR(IF(Данные2!$A1463&lt;&gt;"",Данные2!$A1463,""),"")</f>
        <v/>
      </c>
      <c r="X1463" s="53" t="str">
        <f>IF(COUNTIF(W$1:W1463,W1463)=1,IF(COUNT(X$1:X1462)&gt;0,MAX(X$1:X1462)+1,1),"")</f>
        <v/>
      </c>
      <c r="Z1463" s="51" t="str">
        <f>IF($U1463="","",IFERROR(SUMIF(Данные2!$A:$A,Техлист!$U1463,Данные2!D:D),""))</f>
        <v/>
      </c>
      <c r="AA1463" s="51" t="str">
        <f>IF($U1463="","",IFERROR(SUMIF(Данные2!$A:$A,Техлист!$U1463,Данные2!E:E),""))</f>
        <v/>
      </c>
      <c r="AB1463" s="45" t="str">
        <f>IF($U1463="","",IFERROR(ROUND(SUMIF(Данные2!$A:$A,Техлист!$U1463,Данные2!F:F)*100,0)&amp;"%",""))</f>
        <v/>
      </c>
    </row>
    <row r="1464" spans="1:28" x14ac:dyDescent="0.25">
      <c r="A1464" s="45" t="str">
        <f>IF(Данные2!$A1464&lt;&gt;"",Данные2!$A1464,"")</f>
        <v/>
      </c>
      <c r="G1464" s="45" t="str">
        <f t="shared" si="66"/>
        <v/>
      </c>
      <c r="H1464" s="45" t="str">
        <f>IF(COUNTIF(G$1:G1464,G1464)=1,IF(COUNT(H$1:H1463)&gt;0,MAX(H$1:H1463)+1,1),"")</f>
        <v/>
      </c>
      <c r="J1464" s="45" t="str">
        <f>IFERROR(IF(AND(Данные3!A1464&lt;&gt;"",Данные3!A1464=D$2),Данные3!B1464,""),"")</f>
        <v/>
      </c>
      <c r="K1464" s="45" t="str">
        <f>IF(COUNTIF(J$1:J1464,J1464)=1,IF(COUNT(K$1:K1463)&gt;0,MAX(K$1:K1463)+1,1),"")</f>
        <v/>
      </c>
      <c r="M1464" s="51" t="str">
        <f>IF(G1464="","",IFERROR(SUMIFS(Данные3!$E:$E,Данные3!$A:$A,D$2,Данные3!$B:$B,G1464),""))</f>
        <v/>
      </c>
      <c r="N1464" s="51" t="str">
        <f>IF(G1464="","",IFERROR(SUMIFS(Данные3!$F:$F,Данные3!$A:$A,D$2,Данные3!$B:$B,G1464),""))</f>
        <v/>
      </c>
      <c r="O1464" s="51" t="str">
        <f>IF(G1464="","",IFERROR(ROUND(SUMIFS(Данные3!$G:$G,Данные3!$A:$A,D$2,Данные3!$B:$B,G1464)*100,0)&amp;"%",""))</f>
        <v/>
      </c>
      <c r="U1464" s="51" t="str">
        <f t="shared" si="67"/>
        <v/>
      </c>
      <c r="V1464" s="53" t="str">
        <f t="shared" si="68"/>
        <v/>
      </c>
      <c r="W1464" s="51" t="str">
        <f>IFERROR(IF(Данные2!$A1464&lt;&gt;"",Данные2!$A1464,""),"")</f>
        <v/>
      </c>
      <c r="X1464" s="53" t="str">
        <f>IF(COUNTIF(W$1:W1464,W1464)=1,IF(COUNT(X$1:X1463)&gt;0,MAX(X$1:X1463)+1,1),"")</f>
        <v/>
      </c>
      <c r="Z1464" s="51" t="str">
        <f>IF($U1464="","",IFERROR(SUMIF(Данные2!$A:$A,Техлист!$U1464,Данные2!D:D),""))</f>
        <v/>
      </c>
      <c r="AA1464" s="51" t="str">
        <f>IF($U1464="","",IFERROR(SUMIF(Данные2!$A:$A,Техлист!$U1464,Данные2!E:E),""))</f>
        <v/>
      </c>
      <c r="AB1464" s="45" t="str">
        <f>IF($U1464="","",IFERROR(ROUND(SUMIF(Данные2!$A:$A,Техлист!$U1464,Данные2!F:F)*100,0)&amp;"%",""))</f>
        <v/>
      </c>
    </row>
    <row r="1465" spans="1:28" x14ac:dyDescent="0.25">
      <c r="A1465" s="45" t="str">
        <f>IF(Данные2!$A1465&lt;&gt;"",Данные2!$A1465,"")</f>
        <v/>
      </c>
      <c r="G1465" s="45" t="str">
        <f t="shared" si="66"/>
        <v/>
      </c>
      <c r="H1465" s="45" t="str">
        <f>IF(COUNTIF(G$1:G1465,G1465)=1,IF(COUNT(H$1:H1464)&gt;0,MAX(H$1:H1464)+1,1),"")</f>
        <v/>
      </c>
      <c r="J1465" s="45" t="str">
        <f>IFERROR(IF(AND(Данные3!A1465&lt;&gt;"",Данные3!A1465=D$2),Данные3!B1465,""),"")</f>
        <v/>
      </c>
      <c r="K1465" s="45" t="str">
        <f>IF(COUNTIF(J$1:J1465,J1465)=1,IF(COUNT(K$1:K1464)&gt;0,MAX(K$1:K1464)+1,1),"")</f>
        <v/>
      </c>
      <c r="M1465" s="51" t="str">
        <f>IF(G1465="","",IFERROR(SUMIFS(Данные3!$E:$E,Данные3!$A:$A,D$2,Данные3!$B:$B,G1465),""))</f>
        <v/>
      </c>
      <c r="N1465" s="51" t="str">
        <f>IF(G1465="","",IFERROR(SUMIFS(Данные3!$F:$F,Данные3!$A:$A,D$2,Данные3!$B:$B,G1465),""))</f>
        <v/>
      </c>
      <c r="O1465" s="51" t="str">
        <f>IF(G1465="","",IFERROR(ROUND(SUMIFS(Данные3!$G:$G,Данные3!$A:$A,D$2,Данные3!$B:$B,G1465)*100,0)&amp;"%",""))</f>
        <v/>
      </c>
      <c r="U1465" s="51" t="str">
        <f t="shared" si="67"/>
        <v/>
      </c>
      <c r="V1465" s="53" t="str">
        <f t="shared" si="68"/>
        <v/>
      </c>
      <c r="W1465" s="51" t="str">
        <f>IFERROR(IF(Данные2!$A1465&lt;&gt;"",Данные2!$A1465,""),"")</f>
        <v/>
      </c>
      <c r="X1465" s="53" t="str">
        <f>IF(COUNTIF(W$1:W1465,W1465)=1,IF(COUNT(X$1:X1464)&gt;0,MAX(X$1:X1464)+1,1),"")</f>
        <v/>
      </c>
      <c r="Z1465" s="51" t="str">
        <f>IF($U1465="","",IFERROR(SUMIF(Данные2!$A:$A,Техлист!$U1465,Данные2!D:D),""))</f>
        <v/>
      </c>
      <c r="AA1465" s="51" t="str">
        <f>IF($U1465="","",IFERROR(SUMIF(Данные2!$A:$A,Техлист!$U1465,Данные2!E:E),""))</f>
        <v/>
      </c>
      <c r="AB1465" s="45" t="str">
        <f>IF($U1465="","",IFERROR(ROUND(SUMIF(Данные2!$A:$A,Техлист!$U1465,Данные2!F:F)*100,0)&amp;"%",""))</f>
        <v/>
      </c>
    </row>
    <row r="1466" spans="1:28" x14ac:dyDescent="0.25">
      <c r="A1466" s="45" t="str">
        <f>IF(Данные2!$A1466&lt;&gt;"",Данные2!$A1466,"")</f>
        <v/>
      </c>
      <c r="G1466" s="45" t="str">
        <f t="shared" si="66"/>
        <v/>
      </c>
      <c r="H1466" s="45" t="str">
        <f>IF(COUNTIF(G$1:G1466,G1466)=1,IF(COUNT(H$1:H1465)&gt;0,MAX(H$1:H1465)+1,1),"")</f>
        <v/>
      </c>
      <c r="J1466" s="45" t="str">
        <f>IFERROR(IF(AND(Данные3!A1466&lt;&gt;"",Данные3!A1466=D$2),Данные3!B1466,""),"")</f>
        <v/>
      </c>
      <c r="K1466" s="45" t="str">
        <f>IF(COUNTIF(J$1:J1466,J1466)=1,IF(COUNT(K$1:K1465)&gt;0,MAX(K$1:K1465)+1,1),"")</f>
        <v/>
      </c>
      <c r="M1466" s="51" t="str">
        <f>IF(G1466="","",IFERROR(SUMIFS(Данные3!$E:$E,Данные3!$A:$A,D$2,Данные3!$B:$B,G1466),""))</f>
        <v/>
      </c>
      <c r="N1466" s="51" t="str">
        <f>IF(G1466="","",IFERROR(SUMIFS(Данные3!$F:$F,Данные3!$A:$A,D$2,Данные3!$B:$B,G1466),""))</f>
        <v/>
      </c>
      <c r="O1466" s="51" t="str">
        <f>IF(G1466="","",IFERROR(ROUND(SUMIFS(Данные3!$G:$G,Данные3!$A:$A,D$2,Данные3!$B:$B,G1466)*100,0)&amp;"%",""))</f>
        <v/>
      </c>
      <c r="U1466" s="51" t="str">
        <f t="shared" si="67"/>
        <v/>
      </c>
      <c r="V1466" s="53" t="str">
        <f t="shared" si="68"/>
        <v/>
      </c>
      <c r="W1466" s="51" t="str">
        <f>IFERROR(IF(Данные2!$A1466&lt;&gt;"",Данные2!$A1466,""),"")</f>
        <v/>
      </c>
      <c r="X1466" s="53" t="str">
        <f>IF(COUNTIF(W$1:W1466,W1466)=1,IF(COUNT(X$1:X1465)&gt;0,MAX(X$1:X1465)+1,1),"")</f>
        <v/>
      </c>
      <c r="Z1466" s="51" t="str">
        <f>IF($U1466="","",IFERROR(SUMIF(Данные2!$A:$A,Техлист!$U1466,Данные2!D:D),""))</f>
        <v/>
      </c>
      <c r="AA1466" s="51" t="str">
        <f>IF($U1466="","",IFERROR(SUMIF(Данные2!$A:$A,Техлист!$U1466,Данные2!E:E),""))</f>
        <v/>
      </c>
      <c r="AB1466" s="45" t="str">
        <f>IF($U1466="","",IFERROR(ROUND(SUMIF(Данные2!$A:$A,Техлист!$U1466,Данные2!F:F)*100,0)&amp;"%",""))</f>
        <v/>
      </c>
    </row>
    <row r="1467" spans="1:28" x14ac:dyDescent="0.25">
      <c r="A1467" s="45" t="str">
        <f>IF(Данные2!$A1467&lt;&gt;"",Данные2!$A1467,"")</f>
        <v/>
      </c>
      <c r="G1467" s="45" t="str">
        <f t="shared" si="66"/>
        <v/>
      </c>
      <c r="H1467" s="45" t="str">
        <f>IF(COUNTIF(G$1:G1467,G1467)=1,IF(COUNT(H$1:H1466)&gt;0,MAX(H$1:H1466)+1,1),"")</f>
        <v/>
      </c>
      <c r="J1467" s="45" t="str">
        <f>IFERROR(IF(AND(Данные3!A1467&lt;&gt;"",Данные3!A1467=D$2),Данные3!B1467,""),"")</f>
        <v/>
      </c>
      <c r="K1467" s="45" t="str">
        <f>IF(COUNTIF(J$1:J1467,J1467)=1,IF(COUNT(K$1:K1466)&gt;0,MAX(K$1:K1466)+1,1),"")</f>
        <v/>
      </c>
      <c r="M1467" s="51" t="str">
        <f>IF(G1467="","",IFERROR(SUMIFS(Данные3!$E:$E,Данные3!$A:$A,D$2,Данные3!$B:$B,G1467),""))</f>
        <v/>
      </c>
      <c r="N1467" s="51" t="str">
        <f>IF(G1467="","",IFERROR(SUMIFS(Данные3!$F:$F,Данные3!$A:$A,D$2,Данные3!$B:$B,G1467),""))</f>
        <v/>
      </c>
      <c r="O1467" s="51" t="str">
        <f>IF(G1467="","",IFERROR(ROUND(SUMIFS(Данные3!$G:$G,Данные3!$A:$A,D$2,Данные3!$B:$B,G1467)*100,0)&amp;"%",""))</f>
        <v/>
      </c>
      <c r="U1467" s="51" t="str">
        <f t="shared" si="67"/>
        <v/>
      </c>
      <c r="V1467" s="53" t="str">
        <f t="shared" si="68"/>
        <v/>
      </c>
      <c r="W1467" s="51" t="str">
        <f>IFERROR(IF(Данные2!$A1467&lt;&gt;"",Данные2!$A1467,""),"")</f>
        <v/>
      </c>
      <c r="X1467" s="53" t="str">
        <f>IF(COUNTIF(W$1:W1467,W1467)=1,IF(COUNT(X$1:X1466)&gt;0,MAX(X$1:X1466)+1,1),"")</f>
        <v/>
      </c>
      <c r="Z1467" s="51" t="str">
        <f>IF($U1467="","",IFERROR(SUMIF(Данные2!$A:$A,Техлист!$U1467,Данные2!D:D),""))</f>
        <v/>
      </c>
      <c r="AA1467" s="51" t="str">
        <f>IF($U1467="","",IFERROR(SUMIF(Данные2!$A:$A,Техлист!$U1467,Данные2!E:E),""))</f>
        <v/>
      </c>
      <c r="AB1467" s="45" t="str">
        <f>IF($U1467="","",IFERROR(ROUND(SUMIF(Данные2!$A:$A,Техлист!$U1467,Данные2!F:F)*100,0)&amp;"%",""))</f>
        <v/>
      </c>
    </row>
    <row r="1468" spans="1:28" x14ac:dyDescent="0.25">
      <c r="A1468" s="45" t="str">
        <f>IF(Данные2!$A1468&lt;&gt;"",Данные2!$A1468,"")</f>
        <v/>
      </c>
      <c r="G1468" s="45" t="str">
        <f t="shared" si="66"/>
        <v/>
      </c>
      <c r="H1468" s="45" t="str">
        <f>IF(COUNTIF(G$1:G1468,G1468)=1,IF(COUNT(H$1:H1467)&gt;0,MAX(H$1:H1467)+1,1),"")</f>
        <v/>
      </c>
      <c r="J1468" s="45" t="str">
        <f>IFERROR(IF(AND(Данные3!A1468&lt;&gt;"",Данные3!A1468=D$2),Данные3!B1468,""),"")</f>
        <v/>
      </c>
      <c r="K1468" s="45" t="str">
        <f>IF(COUNTIF(J$1:J1468,J1468)=1,IF(COUNT(K$1:K1467)&gt;0,MAX(K$1:K1467)+1,1),"")</f>
        <v/>
      </c>
      <c r="M1468" s="51" t="str">
        <f>IF(G1468="","",IFERROR(SUMIFS(Данные3!$E:$E,Данные3!$A:$A,D$2,Данные3!$B:$B,G1468),""))</f>
        <v/>
      </c>
      <c r="N1468" s="51" t="str">
        <f>IF(G1468="","",IFERROR(SUMIFS(Данные3!$F:$F,Данные3!$A:$A,D$2,Данные3!$B:$B,G1468),""))</f>
        <v/>
      </c>
      <c r="O1468" s="51" t="str">
        <f>IF(G1468="","",IFERROR(ROUND(SUMIFS(Данные3!$G:$G,Данные3!$A:$A,D$2,Данные3!$B:$B,G1468)*100,0)&amp;"%",""))</f>
        <v/>
      </c>
      <c r="U1468" s="51" t="str">
        <f t="shared" si="67"/>
        <v/>
      </c>
      <c r="V1468" s="53" t="str">
        <f t="shared" si="68"/>
        <v/>
      </c>
      <c r="W1468" s="51" t="str">
        <f>IFERROR(IF(Данные2!$A1468&lt;&gt;"",Данные2!$A1468,""),"")</f>
        <v/>
      </c>
      <c r="X1468" s="53" t="str">
        <f>IF(COUNTIF(W$1:W1468,W1468)=1,IF(COUNT(X$1:X1467)&gt;0,MAX(X$1:X1467)+1,1),"")</f>
        <v/>
      </c>
      <c r="Z1468" s="51" t="str">
        <f>IF($U1468="","",IFERROR(SUMIF(Данные2!$A:$A,Техлист!$U1468,Данные2!D:D),""))</f>
        <v/>
      </c>
      <c r="AA1468" s="51" t="str">
        <f>IF($U1468="","",IFERROR(SUMIF(Данные2!$A:$A,Техлист!$U1468,Данные2!E:E),""))</f>
        <v/>
      </c>
      <c r="AB1468" s="45" t="str">
        <f>IF($U1468="","",IFERROR(ROUND(SUMIF(Данные2!$A:$A,Техлист!$U1468,Данные2!F:F)*100,0)&amp;"%",""))</f>
        <v/>
      </c>
    </row>
    <row r="1469" spans="1:28" x14ac:dyDescent="0.25">
      <c r="A1469" s="45" t="str">
        <f>IF(Данные2!$A1469&lt;&gt;"",Данные2!$A1469,"")</f>
        <v/>
      </c>
      <c r="G1469" s="45" t="str">
        <f t="shared" si="66"/>
        <v/>
      </c>
      <c r="H1469" s="45" t="str">
        <f>IF(COUNTIF(G$1:G1469,G1469)=1,IF(COUNT(H$1:H1468)&gt;0,MAX(H$1:H1468)+1,1),"")</f>
        <v/>
      </c>
      <c r="J1469" s="45" t="str">
        <f>IFERROR(IF(AND(Данные3!A1469&lt;&gt;"",Данные3!A1469=D$2),Данные3!B1469,""),"")</f>
        <v/>
      </c>
      <c r="K1469" s="45" t="str">
        <f>IF(COUNTIF(J$1:J1469,J1469)=1,IF(COUNT(K$1:K1468)&gt;0,MAX(K$1:K1468)+1,1),"")</f>
        <v/>
      </c>
      <c r="M1469" s="51" t="str">
        <f>IF(G1469="","",IFERROR(SUMIFS(Данные3!$E:$E,Данные3!$A:$A,D$2,Данные3!$B:$B,G1469),""))</f>
        <v/>
      </c>
      <c r="N1469" s="51" t="str">
        <f>IF(G1469="","",IFERROR(SUMIFS(Данные3!$F:$F,Данные3!$A:$A,D$2,Данные3!$B:$B,G1469),""))</f>
        <v/>
      </c>
      <c r="O1469" s="51" t="str">
        <f>IF(G1469="","",IFERROR(ROUND(SUMIFS(Данные3!$G:$G,Данные3!$A:$A,D$2,Данные3!$B:$B,G1469)*100,0)&amp;"%",""))</f>
        <v/>
      </c>
      <c r="U1469" s="51" t="str">
        <f t="shared" si="67"/>
        <v/>
      </c>
      <c r="V1469" s="53" t="str">
        <f t="shared" si="68"/>
        <v/>
      </c>
      <c r="W1469" s="51" t="str">
        <f>IFERROR(IF(Данные2!$A1469&lt;&gt;"",Данные2!$A1469,""),"")</f>
        <v/>
      </c>
      <c r="X1469" s="53" t="str">
        <f>IF(COUNTIF(W$1:W1469,W1469)=1,IF(COUNT(X$1:X1468)&gt;0,MAX(X$1:X1468)+1,1),"")</f>
        <v/>
      </c>
      <c r="Z1469" s="51" t="str">
        <f>IF($U1469="","",IFERROR(SUMIF(Данные2!$A:$A,Техлист!$U1469,Данные2!D:D),""))</f>
        <v/>
      </c>
      <c r="AA1469" s="51" t="str">
        <f>IF($U1469="","",IFERROR(SUMIF(Данные2!$A:$A,Техлист!$U1469,Данные2!E:E),""))</f>
        <v/>
      </c>
      <c r="AB1469" s="45" t="str">
        <f>IF($U1469="","",IFERROR(ROUND(SUMIF(Данные2!$A:$A,Техлист!$U1469,Данные2!F:F)*100,0)&amp;"%",""))</f>
        <v/>
      </c>
    </row>
    <row r="1470" spans="1:28" x14ac:dyDescent="0.25">
      <c r="A1470" s="45" t="str">
        <f>IF(Данные2!$A1470&lt;&gt;"",Данные2!$A1470,"")</f>
        <v/>
      </c>
      <c r="G1470" s="45" t="str">
        <f t="shared" si="66"/>
        <v/>
      </c>
      <c r="H1470" s="45" t="str">
        <f>IF(COUNTIF(G$1:G1470,G1470)=1,IF(COUNT(H$1:H1469)&gt;0,MAX(H$1:H1469)+1,1),"")</f>
        <v/>
      </c>
      <c r="J1470" s="45" t="str">
        <f>IFERROR(IF(AND(Данные3!A1470&lt;&gt;"",Данные3!A1470=D$2),Данные3!B1470,""),"")</f>
        <v/>
      </c>
      <c r="K1470" s="45" t="str">
        <f>IF(COUNTIF(J$1:J1470,J1470)=1,IF(COUNT(K$1:K1469)&gt;0,MAX(K$1:K1469)+1,1),"")</f>
        <v/>
      </c>
      <c r="M1470" s="51" t="str">
        <f>IF(G1470="","",IFERROR(SUMIFS(Данные3!$E:$E,Данные3!$A:$A,D$2,Данные3!$B:$B,G1470),""))</f>
        <v/>
      </c>
      <c r="N1470" s="51" t="str">
        <f>IF(G1470="","",IFERROR(SUMIFS(Данные3!$F:$F,Данные3!$A:$A,D$2,Данные3!$B:$B,G1470),""))</f>
        <v/>
      </c>
      <c r="O1470" s="51" t="str">
        <f>IF(G1470="","",IFERROR(ROUND(SUMIFS(Данные3!$G:$G,Данные3!$A:$A,D$2,Данные3!$B:$B,G1470)*100,0)&amp;"%",""))</f>
        <v/>
      </c>
      <c r="U1470" s="51" t="str">
        <f t="shared" si="67"/>
        <v/>
      </c>
      <c r="V1470" s="53" t="str">
        <f t="shared" si="68"/>
        <v/>
      </c>
      <c r="W1470" s="51" t="str">
        <f>IFERROR(IF(Данные2!$A1470&lt;&gt;"",Данные2!$A1470,""),"")</f>
        <v/>
      </c>
      <c r="X1470" s="53" t="str">
        <f>IF(COUNTIF(W$1:W1470,W1470)=1,IF(COUNT(X$1:X1469)&gt;0,MAX(X$1:X1469)+1,1),"")</f>
        <v/>
      </c>
      <c r="Z1470" s="51" t="str">
        <f>IF($U1470="","",IFERROR(SUMIF(Данные2!$A:$A,Техлист!$U1470,Данные2!D:D),""))</f>
        <v/>
      </c>
      <c r="AA1470" s="51" t="str">
        <f>IF($U1470="","",IFERROR(SUMIF(Данные2!$A:$A,Техлист!$U1470,Данные2!E:E),""))</f>
        <v/>
      </c>
      <c r="AB1470" s="45" t="str">
        <f>IF($U1470="","",IFERROR(ROUND(SUMIF(Данные2!$A:$A,Техлист!$U1470,Данные2!F:F)*100,0)&amp;"%",""))</f>
        <v/>
      </c>
    </row>
    <row r="1471" spans="1:28" x14ac:dyDescent="0.25">
      <c r="A1471" s="45" t="str">
        <f>IF(Данные2!$A1471&lt;&gt;"",Данные2!$A1471,"")</f>
        <v/>
      </c>
      <c r="G1471" s="45" t="str">
        <f t="shared" si="66"/>
        <v/>
      </c>
      <c r="H1471" s="45" t="str">
        <f>IF(COUNTIF(G$1:G1471,G1471)=1,IF(COUNT(H$1:H1470)&gt;0,MAX(H$1:H1470)+1,1),"")</f>
        <v/>
      </c>
      <c r="J1471" s="45" t="str">
        <f>IFERROR(IF(AND(Данные3!A1471&lt;&gt;"",Данные3!A1471=D$2),Данные3!B1471,""),"")</f>
        <v/>
      </c>
      <c r="K1471" s="45" t="str">
        <f>IF(COUNTIF(J$1:J1471,J1471)=1,IF(COUNT(K$1:K1470)&gt;0,MAX(K$1:K1470)+1,1),"")</f>
        <v/>
      </c>
      <c r="M1471" s="51" t="str">
        <f>IF(G1471="","",IFERROR(SUMIFS(Данные3!$E:$E,Данные3!$A:$A,D$2,Данные3!$B:$B,G1471),""))</f>
        <v/>
      </c>
      <c r="N1471" s="51" t="str">
        <f>IF(G1471="","",IFERROR(SUMIFS(Данные3!$F:$F,Данные3!$A:$A,D$2,Данные3!$B:$B,G1471),""))</f>
        <v/>
      </c>
      <c r="O1471" s="51" t="str">
        <f>IF(G1471="","",IFERROR(ROUND(SUMIFS(Данные3!$G:$G,Данные3!$A:$A,D$2,Данные3!$B:$B,G1471)*100,0)&amp;"%",""))</f>
        <v/>
      </c>
      <c r="U1471" s="51" t="str">
        <f t="shared" si="67"/>
        <v/>
      </c>
      <c r="V1471" s="53" t="str">
        <f t="shared" si="68"/>
        <v/>
      </c>
      <c r="W1471" s="51" t="str">
        <f>IFERROR(IF(Данные2!$A1471&lt;&gt;"",Данные2!$A1471,""),"")</f>
        <v/>
      </c>
      <c r="X1471" s="53" t="str">
        <f>IF(COUNTIF(W$1:W1471,W1471)=1,IF(COUNT(X$1:X1470)&gt;0,MAX(X$1:X1470)+1,1),"")</f>
        <v/>
      </c>
      <c r="Z1471" s="51" t="str">
        <f>IF($U1471="","",IFERROR(SUMIF(Данные2!$A:$A,Техлист!$U1471,Данные2!D:D),""))</f>
        <v/>
      </c>
      <c r="AA1471" s="51" t="str">
        <f>IF($U1471="","",IFERROR(SUMIF(Данные2!$A:$A,Техлист!$U1471,Данные2!E:E),""))</f>
        <v/>
      </c>
      <c r="AB1471" s="45" t="str">
        <f>IF($U1471="","",IFERROR(ROUND(SUMIF(Данные2!$A:$A,Техлист!$U1471,Данные2!F:F)*100,0)&amp;"%",""))</f>
        <v/>
      </c>
    </row>
    <row r="1472" spans="1:28" x14ac:dyDescent="0.25">
      <c r="A1472" s="45" t="str">
        <f>IF(Данные2!$A1472&lt;&gt;"",Данные2!$A1472,"")</f>
        <v/>
      </c>
      <c r="G1472" s="45" t="str">
        <f t="shared" si="66"/>
        <v/>
      </c>
      <c r="H1472" s="45" t="str">
        <f>IF(COUNTIF(G$1:G1472,G1472)=1,IF(COUNT(H$1:H1471)&gt;0,MAX(H$1:H1471)+1,1),"")</f>
        <v/>
      </c>
      <c r="J1472" s="45" t="str">
        <f>IFERROR(IF(AND(Данные3!A1472&lt;&gt;"",Данные3!A1472=D$2),Данные3!B1472,""),"")</f>
        <v/>
      </c>
      <c r="K1472" s="45" t="str">
        <f>IF(COUNTIF(J$1:J1472,J1472)=1,IF(COUNT(K$1:K1471)&gt;0,MAX(K$1:K1471)+1,1),"")</f>
        <v/>
      </c>
      <c r="M1472" s="51" t="str">
        <f>IF(G1472="","",IFERROR(SUMIFS(Данные3!$E:$E,Данные3!$A:$A,D$2,Данные3!$B:$B,G1472),""))</f>
        <v/>
      </c>
      <c r="N1472" s="51" t="str">
        <f>IF(G1472="","",IFERROR(SUMIFS(Данные3!$F:$F,Данные3!$A:$A,D$2,Данные3!$B:$B,G1472),""))</f>
        <v/>
      </c>
      <c r="O1472" s="51" t="str">
        <f>IF(G1472="","",IFERROR(ROUND(SUMIFS(Данные3!$G:$G,Данные3!$A:$A,D$2,Данные3!$B:$B,G1472)*100,0)&amp;"%",""))</f>
        <v/>
      </c>
      <c r="U1472" s="51" t="str">
        <f t="shared" si="67"/>
        <v/>
      </c>
      <c r="V1472" s="53" t="str">
        <f t="shared" si="68"/>
        <v/>
      </c>
      <c r="W1472" s="51" t="str">
        <f>IFERROR(IF(Данные2!$A1472&lt;&gt;"",Данные2!$A1472,""),"")</f>
        <v/>
      </c>
      <c r="X1472" s="53" t="str">
        <f>IF(COUNTIF(W$1:W1472,W1472)=1,IF(COUNT(X$1:X1471)&gt;0,MAX(X$1:X1471)+1,1),"")</f>
        <v/>
      </c>
      <c r="Z1472" s="51" t="str">
        <f>IF($U1472="","",IFERROR(SUMIF(Данные2!$A:$A,Техлист!$U1472,Данные2!D:D),""))</f>
        <v/>
      </c>
      <c r="AA1472" s="51" t="str">
        <f>IF($U1472="","",IFERROR(SUMIF(Данные2!$A:$A,Техлист!$U1472,Данные2!E:E),""))</f>
        <v/>
      </c>
      <c r="AB1472" s="45" t="str">
        <f>IF($U1472="","",IFERROR(ROUND(SUMIF(Данные2!$A:$A,Техлист!$U1472,Данные2!F:F)*100,0)&amp;"%",""))</f>
        <v/>
      </c>
    </row>
    <row r="1473" spans="1:28" x14ac:dyDescent="0.25">
      <c r="A1473" s="45" t="str">
        <f>IF(Данные2!$A1473&lt;&gt;"",Данные2!$A1473,"")</f>
        <v/>
      </c>
      <c r="G1473" s="45" t="str">
        <f t="shared" si="66"/>
        <v/>
      </c>
      <c r="H1473" s="45" t="str">
        <f>IF(COUNTIF(G$1:G1473,G1473)=1,IF(COUNT(H$1:H1472)&gt;0,MAX(H$1:H1472)+1,1),"")</f>
        <v/>
      </c>
      <c r="J1473" s="45" t="str">
        <f>IFERROR(IF(AND(Данные3!A1473&lt;&gt;"",Данные3!A1473=D$2),Данные3!B1473,""),"")</f>
        <v/>
      </c>
      <c r="K1473" s="45" t="str">
        <f>IF(COUNTIF(J$1:J1473,J1473)=1,IF(COUNT(K$1:K1472)&gt;0,MAX(K$1:K1472)+1,1),"")</f>
        <v/>
      </c>
      <c r="M1473" s="51" t="str">
        <f>IF(G1473="","",IFERROR(SUMIFS(Данные3!$E:$E,Данные3!$A:$A,D$2,Данные3!$B:$B,G1473),""))</f>
        <v/>
      </c>
      <c r="N1473" s="51" t="str">
        <f>IF(G1473="","",IFERROR(SUMIFS(Данные3!$F:$F,Данные3!$A:$A,D$2,Данные3!$B:$B,G1473),""))</f>
        <v/>
      </c>
      <c r="O1473" s="51" t="str">
        <f>IF(G1473="","",IFERROR(ROUND(SUMIFS(Данные3!$G:$G,Данные3!$A:$A,D$2,Данные3!$B:$B,G1473)*100,0)&amp;"%",""))</f>
        <v/>
      </c>
      <c r="U1473" s="51" t="str">
        <f t="shared" si="67"/>
        <v/>
      </c>
      <c r="V1473" s="53" t="str">
        <f t="shared" si="68"/>
        <v/>
      </c>
      <c r="W1473" s="51" t="str">
        <f>IFERROR(IF(Данные2!$A1473&lt;&gt;"",Данные2!$A1473,""),"")</f>
        <v/>
      </c>
      <c r="X1473" s="53" t="str">
        <f>IF(COUNTIF(W$1:W1473,W1473)=1,IF(COUNT(X$1:X1472)&gt;0,MAX(X$1:X1472)+1,1),"")</f>
        <v/>
      </c>
      <c r="Z1473" s="51" t="str">
        <f>IF($U1473="","",IFERROR(SUMIF(Данные2!$A:$A,Техлист!$U1473,Данные2!D:D),""))</f>
        <v/>
      </c>
      <c r="AA1473" s="51" t="str">
        <f>IF($U1473="","",IFERROR(SUMIF(Данные2!$A:$A,Техлист!$U1473,Данные2!E:E),""))</f>
        <v/>
      </c>
      <c r="AB1473" s="45" t="str">
        <f>IF($U1473="","",IFERROR(ROUND(SUMIF(Данные2!$A:$A,Техлист!$U1473,Данные2!F:F)*100,0)&amp;"%",""))</f>
        <v/>
      </c>
    </row>
    <row r="1474" spans="1:28" x14ac:dyDescent="0.25">
      <c r="A1474" s="45" t="str">
        <f>IF(Данные2!$A1474&lt;&gt;"",Данные2!$A1474,"")</f>
        <v/>
      </c>
      <c r="G1474" s="45" t="str">
        <f t="shared" ref="G1474:G1537" si="69">IFERROR(INDEX(J$2:J$2000,MATCH(ROW()-1,K$2:K$2000,0)),"")</f>
        <v/>
      </c>
      <c r="H1474" s="45" t="str">
        <f>IF(COUNTIF(G$1:G1474,G1474)=1,IF(COUNT(H$1:H1473)&gt;0,MAX(H$1:H1473)+1,1),"")</f>
        <v/>
      </c>
      <c r="J1474" s="45" t="str">
        <f>IFERROR(IF(AND(Данные3!A1474&lt;&gt;"",Данные3!A1474=D$2),Данные3!B1474,""),"")</f>
        <v/>
      </c>
      <c r="K1474" s="45" t="str">
        <f>IF(COUNTIF(J$1:J1474,J1474)=1,IF(COUNT(K$1:K1473)&gt;0,MAX(K$1:K1473)+1,1),"")</f>
        <v/>
      </c>
      <c r="M1474" s="51" t="str">
        <f>IF(G1474="","",IFERROR(SUMIFS(Данные3!$E:$E,Данные3!$A:$A,D$2,Данные3!$B:$B,G1474),""))</f>
        <v/>
      </c>
      <c r="N1474" s="51" t="str">
        <f>IF(G1474="","",IFERROR(SUMIFS(Данные3!$F:$F,Данные3!$A:$A,D$2,Данные3!$B:$B,G1474),""))</f>
        <v/>
      </c>
      <c r="O1474" s="51" t="str">
        <f>IF(G1474="","",IFERROR(ROUND(SUMIFS(Данные3!$G:$G,Данные3!$A:$A,D$2,Данные3!$B:$B,G1474)*100,0)&amp;"%",""))</f>
        <v/>
      </c>
      <c r="U1474" s="51" t="str">
        <f t="shared" ref="U1474:U1537" si="70">IFERROR(INDEX(W$2:W$2000,MATCH(ROW()-1,X$2:X$2000,0)),"")</f>
        <v/>
      </c>
      <c r="V1474" s="53" t="str">
        <f t="shared" ref="V1474:V1537" si="71">IFERROR(INDEX(X$2:X$2000,MATCH(ROW()-1,X$2:X$2000,0)),"")</f>
        <v/>
      </c>
      <c r="W1474" s="51" t="str">
        <f>IFERROR(IF(Данные2!$A1474&lt;&gt;"",Данные2!$A1474,""),"")</f>
        <v/>
      </c>
      <c r="X1474" s="53" t="str">
        <f>IF(COUNTIF(W$1:W1474,W1474)=1,IF(COUNT(X$1:X1473)&gt;0,MAX(X$1:X1473)+1,1),"")</f>
        <v/>
      </c>
      <c r="Z1474" s="51" t="str">
        <f>IF($U1474="","",IFERROR(SUMIF(Данные2!$A:$A,Техлист!$U1474,Данные2!D:D),""))</f>
        <v/>
      </c>
      <c r="AA1474" s="51" t="str">
        <f>IF($U1474="","",IFERROR(SUMIF(Данные2!$A:$A,Техлист!$U1474,Данные2!E:E),""))</f>
        <v/>
      </c>
      <c r="AB1474" s="45" t="str">
        <f>IF($U1474="","",IFERROR(ROUND(SUMIF(Данные2!$A:$A,Техлист!$U1474,Данные2!F:F)*100,0)&amp;"%",""))</f>
        <v/>
      </c>
    </row>
    <row r="1475" spans="1:28" x14ac:dyDescent="0.25">
      <c r="A1475" s="45" t="str">
        <f>IF(Данные2!$A1475&lt;&gt;"",Данные2!$A1475,"")</f>
        <v/>
      </c>
      <c r="G1475" s="45" t="str">
        <f t="shared" si="69"/>
        <v/>
      </c>
      <c r="H1475" s="45" t="str">
        <f>IF(COUNTIF(G$1:G1475,G1475)=1,IF(COUNT(H$1:H1474)&gt;0,MAX(H$1:H1474)+1,1),"")</f>
        <v/>
      </c>
      <c r="J1475" s="45" t="str">
        <f>IFERROR(IF(AND(Данные3!A1475&lt;&gt;"",Данные3!A1475=D$2),Данные3!B1475,""),"")</f>
        <v/>
      </c>
      <c r="K1475" s="45" t="str">
        <f>IF(COUNTIF(J$1:J1475,J1475)=1,IF(COUNT(K$1:K1474)&gt;0,MAX(K$1:K1474)+1,1),"")</f>
        <v/>
      </c>
      <c r="M1475" s="51" t="str">
        <f>IF(G1475="","",IFERROR(SUMIFS(Данные3!$E:$E,Данные3!$A:$A,D$2,Данные3!$B:$B,G1475),""))</f>
        <v/>
      </c>
      <c r="N1475" s="51" t="str">
        <f>IF(G1475="","",IFERROR(SUMIFS(Данные3!$F:$F,Данные3!$A:$A,D$2,Данные3!$B:$B,G1475),""))</f>
        <v/>
      </c>
      <c r="O1475" s="51" t="str">
        <f>IF(G1475="","",IFERROR(ROUND(SUMIFS(Данные3!$G:$G,Данные3!$A:$A,D$2,Данные3!$B:$B,G1475)*100,0)&amp;"%",""))</f>
        <v/>
      </c>
      <c r="U1475" s="51" t="str">
        <f t="shared" si="70"/>
        <v/>
      </c>
      <c r="V1475" s="53" t="str">
        <f t="shared" si="71"/>
        <v/>
      </c>
      <c r="W1475" s="51" t="str">
        <f>IFERROR(IF(Данные2!$A1475&lt;&gt;"",Данные2!$A1475,""),"")</f>
        <v/>
      </c>
      <c r="X1475" s="53" t="str">
        <f>IF(COUNTIF(W$1:W1475,W1475)=1,IF(COUNT(X$1:X1474)&gt;0,MAX(X$1:X1474)+1,1),"")</f>
        <v/>
      </c>
      <c r="Z1475" s="51" t="str">
        <f>IF($U1475="","",IFERROR(SUMIF(Данные2!$A:$A,Техлист!$U1475,Данные2!D:D),""))</f>
        <v/>
      </c>
      <c r="AA1475" s="51" t="str">
        <f>IF($U1475="","",IFERROR(SUMIF(Данные2!$A:$A,Техлист!$U1475,Данные2!E:E),""))</f>
        <v/>
      </c>
      <c r="AB1475" s="45" t="str">
        <f>IF($U1475="","",IFERROR(ROUND(SUMIF(Данные2!$A:$A,Техлист!$U1475,Данные2!F:F)*100,0)&amp;"%",""))</f>
        <v/>
      </c>
    </row>
    <row r="1476" spans="1:28" x14ac:dyDescent="0.25">
      <c r="A1476" s="45" t="str">
        <f>IF(Данные2!$A1476&lt;&gt;"",Данные2!$A1476,"")</f>
        <v/>
      </c>
      <c r="G1476" s="45" t="str">
        <f t="shared" si="69"/>
        <v/>
      </c>
      <c r="H1476" s="45" t="str">
        <f>IF(COUNTIF(G$1:G1476,G1476)=1,IF(COUNT(H$1:H1475)&gt;0,MAX(H$1:H1475)+1,1),"")</f>
        <v/>
      </c>
      <c r="J1476" s="45" t="str">
        <f>IFERROR(IF(AND(Данные3!A1476&lt;&gt;"",Данные3!A1476=D$2),Данные3!B1476,""),"")</f>
        <v/>
      </c>
      <c r="K1476" s="45" t="str">
        <f>IF(COUNTIF(J$1:J1476,J1476)=1,IF(COUNT(K$1:K1475)&gt;0,MAX(K$1:K1475)+1,1),"")</f>
        <v/>
      </c>
      <c r="M1476" s="51" t="str">
        <f>IF(G1476="","",IFERROR(SUMIFS(Данные3!$E:$E,Данные3!$A:$A,D$2,Данные3!$B:$B,G1476),""))</f>
        <v/>
      </c>
      <c r="N1476" s="51" t="str">
        <f>IF(G1476="","",IFERROR(SUMIFS(Данные3!$F:$F,Данные3!$A:$A,D$2,Данные3!$B:$B,G1476),""))</f>
        <v/>
      </c>
      <c r="O1476" s="51" t="str">
        <f>IF(G1476="","",IFERROR(ROUND(SUMIFS(Данные3!$G:$G,Данные3!$A:$A,D$2,Данные3!$B:$B,G1476)*100,0)&amp;"%",""))</f>
        <v/>
      </c>
      <c r="U1476" s="51" t="str">
        <f t="shared" si="70"/>
        <v/>
      </c>
      <c r="V1476" s="53" t="str">
        <f t="shared" si="71"/>
        <v/>
      </c>
      <c r="W1476" s="51" t="str">
        <f>IFERROR(IF(Данные2!$A1476&lt;&gt;"",Данные2!$A1476,""),"")</f>
        <v/>
      </c>
      <c r="X1476" s="53" t="str">
        <f>IF(COUNTIF(W$1:W1476,W1476)=1,IF(COUNT(X$1:X1475)&gt;0,MAX(X$1:X1475)+1,1),"")</f>
        <v/>
      </c>
      <c r="Z1476" s="51" t="str">
        <f>IF($U1476="","",IFERROR(SUMIF(Данные2!$A:$A,Техлист!$U1476,Данные2!D:D),""))</f>
        <v/>
      </c>
      <c r="AA1476" s="51" t="str">
        <f>IF($U1476="","",IFERROR(SUMIF(Данные2!$A:$A,Техлист!$U1476,Данные2!E:E),""))</f>
        <v/>
      </c>
      <c r="AB1476" s="45" t="str">
        <f>IF($U1476="","",IFERROR(ROUND(SUMIF(Данные2!$A:$A,Техлист!$U1476,Данные2!F:F)*100,0)&amp;"%",""))</f>
        <v/>
      </c>
    </row>
    <row r="1477" spans="1:28" x14ac:dyDescent="0.25">
      <c r="A1477" s="45" t="str">
        <f>IF(Данные2!$A1477&lt;&gt;"",Данные2!$A1477,"")</f>
        <v/>
      </c>
      <c r="G1477" s="45" t="str">
        <f t="shared" si="69"/>
        <v/>
      </c>
      <c r="H1477" s="45" t="str">
        <f>IF(COUNTIF(G$1:G1477,G1477)=1,IF(COUNT(H$1:H1476)&gt;0,MAX(H$1:H1476)+1,1),"")</f>
        <v/>
      </c>
      <c r="J1477" s="45" t="str">
        <f>IFERROR(IF(AND(Данные3!A1477&lt;&gt;"",Данные3!A1477=D$2),Данные3!B1477,""),"")</f>
        <v/>
      </c>
      <c r="K1477" s="45" t="str">
        <f>IF(COUNTIF(J$1:J1477,J1477)=1,IF(COUNT(K$1:K1476)&gt;0,MAX(K$1:K1476)+1,1),"")</f>
        <v/>
      </c>
      <c r="M1477" s="51" t="str">
        <f>IF(G1477="","",IFERROR(SUMIFS(Данные3!$E:$E,Данные3!$A:$A,D$2,Данные3!$B:$B,G1477),""))</f>
        <v/>
      </c>
      <c r="N1477" s="51" t="str">
        <f>IF(G1477="","",IFERROR(SUMIFS(Данные3!$F:$F,Данные3!$A:$A,D$2,Данные3!$B:$B,G1477),""))</f>
        <v/>
      </c>
      <c r="O1477" s="51" t="str">
        <f>IF(G1477="","",IFERROR(ROUND(SUMIFS(Данные3!$G:$G,Данные3!$A:$A,D$2,Данные3!$B:$B,G1477)*100,0)&amp;"%",""))</f>
        <v/>
      </c>
      <c r="U1477" s="51" t="str">
        <f t="shared" si="70"/>
        <v/>
      </c>
      <c r="V1477" s="53" t="str">
        <f t="shared" si="71"/>
        <v/>
      </c>
      <c r="W1477" s="51" t="str">
        <f>IFERROR(IF(Данные2!$A1477&lt;&gt;"",Данные2!$A1477,""),"")</f>
        <v/>
      </c>
      <c r="X1477" s="53" t="str">
        <f>IF(COUNTIF(W$1:W1477,W1477)=1,IF(COUNT(X$1:X1476)&gt;0,MAX(X$1:X1476)+1,1),"")</f>
        <v/>
      </c>
      <c r="Z1477" s="51" t="str">
        <f>IF($U1477="","",IFERROR(SUMIF(Данные2!$A:$A,Техлист!$U1477,Данные2!D:D),""))</f>
        <v/>
      </c>
      <c r="AA1477" s="51" t="str">
        <f>IF($U1477="","",IFERROR(SUMIF(Данные2!$A:$A,Техлист!$U1477,Данные2!E:E),""))</f>
        <v/>
      </c>
      <c r="AB1477" s="45" t="str">
        <f>IF($U1477="","",IFERROR(ROUND(SUMIF(Данные2!$A:$A,Техлист!$U1477,Данные2!F:F)*100,0)&amp;"%",""))</f>
        <v/>
      </c>
    </row>
    <row r="1478" spans="1:28" x14ac:dyDescent="0.25">
      <c r="A1478" s="45" t="str">
        <f>IF(Данные2!$A1478&lt;&gt;"",Данные2!$A1478,"")</f>
        <v/>
      </c>
      <c r="G1478" s="45" t="str">
        <f t="shared" si="69"/>
        <v/>
      </c>
      <c r="H1478" s="45" t="str">
        <f>IF(COUNTIF(G$1:G1478,G1478)=1,IF(COUNT(H$1:H1477)&gt;0,MAX(H$1:H1477)+1,1),"")</f>
        <v/>
      </c>
      <c r="J1478" s="45" t="str">
        <f>IFERROR(IF(AND(Данные3!A1478&lt;&gt;"",Данные3!A1478=D$2),Данные3!B1478,""),"")</f>
        <v/>
      </c>
      <c r="K1478" s="45" t="str">
        <f>IF(COUNTIF(J$1:J1478,J1478)=1,IF(COUNT(K$1:K1477)&gt;0,MAX(K$1:K1477)+1,1),"")</f>
        <v/>
      </c>
      <c r="M1478" s="51" t="str">
        <f>IF(G1478="","",IFERROR(SUMIFS(Данные3!$E:$E,Данные3!$A:$A,D$2,Данные3!$B:$B,G1478),""))</f>
        <v/>
      </c>
      <c r="N1478" s="51" t="str">
        <f>IF(G1478="","",IFERROR(SUMIFS(Данные3!$F:$F,Данные3!$A:$A,D$2,Данные3!$B:$B,G1478),""))</f>
        <v/>
      </c>
      <c r="O1478" s="51" t="str">
        <f>IF(G1478="","",IFERROR(ROUND(SUMIFS(Данные3!$G:$G,Данные3!$A:$A,D$2,Данные3!$B:$B,G1478)*100,0)&amp;"%",""))</f>
        <v/>
      </c>
      <c r="U1478" s="51" t="str">
        <f t="shared" si="70"/>
        <v/>
      </c>
      <c r="V1478" s="53" t="str">
        <f t="shared" si="71"/>
        <v/>
      </c>
      <c r="W1478" s="51" t="str">
        <f>IFERROR(IF(Данные2!$A1478&lt;&gt;"",Данные2!$A1478,""),"")</f>
        <v/>
      </c>
      <c r="X1478" s="53" t="str">
        <f>IF(COUNTIF(W$1:W1478,W1478)=1,IF(COUNT(X$1:X1477)&gt;0,MAX(X$1:X1477)+1,1),"")</f>
        <v/>
      </c>
      <c r="Z1478" s="51" t="str">
        <f>IF($U1478="","",IFERROR(SUMIF(Данные2!$A:$A,Техлист!$U1478,Данные2!D:D),""))</f>
        <v/>
      </c>
      <c r="AA1478" s="51" t="str">
        <f>IF($U1478="","",IFERROR(SUMIF(Данные2!$A:$A,Техлист!$U1478,Данные2!E:E),""))</f>
        <v/>
      </c>
      <c r="AB1478" s="45" t="str">
        <f>IF($U1478="","",IFERROR(ROUND(SUMIF(Данные2!$A:$A,Техлист!$U1478,Данные2!F:F)*100,0)&amp;"%",""))</f>
        <v/>
      </c>
    </row>
    <row r="1479" spans="1:28" x14ac:dyDescent="0.25">
      <c r="A1479" s="45" t="str">
        <f>IF(Данные2!$A1479&lt;&gt;"",Данные2!$A1479,"")</f>
        <v/>
      </c>
      <c r="G1479" s="45" t="str">
        <f t="shared" si="69"/>
        <v/>
      </c>
      <c r="H1479" s="45" t="str">
        <f>IF(COUNTIF(G$1:G1479,G1479)=1,IF(COUNT(H$1:H1478)&gt;0,MAX(H$1:H1478)+1,1),"")</f>
        <v/>
      </c>
      <c r="J1479" s="45" t="str">
        <f>IFERROR(IF(AND(Данные3!A1479&lt;&gt;"",Данные3!A1479=D$2),Данные3!B1479,""),"")</f>
        <v/>
      </c>
      <c r="K1479" s="45" t="str">
        <f>IF(COUNTIF(J$1:J1479,J1479)=1,IF(COUNT(K$1:K1478)&gt;0,MAX(K$1:K1478)+1,1),"")</f>
        <v/>
      </c>
      <c r="M1479" s="51" t="str">
        <f>IF(G1479="","",IFERROR(SUMIFS(Данные3!$E:$E,Данные3!$A:$A,D$2,Данные3!$B:$B,G1479),""))</f>
        <v/>
      </c>
      <c r="N1479" s="51" t="str">
        <f>IF(G1479="","",IFERROR(SUMIFS(Данные3!$F:$F,Данные3!$A:$A,D$2,Данные3!$B:$B,G1479),""))</f>
        <v/>
      </c>
      <c r="O1479" s="51" t="str">
        <f>IF(G1479="","",IFERROR(ROUND(SUMIFS(Данные3!$G:$G,Данные3!$A:$A,D$2,Данные3!$B:$B,G1479)*100,0)&amp;"%",""))</f>
        <v/>
      </c>
      <c r="U1479" s="51" t="str">
        <f t="shared" si="70"/>
        <v/>
      </c>
      <c r="V1479" s="53" t="str">
        <f t="shared" si="71"/>
        <v/>
      </c>
      <c r="W1479" s="51" t="str">
        <f>IFERROR(IF(Данные2!$A1479&lt;&gt;"",Данные2!$A1479,""),"")</f>
        <v/>
      </c>
      <c r="X1479" s="53" t="str">
        <f>IF(COUNTIF(W$1:W1479,W1479)=1,IF(COUNT(X$1:X1478)&gt;0,MAX(X$1:X1478)+1,1),"")</f>
        <v/>
      </c>
      <c r="Z1479" s="51" t="str">
        <f>IF($U1479="","",IFERROR(SUMIF(Данные2!$A:$A,Техлист!$U1479,Данные2!D:D),""))</f>
        <v/>
      </c>
      <c r="AA1479" s="51" t="str">
        <f>IF($U1479="","",IFERROR(SUMIF(Данные2!$A:$A,Техлист!$U1479,Данные2!E:E),""))</f>
        <v/>
      </c>
      <c r="AB1479" s="45" t="str">
        <f>IF($U1479="","",IFERROR(ROUND(SUMIF(Данные2!$A:$A,Техлист!$U1479,Данные2!F:F)*100,0)&amp;"%",""))</f>
        <v/>
      </c>
    </row>
    <row r="1480" spans="1:28" x14ac:dyDescent="0.25">
      <c r="A1480" s="45" t="str">
        <f>IF(Данные2!$A1480&lt;&gt;"",Данные2!$A1480,"")</f>
        <v/>
      </c>
      <c r="G1480" s="45" t="str">
        <f t="shared" si="69"/>
        <v/>
      </c>
      <c r="H1480" s="45" t="str">
        <f>IF(COUNTIF(G$1:G1480,G1480)=1,IF(COUNT(H$1:H1479)&gt;0,MAX(H$1:H1479)+1,1),"")</f>
        <v/>
      </c>
      <c r="J1480" s="45" t="str">
        <f>IFERROR(IF(AND(Данные3!A1480&lt;&gt;"",Данные3!A1480=D$2),Данные3!B1480,""),"")</f>
        <v/>
      </c>
      <c r="K1480" s="45" t="str">
        <f>IF(COUNTIF(J$1:J1480,J1480)=1,IF(COUNT(K$1:K1479)&gt;0,MAX(K$1:K1479)+1,1),"")</f>
        <v/>
      </c>
      <c r="M1480" s="51" t="str">
        <f>IF(G1480="","",IFERROR(SUMIFS(Данные3!$E:$E,Данные3!$A:$A,D$2,Данные3!$B:$B,G1480),""))</f>
        <v/>
      </c>
      <c r="N1480" s="51" t="str">
        <f>IF(G1480="","",IFERROR(SUMIFS(Данные3!$F:$F,Данные3!$A:$A,D$2,Данные3!$B:$B,G1480),""))</f>
        <v/>
      </c>
      <c r="O1480" s="51" t="str">
        <f>IF(G1480="","",IFERROR(ROUND(SUMIFS(Данные3!$G:$G,Данные3!$A:$A,D$2,Данные3!$B:$B,G1480)*100,0)&amp;"%",""))</f>
        <v/>
      </c>
      <c r="U1480" s="51" t="str">
        <f t="shared" si="70"/>
        <v/>
      </c>
      <c r="V1480" s="53" t="str">
        <f t="shared" si="71"/>
        <v/>
      </c>
      <c r="W1480" s="51" t="str">
        <f>IFERROR(IF(Данные2!$A1480&lt;&gt;"",Данные2!$A1480,""),"")</f>
        <v/>
      </c>
      <c r="X1480" s="53" t="str">
        <f>IF(COUNTIF(W$1:W1480,W1480)=1,IF(COUNT(X$1:X1479)&gt;0,MAX(X$1:X1479)+1,1),"")</f>
        <v/>
      </c>
      <c r="Z1480" s="51" t="str">
        <f>IF($U1480="","",IFERROR(SUMIF(Данные2!$A:$A,Техлист!$U1480,Данные2!D:D),""))</f>
        <v/>
      </c>
      <c r="AA1480" s="51" t="str">
        <f>IF($U1480="","",IFERROR(SUMIF(Данные2!$A:$A,Техлист!$U1480,Данные2!E:E),""))</f>
        <v/>
      </c>
      <c r="AB1480" s="45" t="str">
        <f>IF($U1480="","",IFERROR(ROUND(SUMIF(Данные2!$A:$A,Техлист!$U1480,Данные2!F:F)*100,0)&amp;"%",""))</f>
        <v/>
      </c>
    </row>
    <row r="1481" spans="1:28" x14ac:dyDescent="0.25">
      <c r="A1481" s="45" t="str">
        <f>IF(Данные2!$A1481&lt;&gt;"",Данные2!$A1481,"")</f>
        <v/>
      </c>
      <c r="G1481" s="45" t="str">
        <f t="shared" si="69"/>
        <v/>
      </c>
      <c r="H1481" s="45" t="str">
        <f>IF(COUNTIF(G$1:G1481,G1481)=1,IF(COUNT(H$1:H1480)&gt;0,MAX(H$1:H1480)+1,1),"")</f>
        <v/>
      </c>
      <c r="J1481" s="45" t="str">
        <f>IFERROR(IF(AND(Данные3!A1481&lt;&gt;"",Данные3!A1481=D$2),Данные3!B1481,""),"")</f>
        <v/>
      </c>
      <c r="K1481" s="45" t="str">
        <f>IF(COUNTIF(J$1:J1481,J1481)=1,IF(COUNT(K$1:K1480)&gt;0,MAX(K$1:K1480)+1,1),"")</f>
        <v/>
      </c>
      <c r="M1481" s="51" t="str">
        <f>IF(G1481="","",IFERROR(SUMIFS(Данные3!$E:$E,Данные3!$A:$A,D$2,Данные3!$B:$B,G1481),""))</f>
        <v/>
      </c>
      <c r="N1481" s="51" t="str">
        <f>IF(G1481="","",IFERROR(SUMIFS(Данные3!$F:$F,Данные3!$A:$A,D$2,Данные3!$B:$B,G1481),""))</f>
        <v/>
      </c>
      <c r="O1481" s="51" t="str">
        <f>IF(G1481="","",IFERROR(ROUND(SUMIFS(Данные3!$G:$G,Данные3!$A:$A,D$2,Данные3!$B:$B,G1481)*100,0)&amp;"%",""))</f>
        <v/>
      </c>
      <c r="U1481" s="51" t="str">
        <f t="shared" si="70"/>
        <v/>
      </c>
      <c r="V1481" s="53" t="str">
        <f t="shared" si="71"/>
        <v/>
      </c>
      <c r="W1481" s="51" t="str">
        <f>IFERROR(IF(Данные2!$A1481&lt;&gt;"",Данные2!$A1481,""),"")</f>
        <v/>
      </c>
      <c r="X1481" s="53" t="str">
        <f>IF(COUNTIF(W$1:W1481,W1481)=1,IF(COUNT(X$1:X1480)&gt;0,MAX(X$1:X1480)+1,1),"")</f>
        <v/>
      </c>
      <c r="Z1481" s="51" t="str">
        <f>IF($U1481="","",IFERROR(SUMIF(Данные2!$A:$A,Техлист!$U1481,Данные2!D:D),""))</f>
        <v/>
      </c>
      <c r="AA1481" s="51" t="str">
        <f>IF($U1481="","",IFERROR(SUMIF(Данные2!$A:$A,Техлист!$U1481,Данные2!E:E),""))</f>
        <v/>
      </c>
      <c r="AB1481" s="45" t="str">
        <f>IF($U1481="","",IFERROR(ROUND(SUMIF(Данные2!$A:$A,Техлист!$U1481,Данные2!F:F)*100,0)&amp;"%",""))</f>
        <v/>
      </c>
    </row>
    <row r="1482" spans="1:28" x14ac:dyDescent="0.25">
      <c r="A1482" s="45" t="str">
        <f>IF(Данные2!$A1482&lt;&gt;"",Данные2!$A1482,"")</f>
        <v/>
      </c>
      <c r="G1482" s="45" t="str">
        <f t="shared" si="69"/>
        <v/>
      </c>
      <c r="H1482" s="45" t="str">
        <f>IF(COUNTIF(G$1:G1482,G1482)=1,IF(COUNT(H$1:H1481)&gt;0,MAX(H$1:H1481)+1,1),"")</f>
        <v/>
      </c>
      <c r="J1482" s="45" t="str">
        <f>IFERROR(IF(AND(Данные3!A1482&lt;&gt;"",Данные3!A1482=D$2),Данные3!B1482,""),"")</f>
        <v/>
      </c>
      <c r="K1482" s="45" t="str">
        <f>IF(COUNTIF(J$1:J1482,J1482)=1,IF(COUNT(K$1:K1481)&gt;0,MAX(K$1:K1481)+1,1),"")</f>
        <v/>
      </c>
      <c r="M1482" s="51" t="str">
        <f>IF(G1482="","",IFERROR(SUMIFS(Данные3!$E:$E,Данные3!$A:$A,D$2,Данные3!$B:$B,G1482),""))</f>
        <v/>
      </c>
      <c r="N1482" s="51" t="str">
        <f>IF(G1482="","",IFERROR(SUMIFS(Данные3!$F:$F,Данные3!$A:$A,D$2,Данные3!$B:$B,G1482),""))</f>
        <v/>
      </c>
      <c r="O1482" s="51" t="str">
        <f>IF(G1482="","",IFERROR(ROUND(SUMIFS(Данные3!$G:$G,Данные3!$A:$A,D$2,Данные3!$B:$B,G1482)*100,0)&amp;"%",""))</f>
        <v/>
      </c>
      <c r="U1482" s="51" t="str">
        <f t="shared" si="70"/>
        <v/>
      </c>
      <c r="V1482" s="53" t="str">
        <f t="shared" si="71"/>
        <v/>
      </c>
      <c r="W1482" s="51" t="str">
        <f>IFERROR(IF(Данные2!$A1482&lt;&gt;"",Данные2!$A1482,""),"")</f>
        <v/>
      </c>
      <c r="X1482" s="53" t="str">
        <f>IF(COUNTIF(W$1:W1482,W1482)=1,IF(COUNT(X$1:X1481)&gt;0,MAX(X$1:X1481)+1,1),"")</f>
        <v/>
      </c>
      <c r="Z1482" s="51" t="str">
        <f>IF($U1482="","",IFERROR(SUMIF(Данные2!$A:$A,Техлист!$U1482,Данные2!D:D),""))</f>
        <v/>
      </c>
      <c r="AA1482" s="51" t="str">
        <f>IF($U1482="","",IFERROR(SUMIF(Данные2!$A:$A,Техлист!$U1482,Данные2!E:E),""))</f>
        <v/>
      </c>
      <c r="AB1482" s="45" t="str">
        <f>IF($U1482="","",IFERROR(ROUND(SUMIF(Данные2!$A:$A,Техлист!$U1482,Данные2!F:F)*100,0)&amp;"%",""))</f>
        <v/>
      </c>
    </row>
    <row r="1483" spans="1:28" x14ac:dyDescent="0.25">
      <c r="A1483" s="45" t="str">
        <f>IF(Данные2!$A1483&lt;&gt;"",Данные2!$A1483,"")</f>
        <v/>
      </c>
      <c r="G1483" s="45" t="str">
        <f t="shared" si="69"/>
        <v/>
      </c>
      <c r="H1483" s="45" t="str">
        <f>IF(COUNTIF(G$1:G1483,G1483)=1,IF(COUNT(H$1:H1482)&gt;0,MAX(H$1:H1482)+1,1),"")</f>
        <v/>
      </c>
      <c r="J1483" s="45" t="str">
        <f>IFERROR(IF(AND(Данные3!A1483&lt;&gt;"",Данные3!A1483=D$2),Данные3!B1483,""),"")</f>
        <v/>
      </c>
      <c r="K1483" s="45" t="str">
        <f>IF(COUNTIF(J$1:J1483,J1483)=1,IF(COUNT(K$1:K1482)&gt;0,MAX(K$1:K1482)+1,1),"")</f>
        <v/>
      </c>
      <c r="M1483" s="51" t="str">
        <f>IF(G1483="","",IFERROR(SUMIFS(Данные3!$E:$E,Данные3!$A:$A,D$2,Данные3!$B:$B,G1483),""))</f>
        <v/>
      </c>
      <c r="N1483" s="51" t="str">
        <f>IF(G1483="","",IFERROR(SUMIFS(Данные3!$F:$F,Данные3!$A:$A,D$2,Данные3!$B:$B,G1483),""))</f>
        <v/>
      </c>
      <c r="O1483" s="51" t="str">
        <f>IF(G1483="","",IFERROR(ROUND(SUMIFS(Данные3!$G:$G,Данные3!$A:$A,D$2,Данные3!$B:$B,G1483)*100,0)&amp;"%",""))</f>
        <v/>
      </c>
      <c r="U1483" s="51" t="str">
        <f t="shared" si="70"/>
        <v/>
      </c>
      <c r="V1483" s="53" t="str">
        <f t="shared" si="71"/>
        <v/>
      </c>
      <c r="W1483" s="51" t="str">
        <f>IFERROR(IF(Данные2!$A1483&lt;&gt;"",Данные2!$A1483,""),"")</f>
        <v/>
      </c>
      <c r="X1483" s="53" t="str">
        <f>IF(COUNTIF(W$1:W1483,W1483)=1,IF(COUNT(X$1:X1482)&gt;0,MAX(X$1:X1482)+1,1),"")</f>
        <v/>
      </c>
      <c r="Z1483" s="51" t="str">
        <f>IF($U1483="","",IFERROR(SUMIF(Данные2!$A:$A,Техлист!$U1483,Данные2!D:D),""))</f>
        <v/>
      </c>
      <c r="AA1483" s="51" t="str">
        <f>IF($U1483="","",IFERROR(SUMIF(Данные2!$A:$A,Техлист!$U1483,Данные2!E:E),""))</f>
        <v/>
      </c>
      <c r="AB1483" s="45" t="str">
        <f>IF($U1483="","",IFERROR(ROUND(SUMIF(Данные2!$A:$A,Техлист!$U1483,Данные2!F:F)*100,0)&amp;"%",""))</f>
        <v/>
      </c>
    </row>
    <row r="1484" spans="1:28" x14ac:dyDescent="0.25">
      <c r="A1484" s="45" t="str">
        <f>IF(Данные2!$A1484&lt;&gt;"",Данные2!$A1484,"")</f>
        <v/>
      </c>
      <c r="G1484" s="45" t="str">
        <f t="shared" si="69"/>
        <v/>
      </c>
      <c r="H1484" s="45" t="str">
        <f>IF(COUNTIF(G$1:G1484,G1484)=1,IF(COUNT(H$1:H1483)&gt;0,MAX(H$1:H1483)+1,1),"")</f>
        <v/>
      </c>
      <c r="J1484" s="45" t="str">
        <f>IFERROR(IF(AND(Данные3!A1484&lt;&gt;"",Данные3!A1484=D$2),Данные3!B1484,""),"")</f>
        <v/>
      </c>
      <c r="K1484" s="45" t="str">
        <f>IF(COUNTIF(J$1:J1484,J1484)=1,IF(COUNT(K$1:K1483)&gt;0,MAX(K$1:K1483)+1,1),"")</f>
        <v/>
      </c>
      <c r="M1484" s="51" t="str">
        <f>IF(G1484="","",IFERROR(SUMIFS(Данные3!$E:$E,Данные3!$A:$A,D$2,Данные3!$B:$B,G1484),""))</f>
        <v/>
      </c>
      <c r="N1484" s="51" t="str">
        <f>IF(G1484="","",IFERROR(SUMIFS(Данные3!$F:$F,Данные3!$A:$A,D$2,Данные3!$B:$B,G1484),""))</f>
        <v/>
      </c>
      <c r="O1484" s="51" t="str">
        <f>IF(G1484="","",IFERROR(ROUND(SUMIFS(Данные3!$G:$G,Данные3!$A:$A,D$2,Данные3!$B:$B,G1484)*100,0)&amp;"%",""))</f>
        <v/>
      </c>
      <c r="U1484" s="51" t="str">
        <f t="shared" si="70"/>
        <v/>
      </c>
      <c r="V1484" s="53" t="str">
        <f t="shared" si="71"/>
        <v/>
      </c>
      <c r="W1484" s="51" t="str">
        <f>IFERROR(IF(Данные2!$A1484&lt;&gt;"",Данные2!$A1484,""),"")</f>
        <v/>
      </c>
      <c r="X1484" s="53" t="str">
        <f>IF(COUNTIF(W$1:W1484,W1484)=1,IF(COUNT(X$1:X1483)&gt;0,MAX(X$1:X1483)+1,1),"")</f>
        <v/>
      </c>
      <c r="Z1484" s="51" t="str">
        <f>IF($U1484="","",IFERROR(SUMIF(Данные2!$A:$A,Техлист!$U1484,Данные2!D:D),""))</f>
        <v/>
      </c>
      <c r="AA1484" s="51" t="str">
        <f>IF($U1484="","",IFERROR(SUMIF(Данные2!$A:$A,Техлист!$U1484,Данные2!E:E),""))</f>
        <v/>
      </c>
      <c r="AB1484" s="45" t="str">
        <f>IF($U1484="","",IFERROR(ROUND(SUMIF(Данные2!$A:$A,Техлист!$U1484,Данные2!F:F)*100,0)&amp;"%",""))</f>
        <v/>
      </c>
    </row>
    <row r="1485" spans="1:28" x14ac:dyDescent="0.25">
      <c r="A1485" s="45" t="str">
        <f>IF(Данные2!$A1485&lt;&gt;"",Данные2!$A1485,"")</f>
        <v/>
      </c>
      <c r="G1485" s="45" t="str">
        <f t="shared" si="69"/>
        <v/>
      </c>
      <c r="H1485" s="45" t="str">
        <f>IF(COUNTIF(G$1:G1485,G1485)=1,IF(COUNT(H$1:H1484)&gt;0,MAX(H$1:H1484)+1,1),"")</f>
        <v/>
      </c>
      <c r="J1485" s="45" t="str">
        <f>IFERROR(IF(AND(Данные3!A1485&lt;&gt;"",Данные3!A1485=D$2),Данные3!B1485,""),"")</f>
        <v/>
      </c>
      <c r="K1485" s="45" t="str">
        <f>IF(COUNTIF(J$1:J1485,J1485)=1,IF(COUNT(K$1:K1484)&gt;0,MAX(K$1:K1484)+1,1),"")</f>
        <v/>
      </c>
      <c r="M1485" s="51" t="str">
        <f>IF(G1485="","",IFERROR(SUMIFS(Данные3!$E:$E,Данные3!$A:$A,D$2,Данные3!$B:$B,G1485),""))</f>
        <v/>
      </c>
      <c r="N1485" s="51" t="str">
        <f>IF(G1485="","",IFERROR(SUMIFS(Данные3!$F:$F,Данные3!$A:$A,D$2,Данные3!$B:$B,G1485),""))</f>
        <v/>
      </c>
      <c r="O1485" s="51" t="str">
        <f>IF(G1485="","",IFERROR(ROUND(SUMIFS(Данные3!$G:$G,Данные3!$A:$A,D$2,Данные3!$B:$B,G1485)*100,0)&amp;"%",""))</f>
        <v/>
      </c>
      <c r="U1485" s="51" t="str">
        <f t="shared" si="70"/>
        <v/>
      </c>
      <c r="V1485" s="53" t="str">
        <f t="shared" si="71"/>
        <v/>
      </c>
      <c r="W1485" s="51" t="str">
        <f>IFERROR(IF(Данные2!$A1485&lt;&gt;"",Данные2!$A1485,""),"")</f>
        <v/>
      </c>
      <c r="X1485" s="53" t="str">
        <f>IF(COUNTIF(W$1:W1485,W1485)=1,IF(COUNT(X$1:X1484)&gt;0,MAX(X$1:X1484)+1,1),"")</f>
        <v/>
      </c>
      <c r="Z1485" s="51" t="str">
        <f>IF($U1485="","",IFERROR(SUMIF(Данные2!$A:$A,Техлист!$U1485,Данные2!D:D),""))</f>
        <v/>
      </c>
      <c r="AA1485" s="51" t="str">
        <f>IF($U1485="","",IFERROR(SUMIF(Данные2!$A:$A,Техлист!$U1485,Данные2!E:E),""))</f>
        <v/>
      </c>
      <c r="AB1485" s="45" t="str">
        <f>IF($U1485="","",IFERROR(ROUND(SUMIF(Данные2!$A:$A,Техлист!$U1485,Данные2!F:F)*100,0)&amp;"%",""))</f>
        <v/>
      </c>
    </row>
    <row r="1486" spans="1:28" x14ac:dyDescent="0.25">
      <c r="A1486" s="45" t="str">
        <f>IF(Данные2!$A1486&lt;&gt;"",Данные2!$A1486,"")</f>
        <v/>
      </c>
      <c r="G1486" s="45" t="str">
        <f t="shared" si="69"/>
        <v/>
      </c>
      <c r="H1486" s="45" t="str">
        <f>IF(COUNTIF(G$1:G1486,G1486)=1,IF(COUNT(H$1:H1485)&gt;0,MAX(H$1:H1485)+1,1),"")</f>
        <v/>
      </c>
      <c r="J1486" s="45" t="str">
        <f>IFERROR(IF(AND(Данные3!A1486&lt;&gt;"",Данные3!A1486=D$2),Данные3!B1486,""),"")</f>
        <v/>
      </c>
      <c r="K1486" s="45" t="str">
        <f>IF(COUNTIF(J$1:J1486,J1486)=1,IF(COUNT(K$1:K1485)&gt;0,MAX(K$1:K1485)+1,1),"")</f>
        <v/>
      </c>
      <c r="M1486" s="51" t="str">
        <f>IF(G1486="","",IFERROR(SUMIFS(Данные3!$E:$E,Данные3!$A:$A,D$2,Данные3!$B:$B,G1486),""))</f>
        <v/>
      </c>
      <c r="N1486" s="51" t="str">
        <f>IF(G1486="","",IFERROR(SUMIFS(Данные3!$F:$F,Данные3!$A:$A,D$2,Данные3!$B:$B,G1486),""))</f>
        <v/>
      </c>
      <c r="O1486" s="51" t="str">
        <f>IF(G1486="","",IFERROR(ROUND(SUMIFS(Данные3!$G:$G,Данные3!$A:$A,D$2,Данные3!$B:$B,G1486)*100,0)&amp;"%",""))</f>
        <v/>
      </c>
      <c r="U1486" s="51" t="str">
        <f t="shared" si="70"/>
        <v/>
      </c>
      <c r="V1486" s="53" t="str">
        <f t="shared" si="71"/>
        <v/>
      </c>
      <c r="W1486" s="51" t="str">
        <f>IFERROR(IF(Данные2!$A1486&lt;&gt;"",Данные2!$A1486,""),"")</f>
        <v/>
      </c>
      <c r="X1486" s="53" t="str">
        <f>IF(COUNTIF(W$1:W1486,W1486)=1,IF(COUNT(X$1:X1485)&gt;0,MAX(X$1:X1485)+1,1),"")</f>
        <v/>
      </c>
      <c r="Z1486" s="51" t="str">
        <f>IF($U1486="","",IFERROR(SUMIF(Данные2!$A:$A,Техлист!$U1486,Данные2!D:D),""))</f>
        <v/>
      </c>
      <c r="AA1486" s="51" t="str">
        <f>IF($U1486="","",IFERROR(SUMIF(Данные2!$A:$A,Техлист!$U1486,Данные2!E:E),""))</f>
        <v/>
      </c>
      <c r="AB1486" s="45" t="str">
        <f>IF($U1486="","",IFERROR(ROUND(SUMIF(Данные2!$A:$A,Техлист!$U1486,Данные2!F:F)*100,0)&amp;"%",""))</f>
        <v/>
      </c>
    </row>
    <row r="1487" spans="1:28" x14ac:dyDescent="0.25">
      <c r="A1487" s="45" t="str">
        <f>IF(Данные2!$A1487&lt;&gt;"",Данные2!$A1487,"")</f>
        <v/>
      </c>
      <c r="G1487" s="45" t="str">
        <f t="shared" si="69"/>
        <v/>
      </c>
      <c r="H1487" s="45" t="str">
        <f>IF(COUNTIF(G$1:G1487,G1487)=1,IF(COUNT(H$1:H1486)&gt;0,MAX(H$1:H1486)+1,1),"")</f>
        <v/>
      </c>
      <c r="J1487" s="45" t="str">
        <f>IFERROR(IF(AND(Данные3!A1487&lt;&gt;"",Данные3!A1487=D$2),Данные3!B1487,""),"")</f>
        <v/>
      </c>
      <c r="K1487" s="45" t="str">
        <f>IF(COUNTIF(J$1:J1487,J1487)=1,IF(COUNT(K$1:K1486)&gt;0,MAX(K$1:K1486)+1,1),"")</f>
        <v/>
      </c>
      <c r="M1487" s="51" t="str">
        <f>IF(G1487="","",IFERROR(SUMIFS(Данные3!$E:$E,Данные3!$A:$A,D$2,Данные3!$B:$B,G1487),""))</f>
        <v/>
      </c>
      <c r="N1487" s="51" t="str">
        <f>IF(G1487="","",IFERROR(SUMIFS(Данные3!$F:$F,Данные3!$A:$A,D$2,Данные3!$B:$B,G1487),""))</f>
        <v/>
      </c>
      <c r="O1487" s="51" t="str">
        <f>IF(G1487="","",IFERROR(ROUND(SUMIFS(Данные3!$G:$G,Данные3!$A:$A,D$2,Данные3!$B:$B,G1487)*100,0)&amp;"%",""))</f>
        <v/>
      </c>
      <c r="U1487" s="51" t="str">
        <f t="shared" si="70"/>
        <v/>
      </c>
      <c r="V1487" s="53" t="str">
        <f t="shared" si="71"/>
        <v/>
      </c>
      <c r="W1487" s="51" t="str">
        <f>IFERROR(IF(Данные2!$A1487&lt;&gt;"",Данные2!$A1487,""),"")</f>
        <v/>
      </c>
      <c r="X1487" s="53" t="str">
        <f>IF(COUNTIF(W$1:W1487,W1487)=1,IF(COUNT(X$1:X1486)&gt;0,MAX(X$1:X1486)+1,1),"")</f>
        <v/>
      </c>
      <c r="Z1487" s="51" t="str">
        <f>IF($U1487="","",IFERROR(SUMIF(Данные2!$A:$A,Техлист!$U1487,Данные2!D:D),""))</f>
        <v/>
      </c>
      <c r="AA1487" s="51" t="str">
        <f>IF($U1487="","",IFERROR(SUMIF(Данные2!$A:$A,Техлист!$U1487,Данные2!E:E),""))</f>
        <v/>
      </c>
      <c r="AB1487" s="45" t="str">
        <f>IF($U1487="","",IFERROR(ROUND(SUMIF(Данные2!$A:$A,Техлист!$U1487,Данные2!F:F)*100,0)&amp;"%",""))</f>
        <v/>
      </c>
    </row>
    <row r="1488" spans="1:28" x14ac:dyDescent="0.25">
      <c r="A1488" s="45" t="str">
        <f>IF(Данные2!$A1488&lt;&gt;"",Данные2!$A1488,"")</f>
        <v/>
      </c>
      <c r="G1488" s="45" t="str">
        <f t="shared" si="69"/>
        <v/>
      </c>
      <c r="H1488" s="45" t="str">
        <f>IF(COUNTIF(G$1:G1488,G1488)=1,IF(COUNT(H$1:H1487)&gt;0,MAX(H$1:H1487)+1,1),"")</f>
        <v/>
      </c>
      <c r="J1488" s="45" t="str">
        <f>IFERROR(IF(AND(Данные3!A1488&lt;&gt;"",Данные3!A1488=D$2),Данные3!B1488,""),"")</f>
        <v/>
      </c>
      <c r="K1488" s="45" t="str">
        <f>IF(COUNTIF(J$1:J1488,J1488)=1,IF(COUNT(K$1:K1487)&gt;0,MAX(K$1:K1487)+1,1),"")</f>
        <v/>
      </c>
      <c r="M1488" s="51" t="str">
        <f>IF(G1488="","",IFERROR(SUMIFS(Данные3!$E:$E,Данные3!$A:$A,D$2,Данные3!$B:$B,G1488),""))</f>
        <v/>
      </c>
      <c r="N1488" s="51" t="str">
        <f>IF(G1488="","",IFERROR(SUMIFS(Данные3!$F:$F,Данные3!$A:$A,D$2,Данные3!$B:$B,G1488),""))</f>
        <v/>
      </c>
      <c r="O1488" s="51" t="str">
        <f>IF(G1488="","",IFERROR(ROUND(SUMIFS(Данные3!$G:$G,Данные3!$A:$A,D$2,Данные3!$B:$B,G1488)*100,0)&amp;"%",""))</f>
        <v/>
      </c>
      <c r="U1488" s="51" t="str">
        <f t="shared" si="70"/>
        <v/>
      </c>
      <c r="V1488" s="53" t="str">
        <f t="shared" si="71"/>
        <v/>
      </c>
      <c r="W1488" s="51" t="str">
        <f>IFERROR(IF(Данные2!$A1488&lt;&gt;"",Данные2!$A1488,""),"")</f>
        <v/>
      </c>
      <c r="X1488" s="53" t="str">
        <f>IF(COUNTIF(W$1:W1488,W1488)=1,IF(COUNT(X$1:X1487)&gt;0,MAX(X$1:X1487)+1,1),"")</f>
        <v/>
      </c>
      <c r="Z1488" s="51" t="str">
        <f>IF($U1488="","",IFERROR(SUMIF(Данные2!$A:$A,Техлист!$U1488,Данные2!D:D),""))</f>
        <v/>
      </c>
      <c r="AA1488" s="51" t="str">
        <f>IF($U1488="","",IFERROR(SUMIF(Данные2!$A:$A,Техлист!$U1488,Данные2!E:E),""))</f>
        <v/>
      </c>
      <c r="AB1488" s="45" t="str">
        <f>IF($U1488="","",IFERROR(ROUND(SUMIF(Данные2!$A:$A,Техлист!$U1488,Данные2!F:F)*100,0)&amp;"%",""))</f>
        <v/>
      </c>
    </row>
    <row r="1489" spans="1:28" x14ac:dyDescent="0.25">
      <c r="A1489" s="45" t="str">
        <f>IF(Данные2!$A1489&lt;&gt;"",Данные2!$A1489,"")</f>
        <v/>
      </c>
      <c r="G1489" s="45" t="str">
        <f t="shared" si="69"/>
        <v/>
      </c>
      <c r="H1489" s="45" t="str">
        <f>IF(COUNTIF(G$1:G1489,G1489)=1,IF(COUNT(H$1:H1488)&gt;0,MAX(H$1:H1488)+1,1),"")</f>
        <v/>
      </c>
      <c r="J1489" s="45" t="str">
        <f>IFERROR(IF(AND(Данные3!A1489&lt;&gt;"",Данные3!A1489=D$2),Данные3!B1489,""),"")</f>
        <v/>
      </c>
      <c r="K1489" s="45" t="str">
        <f>IF(COUNTIF(J$1:J1489,J1489)=1,IF(COUNT(K$1:K1488)&gt;0,MAX(K$1:K1488)+1,1),"")</f>
        <v/>
      </c>
      <c r="M1489" s="51" t="str">
        <f>IF(G1489="","",IFERROR(SUMIFS(Данные3!$E:$E,Данные3!$A:$A,D$2,Данные3!$B:$B,G1489),""))</f>
        <v/>
      </c>
      <c r="N1489" s="51" t="str">
        <f>IF(G1489="","",IFERROR(SUMIFS(Данные3!$F:$F,Данные3!$A:$A,D$2,Данные3!$B:$B,G1489),""))</f>
        <v/>
      </c>
      <c r="O1489" s="51" t="str">
        <f>IF(G1489="","",IFERROR(ROUND(SUMIFS(Данные3!$G:$G,Данные3!$A:$A,D$2,Данные3!$B:$B,G1489)*100,0)&amp;"%",""))</f>
        <v/>
      </c>
      <c r="U1489" s="51" t="str">
        <f t="shared" si="70"/>
        <v/>
      </c>
      <c r="V1489" s="53" t="str">
        <f t="shared" si="71"/>
        <v/>
      </c>
      <c r="W1489" s="51" t="str">
        <f>IFERROR(IF(Данные2!$A1489&lt;&gt;"",Данные2!$A1489,""),"")</f>
        <v/>
      </c>
      <c r="X1489" s="53" t="str">
        <f>IF(COUNTIF(W$1:W1489,W1489)=1,IF(COUNT(X$1:X1488)&gt;0,MAX(X$1:X1488)+1,1),"")</f>
        <v/>
      </c>
      <c r="Z1489" s="51" t="str">
        <f>IF($U1489="","",IFERROR(SUMIF(Данные2!$A:$A,Техлист!$U1489,Данные2!D:D),""))</f>
        <v/>
      </c>
      <c r="AA1489" s="51" t="str">
        <f>IF($U1489="","",IFERROR(SUMIF(Данные2!$A:$A,Техлист!$U1489,Данные2!E:E),""))</f>
        <v/>
      </c>
      <c r="AB1489" s="45" t="str">
        <f>IF($U1489="","",IFERROR(ROUND(SUMIF(Данные2!$A:$A,Техлист!$U1489,Данные2!F:F)*100,0)&amp;"%",""))</f>
        <v/>
      </c>
    </row>
    <row r="1490" spans="1:28" x14ac:dyDescent="0.25">
      <c r="A1490" s="45" t="str">
        <f>IF(Данные2!$A1490&lt;&gt;"",Данные2!$A1490,"")</f>
        <v/>
      </c>
      <c r="G1490" s="45" t="str">
        <f t="shared" si="69"/>
        <v/>
      </c>
      <c r="H1490" s="45" t="str">
        <f>IF(COUNTIF(G$1:G1490,G1490)=1,IF(COUNT(H$1:H1489)&gt;0,MAX(H$1:H1489)+1,1),"")</f>
        <v/>
      </c>
      <c r="J1490" s="45" t="str">
        <f>IFERROR(IF(AND(Данные3!A1490&lt;&gt;"",Данные3!A1490=D$2),Данные3!B1490,""),"")</f>
        <v/>
      </c>
      <c r="K1490" s="45" t="str">
        <f>IF(COUNTIF(J$1:J1490,J1490)=1,IF(COUNT(K$1:K1489)&gt;0,MAX(K$1:K1489)+1,1),"")</f>
        <v/>
      </c>
      <c r="M1490" s="51" t="str">
        <f>IF(G1490="","",IFERROR(SUMIFS(Данные3!$E:$E,Данные3!$A:$A,D$2,Данные3!$B:$B,G1490),""))</f>
        <v/>
      </c>
      <c r="N1490" s="51" t="str">
        <f>IF(G1490="","",IFERROR(SUMIFS(Данные3!$F:$F,Данные3!$A:$A,D$2,Данные3!$B:$B,G1490),""))</f>
        <v/>
      </c>
      <c r="O1490" s="51" t="str">
        <f>IF(G1490="","",IFERROR(ROUND(SUMIFS(Данные3!$G:$G,Данные3!$A:$A,D$2,Данные3!$B:$B,G1490)*100,0)&amp;"%",""))</f>
        <v/>
      </c>
      <c r="U1490" s="51" t="str">
        <f t="shared" si="70"/>
        <v/>
      </c>
      <c r="V1490" s="53" t="str">
        <f t="shared" si="71"/>
        <v/>
      </c>
      <c r="W1490" s="51" t="str">
        <f>IFERROR(IF(Данные2!$A1490&lt;&gt;"",Данные2!$A1490,""),"")</f>
        <v/>
      </c>
      <c r="X1490" s="53" t="str">
        <f>IF(COUNTIF(W$1:W1490,W1490)=1,IF(COUNT(X$1:X1489)&gt;0,MAX(X$1:X1489)+1,1),"")</f>
        <v/>
      </c>
      <c r="Z1490" s="51" t="str">
        <f>IF($U1490="","",IFERROR(SUMIF(Данные2!$A:$A,Техлист!$U1490,Данные2!D:D),""))</f>
        <v/>
      </c>
      <c r="AA1490" s="51" t="str">
        <f>IF($U1490="","",IFERROR(SUMIF(Данные2!$A:$A,Техлист!$U1490,Данные2!E:E),""))</f>
        <v/>
      </c>
      <c r="AB1490" s="45" t="str">
        <f>IF($U1490="","",IFERROR(ROUND(SUMIF(Данные2!$A:$A,Техлист!$U1490,Данные2!F:F)*100,0)&amp;"%",""))</f>
        <v/>
      </c>
    </row>
    <row r="1491" spans="1:28" x14ac:dyDescent="0.25">
      <c r="A1491" s="45" t="str">
        <f>IF(Данные2!$A1491&lt;&gt;"",Данные2!$A1491,"")</f>
        <v/>
      </c>
      <c r="G1491" s="45" t="str">
        <f t="shared" si="69"/>
        <v/>
      </c>
      <c r="H1491" s="45" t="str">
        <f>IF(COUNTIF(G$1:G1491,G1491)=1,IF(COUNT(H$1:H1490)&gt;0,MAX(H$1:H1490)+1,1),"")</f>
        <v/>
      </c>
      <c r="J1491" s="45" t="str">
        <f>IFERROR(IF(AND(Данные3!A1491&lt;&gt;"",Данные3!A1491=D$2),Данные3!B1491,""),"")</f>
        <v/>
      </c>
      <c r="K1491" s="45" t="str">
        <f>IF(COUNTIF(J$1:J1491,J1491)=1,IF(COUNT(K$1:K1490)&gt;0,MAX(K$1:K1490)+1,1),"")</f>
        <v/>
      </c>
      <c r="M1491" s="51" t="str">
        <f>IF(G1491="","",IFERROR(SUMIFS(Данные3!$E:$E,Данные3!$A:$A,D$2,Данные3!$B:$B,G1491),""))</f>
        <v/>
      </c>
      <c r="N1491" s="51" t="str">
        <f>IF(G1491="","",IFERROR(SUMIFS(Данные3!$F:$F,Данные3!$A:$A,D$2,Данные3!$B:$B,G1491),""))</f>
        <v/>
      </c>
      <c r="O1491" s="51" t="str">
        <f>IF(G1491="","",IFERROR(ROUND(SUMIFS(Данные3!$G:$G,Данные3!$A:$A,D$2,Данные3!$B:$B,G1491)*100,0)&amp;"%",""))</f>
        <v/>
      </c>
      <c r="U1491" s="51" t="str">
        <f t="shared" si="70"/>
        <v/>
      </c>
      <c r="V1491" s="53" t="str">
        <f t="shared" si="71"/>
        <v/>
      </c>
      <c r="W1491" s="51" t="str">
        <f>IFERROR(IF(Данные2!$A1491&lt;&gt;"",Данные2!$A1491,""),"")</f>
        <v/>
      </c>
      <c r="X1491" s="53" t="str">
        <f>IF(COUNTIF(W$1:W1491,W1491)=1,IF(COUNT(X$1:X1490)&gt;0,MAX(X$1:X1490)+1,1),"")</f>
        <v/>
      </c>
      <c r="Z1491" s="51" t="str">
        <f>IF($U1491="","",IFERROR(SUMIF(Данные2!$A:$A,Техлист!$U1491,Данные2!D:D),""))</f>
        <v/>
      </c>
      <c r="AA1491" s="51" t="str">
        <f>IF($U1491="","",IFERROR(SUMIF(Данные2!$A:$A,Техлист!$U1491,Данные2!E:E),""))</f>
        <v/>
      </c>
      <c r="AB1491" s="45" t="str">
        <f>IF($U1491="","",IFERROR(ROUND(SUMIF(Данные2!$A:$A,Техлист!$U1491,Данные2!F:F)*100,0)&amp;"%",""))</f>
        <v/>
      </c>
    </row>
    <row r="1492" spans="1:28" x14ac:dyDescent="0.25">
      <c r="A1492" s="45" t="str">
        <f>IF(Данные2!$A1492&lt;&gt;"",Данные2!$A1492,"")</f>
        <v/>
      </c>
      <c r="G1492" s="45" t="str">
        <f t="shared" si="69"/>
        <v/>
      </c>
      <c r="H1492" s="45" t="str">
        <f>IF(COUNTIF(G$1:G1492,G1492)=1,IF(COUNT(H$1:H1491)&gt;0,MAX(H$1:H1491)+1,1),"")</f>
        <v/>
      </c>
      <c r="J1492" s="45" t="str">
        <f>IFERROR(IF(AND(Данные3!A1492&lt;&gt;"",Данные3!A1492=D$2),Данные3!B1492,""),"")</f>
        <v/>
      </c>
      <c r="K1492" s="45" t="str">
        <f>IF(COUNTIF(J$1:J1492,J1492)=1,IF(COUNT(K$1:K1491)&gt;0,MAX(K$1:K1491)+1,1),"")</f>
        <v/>
      </c>
      <c r="M1492" s="51" t="str">
        <f>IF(G1492="","",IFERROR(SUMIFS(Данные3!$E:$E,Данные3!$A:$A,D$2,Данные3!$B:$B,G1492),""))</f>
        <v/>
      </c>
      <c r="N1492" s="51" t="str">
        <f>IF(G1492="","",IFERROR(SUMIFS(Данные3!$F:$F,Данные3!$A:$A,D$2,Данные3!$B:$B,G1492),""))</f>
        <v/>
      </c>
      <c r="O1492" s="51" t="str">
        <f>IF(G1492="","",IFERROR(ROUND(SUMIFS(Данные3!$G:$G,Данные3!$A:$A,D$2,Данные3!$B:$B,G1492)*100,0)&amp;"%",""))</f>
        <v/>
      </c>
      <c r="U1492" s="51" t="str">
        <f t="shared" si="70"/>
        <v/>
      </c>
      <c r="V1492" s="53" t="str">
        <f t="shared" si="71"/>
        <v/>
      </c>
      <c r="W1492" s="51" t="str">
        <f>IFERROR(IF(Данные2!$A1492&lt;&gt;"",Данные2!$A1492,""),"")</f>
        <v/>
      </c>
      <c r="X1492" s="53" t="str">
        <f>IF(COUNTIF(W$1:W1492,W1492)=1,IF(COUNT(X$1:X1491)&gt;0,MAX(X$1:X1491)+1,1),"")</f>
        <v/>
      </c>
      <c r="Z1492" s="51" t="str">
        <f>IF($U1492="","",IFERROR(SUMIF(Данные2!$A:$A,Техлист!$U1492,Данные2!D:D),""))</f>
        <v/>
      </c>
      <c r="AA1492" s="51" t="str">
        <f>IF($U1492="","",IFERROR(SUMIF(Данные2!$A:$A,Техлист!$U1492,Данные2!E:E),""))</f>
        <v/>
      </c>
      <c r="AB1492" s="45" t="str">
        <f>IF($U1492="","",IFERROR(ROUND(SUMIF(Данные2!$A:$A,Техлист!$U1492,Данные2!F:F)*100,0)&amp;"%",""))</f>
        <v/>
      </c>
    </row>
    <row r="1493" spans="1:28" x14ac:dyDescent="0.25">
      <c r="A1493" s="45" t="str">
        <f>IF(Данные2!$A1493&lt;&gt;"",Данные2!$A1493,"")</f>
        <v/>
      </c>
      <c r="G1493" s="45" t="str">
        <f t="shared" si="69"/>
        <v/>
      </c>
      <c r="H1493" s="45" t="str">
        <f>IF(COUNTIF(G$1:G1493,G1493)=1,IF(COUNT(H$1:H1492)&gt;0,MAX(H$1:H1492)+1,1),"")</f>
        <v/>
      </c>
      <c r="J1493" s="45" t="str">
        <f>IFERROR(IF(AND(Данные3!A1493&lt;&gt;"",Данные3!A1493=D$2),Данные3!B1493,""),"")</f>
        <v/>
      </c>
      <c r="K1493" s="45" t="str">
        <f>IF(COUNTIF(J$1:J1493,J1493)=1,IF(COUNT(K$1:K1492)&gt;0,MAX(K$1:K1492)+1,1),"")</f>
        <v/>
      </c>
      <c r="M1493" s="51" t="str">
        <f>IF(G1493="","",IFERROR(SUMIFS(Данные3!$E:$E,Данные3!$A:$A,D$2,Данные3!$B:$B,G1493),""))</f>
        <v/>
      </c>
      <c r="N1493" s="51" t="str">
        <f>IF(G1493="","",IFERROR(SUMIFS(Данные3!$F:$F,Данные3!$A:$A,D$2,Данные3!$B:$B,G1493),""))</f>
        <v/>
      </c>
      <c r="O1493" s="51" t="str">
        <f>IF(G1493="","",IFERROR(ROUND(SUMIFS(Данные3!$G:$G,Данные3!$A:$A,D$2,Данные3!$B:$B,G1493)*100,0)&amp;"%",""))</f>
        <v/>
      </c>
      <c r="U1493" s="51" t="str">
        <f t="shared" si="70"/>
        <v/>
      </c>
      <c r="V1493" s="53" t="str">
        <f t="shared" si="71"/>
        <v/>
      </c>
      <c r="W1493" s="51" t="str">
        <f>IFERROR(IF(Данные2!$A1493&lt;&gt;"",Данные2!$A1493,""),"")</f>
        <v/>
      </c>
      <c r="X1493" s="53" t="str">
        <f>IF(COUNTIF(W$1:W1493,W1493)=1,IF(COUNT(X$1:X1492)&gt;0,MAX(X$1:X1492)+1,1),"")</f>
        <v/>
      </c>
      <c r="Z1493" s="51" t="str">
        <f>IF($U1493="","",IFERROR(SUMIF(Данные2!$A:$A,Техлист!$U1493,Данные2!D:D),""))</f>
        <v/>
      </c>
      <c r="AA1493" s="51" t="str">
        <f>IF($U1493="","",IFERROR(SUMIF(Данные2!$A:$A,Техлист!$U1493,Данные2!E:E),""))</f>
        <v/>
      </c>
      <c r="AB1493" s="45" t="str">
        <f>IF($U1493="","",IFERROR(ROUND(SUMIF(Данные2!$A:$A,Техлист!$U1493,Данные2!F:F)*100,0)&amp;"%",""))</f>
        <v/>
      </c>
    </row>
    <row r="1494" spans="1:28" x14ac:dyDescent="0.25">
      <c r="A1494" s="45" t="str">
        <f>IF(Данные2!$A1494&lt;&gt;"",Данные2!$A1494,"")</f>
        <v/>
      </c>
      <c r="G1494" s="45" t="str">
        <f t="shared" si="69"/>
        <v/>
      </c>
      <c r="H1494" s="45" t="str">
        <f>IF(COUNTIF(G$1:G1494,G1494)=1,IF(COUNT(H$1:H1493)&gt;0,MAX(H$1:H1493)+1,1),"")</f>
        <v/>
      </c>
      <c r="J1494" s="45" t="str">
        <f>IFERROR(IF(AND(Данные3!A1494&lt;&gt;"",Данные3!A1494=D$2),Данные3!B1494,""),"")</f>
        <v/>
      </c>
      <c r="K1494" s="45" t="str">
        <f>IF(COUNTIF(J$1:J1494,J1494)=1,IF(COUNT(K$1:K1493)&gt;0,MAX(K$1:K1493)+1,1),"")</f>
        <v/>
      </c>
      <c r="M1494" s="51" t="str">
        <f>IF(G1494="","",IFERROR(SUMIFS(Данные3!$E:$E,Данные3!$A:$A,D$2,Данные3!$B:$B,G1494),""))</f>
        <v/>
      </c>
      <c r="N1494" s="51" t="str">
        <f>IF(G1494="","",IFERROR(SUMIFS(Данные3!$F:$F,Данные3!$A:$A,D$2,Данные3!$B:$B,G1494),""))</f>
        <v/>
      </c>
      <c r="O1494" s="51" t="str">
        <f>IF(G1494="","",IFERROR(ROUND(SUMIFS(Данные3!$G:$G,Данные3!$A:$A,D$2,Данные3!$B:$B,G1494)*100,0)&amp;"%",""))</f>
        <v/>
      </c>
      <c r="U1494" s="51" t="str">
        <f t="shared" si="70"/>
        <v/>
      </c>
      <c r="V1494" s="53" t="str">
        <f t="shared" si="71"/>
        <v/>
      </c>
      <c r="W1494" s="51" t="str">
        <f>IFERROR(IF(Данные2!$A1494&lt;&gt;"",Данные2!$A1494,""),"")</f>
        <v/>
      </c>
      <c r="X1494" s="53" t="str">
        <f>IF(COUNTIF(W$1:W1494,W1494)=1,IF(COUNT(X$1:X1493)&gt;0,MAX(X$1:X1493)+1,1),"")</f>
        <v/>
      </c>
      <c r="Z1494" s="51" t="str">
        <f>IF($U1494="","",IFERROR(SUMIF(Данные2!$A:$A,Техлист!$U1494,Данные2!D:D),""))</f>
        <v/>
      </c>
      <c r="AA1494" s="51" t="str">
        <f>IF($U1494="","",IFERROR(SUMIF(Данные2!$A:$A,Техлист!$U1494,Данные2!E:E),""))</f>
        <v/>
      </c>
      <c r="AB1494" s="45" t="str">
        <f>IF($U1494="","",IFERROR(ROUND(SUMIF(Данные2!$A:$A,Техлист!$U1494,Данные2!F:F)*100,0)&amp;"%",""))</f>
        <v/>
      </c>
    </row>
    <row r="1495" spans="1:28" x14ac:dyDescent="0.25">
      <c r="A1495" s="45" t="str">
        <f>IF(Данные2!$A1495&lt;&gt;"",Данные2!$A1495,"")</f>
        <v/>
      </c>
      <c r="G1495" s="45" t="str">
        <f t="shared" si="69"/>
        <v/>
      </c>
      <c r="H1495" s="45" t="str">
        <f>IF(COUNTIF(G$1:G1495,G1495)=1,IF(COUNT(H$1:H1494)&gt;0,MAX(H$1:H1494)+1,1),"")</f>
        <v/>
      </c>
      <c r="J1495" s="45" t="str">
        <f>IFERROR(IF(AND(Данные3!A1495&lt;&gt;"",Данные3!A1495=D$2),Данные3!B1495,""),"")</f>
        <v/>
      </c>
      <c r="K1495" s="45" t="str">
        <f>IF(COUNTIF(J$1:J1495,J1495)=1,IF(COUNT(K$1:K1494)&gt;0,MAX(K$1:K1494)+1,1),"")</f>
        <v/>
      </c>
      <c r="M1495" s="51" t="str">
        <f>IF(G1495="","",IFERROR(SUMIFS(Данные3!$E:$E,Данные3!$A:$A,D$2,Данные3!$B:$B,G1495),""))</f>
        <v/>
      </c>
      <c r="N1495" s="51" t="str">
        <f>IF(G1495="","",IFERROR(SUMIFS(Данные3!$F:$F,Данные3!$A:$A,D$2,Данные3!$B:$B,G1495),""))</f>
        <v/>
      </c>
      <c r="O1495" s="51" t="str">
        <f>IF(G1495="","",IFERROR(ROUND(SUMIFS(Данные3!$G:$G,Данные3!$A:$A,D$2,Данные3!$B:$B,G1495)*100,0)&amp;"%",""))</f>
        <v/>
      </c>
      <c r="U1495" s="51" t="str">
        <f t="shared" si="70"/>
        <v/>
      </c>
      <c r="V1495" s="53" t="str">
        <f t="shared" si="71"/>
        <v/>
      </c>
      <c r="W1495" s="51" t="str">
        <f>IFERROR(IF(Данные2!$A1495&lt;&gt;"",Данные2!$A1495,""),"")</f>
        <v/>
      </c>
      <c r="X1495" s="53" t="str">
        <f>IF(COUNTIF(W$1:W1495,W1495)=1,IF(COUNT(X$1:X1494)&gt;0,MAX(X$1:X1494)+1,1),"")</f>
        <v/>
      </c>
      <c r="Z1495" s="51" t="str">
        <f>IF($U1495="","",IFERROR(SUMIF(Данные2!$A:$A,Техлист!$U1495,Данные2!D:D),""))</f>
        <v/>
      </c>
      <c r="AA1495" s="51" t="str">
        <f>IF($U1495="","",IFERROR(SUMIF(Данные2!$A:$A,Техлист!$U1495,Данные2!E:E),""))</f>
        <v/>
      </c>
      <c r="AB1495" s="45" t="str">
        <f>IF($U1495="","",IFERROR(ROUND(SUMIF(Данные2!$A:$A,Техлист!$U1495,Данные2!F:F)*100,0)&amp;"%",""))</f>
        <v/>
      </c>
    </row>
    <row r="1496" spans="1:28" x14ac:dyDescent="0.25">
      <c r="A1496" s="45" t="str">
        <f>IF(Данные2!$A1496&lt;&gt;"",Данные2!$A1496,"")</f>
        <v/>
      </c>
      <c r="G1496" s="45" t="str">
        <f t="shared" si="69"/>
        <v/>
      </c>
      <c r="H1496" s="45" t="str">
        <f>IF(COUNTIF(G$1:G1496,G1496)=1,IF(COUNT(H$1:H1495)&gt;0,MAX(H$1:H1495)+1,1),"")</f>
        <v/>
      </c>
      <c r="J1496" s="45" t="str">
        <f>IFERROR(IF(AND(Данные3!A1496&lt;&gt;"",Данные3!A1496=D$2),Данные3!B1496,""),"")</f>
        <v/>
      </c>
      <c r="K1496" s="45" t="str">
        <f>IF(COUNTIF(J$1:J1496,J1496)=1,IF(COUNT(K$1:K1495)&gt;0,MAX(K$1:K1495)+1,1),"")</f>
        <v/>
      </c>
      <c r="M1496" s="51" t="str">
        <f>IF(G1496="","",IFERROR(SUMIFS(Данные3!$E:$E,Данные3!$A:$A,D$2,Данные3!$B:$B,G1496),""))</f>
        <v/>
      </c>
      <c r="N1496" s="51" t="str">
        <f>IF(G1496="","",IFERROR(SUMIFS(Данные3!$F:$F,Данные3!$A:$A,D$2,Данные3!$B:$B,G1496),""))</f>
        <v/>
      </c>
      <c r="O1496" s="51" t="str">
        <f>IF(G1496="","",IFERROR(ROUND(SUMIFS(Данные3!$G:$G,Данные3!$A:$A,D$2,Данные3!$B:$B,G1496)*100,0)&amp;"%",""))</f>
        <v/>
      </c>
      <c r="U1496" s="51" t="str">
        <f t="shared" si="70"/>
        <v/>
      </c>
      <c r="V1496" s="53" t="str">
        <f t="shared" si="71"/>
        <v/>
      </c>
      <c r="W1496" s="51" t="str">
        <f>IFERROR(IF(Данные2!$A1496&lt;&gt;"",Данные2!$A1496,""),"")</f>
        <v/>
      </c>
      <c r="X1496" s="53" t="str">
        <f>IF(COUNTIF(W$1:W1496,W1496)=1,IF(COUNT(X$1:X1495)&gt;0,MAX(X$1:X1495)+1,1),"")</f>
        <v/>
      </c>
      <c r="Z1496" s="51" t="str">
        <f>IF($U1496="","",IFERROR(SUMIF(Данные2!$A:$A,Техлист!$U1496,Данные2!D:D),""))</f>
        <v/>
      </c>
      <c r="AA1496" s="51" t="str">
        <f>IF($U1496="","",IFERROR(SUMIF(Данные2!$A:$A,Техлист!$U1496,Данные2!E:E),""))</f>
        <v/>
      </c>
      <c r="AB1496" s="45" t="str">
        <f>IF($U1496="","",IFERROR(ROUND(SUMIF(Данные2!$A:$A,Техлист!$U1496,Данные2!F:F)*100,0)&amp;"%",""))</f>
        <v/>
      </c>
    </row>
    <row r="1497" spans="1:28" x14ac:dyDescent="0.25">
      <c r="A1497" s="45" t="str">
        <f>IF(Данные2!$A1497&lt;&gt;"",Данные2!$A1497,"")</f>
        <v/>
      </c>
      <c r="G1497" s="45" t="str">
        <f t="shared" si="69"/>
        <v/>
      </c>
      <c r="H1497" s="45" t="str">
        <f>IF(COUNTIF(G$1:G1497,G1497)=1,IF(COUNT(H$1:H1496)&gt;0,MAX(H$1:H1496)+1,1),"")</f>
        <v/>
      </c>
      <c r="J1497" s="45" t="str">
        <f>IFERROR(IF(AND(Данные3!A1497&lt;&gt;"",Данные3!A1497=D$2),Данные3!B1497,""),"")</f>
        <v/>
      </c>
      <c r="K1497" s="45" t="str">
        <f>IF(COUNTIF(J$1:J1497,J1497)=1,IF(COUNT(K$1:K1496)&gt;0,MAX(K$1:K1496)+1,1),"")</f>
        <v/>
      </c>
      <c r="M1497" s="51" t="str">
        <f>IF(G1497="","",IFERROR(SUMIFS(Данные3!$E:$E,Данные3!$A:$A,D$2,Данные3!$B:$B,G1497),""))</f>
        <v/>
      </c>
      <c r="N1497" s="51" t="str">
        <f>IF(G1497="","",IFERROR(SUMIFS(Данные3!$F:$F,Данные3!$A:$A,D$2,Данные3!$B:$B,G1497),""))</f>
        <v/>
      </c>
      <c r="O1497" s="51" t="str">
        <f>IF(G1497="","",IFERROR(ROUND(SUMIFS(Данные3!$G:$G,Данные3!$A:$A,D$2,Данные3!$B:$B,G1497)*100,0)&amp;"%",""))</f>
        <v/>
      </c>
      <c r="U1497" s="51" t="str">
        <f t="shared" si="70"/>
        <v/>
      </c>
      <c r="V1497" s="53" t="str">
        <f t="shared" si="71"/>
        <v/>
      </c>
      <c r="W1497" s="51" t="str">
        <f>IFERROR(IF(Данные2!$A1497&lt;&gt;"",Данные2!$A1497,""),"")</f>
        <v/>
      </c>
      <c r="X1497" s="53" t="str">
        <f>IF(COUNTIF(W$1:W1497,W1497)=1,IF(COUNT(X$1:X1496)&gt;0,MAX(X$1:X1496)+1,1),"")</f>
        <v/>
      </c>
      <c r="Z1497" s="51" t="str">
        <f>IF($U1497="","",IFERROR(SUMIF(Данные2!$A:$A,Техлист!$U1497,Данные2!D:D),""))</f>
        <v/>
      </c>
      <c r="AA1497" s="51" t="str">
        <f>IF($U1497="","",IFERROR(SUMIF(Данные2!$A:$A,Техлист!$U1497,Данные2!E:E),""))</f>
        <v/>
      </c>
      <c r="AB1497" s="45" t="str">
        <f>IF($U1497="","",IFERROR(ROUND(SUMIF(Данные2!$A:$A,Техлист!$U1497,Данные2!F:F)*100,0)&amp;"%",""))</f>
        <v/>
      </c>
    </row>
    <row r="1498" spans="1:28" x14ac:dyDescent="0.25">
      <c r="A1498" s="45" t="str">
        <f>IF(Данные2!$A1498&lt;&gt;"",Данные2!$A1498,"")</f>
        <v/>
      </c>
      <c r="G1498" s="45" t="str">
        <f t="shared" si="69"/>
        <v/>
      </c>
      <c r="H1498" s="45" t="str">
        <f>IF(COUNTIF(G$1:G1498,G1498)=1,IF(COUNT(H$1:H1497)&gt;0,MAX(H$1:H1497)+1,1),"")</f>
        <v/>
      </c>
      <c r="J1498" s="45" t="str">
        <f>IFERROR(IF(AND(Данные3!A1498&lt;&gt;"",Данные3!A1498=D$2),Данные3!B1498,""),"")</f>
        <v/>
      </c>
      <c r="K1498" s="45" t="str">
        <f>IF(COUNTIF(J$1:J1498,J1498)=1,IF(COUNT(K$1:K1497)&gt;0,MAX(K$1:K1497)+1,1),"")</f>
        <v/>
      </c>
      <c r="M1498" s="51" t="str">
        <f>IF(G1498="","",IFERROR(SUMIFS(Данные3!$E:$E,Данные3!$A:$A,D$2,Данные3!$B:$B,G1498),""))</f>
        <v/>
      </c>
      <c r="N1498" s="51" t="str">
        <f>IF(G1498="","",IFERROR(SUMIFS(Данные3!$F:$F,Данные3!$A:$A,D$2,Данные3!$B:$B,G1498),""))</f>
        <v/>
      </c>
      <c r="O1498" s="51" t="str">
        <f>IF(G1498="","",IFERROR(ROUND(SUMIFS(Данные3!$G:$G,Данные3!$A:$A,D$2,Данные3!$B:$B,G1498)*100,0)&amp;"%",""))</f>
        <v/>
      </c>
      <c r="U1498" s="51" t="str">
        <f t="shared" si="70"/>
        <v/>
      </c>
      <c r="V1498" s="53" t="str">
        <f t="shared" si="71"/>
        <v/>
      </c>
      <c r="W1498" s="51" t="str">
        <f>IFERROR(IF(Данные2!$A1498&lt;&gt;"",Данные2!$A1498,""),"")</f>
        <v/>
      </c>
      <c r="X1498" s="53" t="str">
        <f>IF(COUNTIF(W$1:W1498,W1498)=1,IF(COUNT(X$1:X1497)&gt;0,MAX(X$1:X1497)+1,1),"")</f>
        <v/>
      </c>
      <c r="Z1498" s="51" t="str">
        <f>IF($U1498="","",IFERROR(SUMIF(Данные2!$A:$A,Техлист!$U1498,Данные2!D:D),""))</f>
        <v/>
      </c>
      <c r="AA1498" s="51" t="str">
        <f>IF($U1498="","",IFERROR(SUMIF(Данные2!$A:$A,Техлист!$U1498,Данные2!E:E),""))</f>
        <v/>
      </c>
      <c r="AB1498" s="45" t="str">
        <f>IF($U1498="","",IFERROR(ROUND(SUMIF(Данные2!$A:$A,Техлист!$U1498,Данные2!F:F)*100,0)&amp;"%",""))</f>
        <v/>
      </c>
    </row>
    <row r="1499" spans="1:28" x14ac:dyDescent="0.25">
      <c r="A1499" s="45" t="str">
        <f>IF(Данные2!$A1499&lt;&gt;"",Данные2!$A1499,"")</f>
        <v/>
      </c>
      <c r="G1499" s="45" t="str">
        <f t="shared" si="69"/>
        <v/>
      </c>
      <c r="H1499" s="45" t="str">
        <f>IF(COUNTIF(G$1:G1499,G1499)=1,IF(COUNT(H$1:H1498)&gt;0,MAX(H$1:H1498)+1,1),"")</f>
        <v/>
      </c>
      <c r="J1499" s="45" t="str">
        <f>IFERROR(IF(AND(Данные3!A1499&lt;&gt;"",Данные3!A1499=D$2),Данные3!B1499,""),"")</f>
        <v/>
      </c>
      <c r="K1499" s="45" t="str">
        <f>IF(COUNTIF(J$1:J1499,J1499)=1,IF(COUNT(K$1:K1498)&gt;0,MAX(K$1:K1498)+1,1),"")</f>
        <v/>
      </c>
      <c r="M1499" s="51" t="str">
        <f>IF(G1499="","",IFERROR(SUMIFS(Данные3!$E:$E,Данные3!$A:$A,D$2,Данные3!$B:$B,G1499),""))</f>
        <v/>
      </c>
      <c r="N1499" s="51" t="str">
        <f>IF(G1499="","",IFERROR(SUMIFS(Данные3!$F:$F,Данные3!$A:$A,D$2,Данные3!$B:$B,G1499),""))</f>
        <v/>
      </c>
      <c r="O1499" s="51" t="str">
        <f>IF(G1499="","",IFERROR(ROUND(SUMIFS(Данные3!$G:$G,Данные3!$A:$A,D$2,Данные3!$B:$B,G1499)*100,0)&amp;"%",""))</f>
        <v/>
      </c>
      <c r="U1499" s="51" t="str">
        <f t="shared" si="70"/>
        <v/>
      </c>
      <c r="V1499" s="53" t="str">
        <f t="shared" si="71"/>
        <v/>
      </c>
      <c r="W1499" s="51" t="str">
        <f>IFERROR(IF(Данные2!$A1499&lt;&gt;"",Данные2!$A1499,""),"")</f>
        <v/>
      </c>
      <c r="X1499" s="53" t="str">
        <f>IF(COUNTIF(W$1:W1499,W1499)=1,IF(COUNT(X$1:X1498)&gt;0,MAX(X$1:X1498)+1,1),"")</f>
        <v/>
      </c>
      <c r="Z1499" s="51" t="str">
        <f>IF($U1499="","",IFERROR(SUMIF(Данные2!$A:$A,Техлист!$U1499,Данные2!D:D),""))</f>
        <v/>
      </c>
      <c r="AA1499" s="51" t="str">
        <f>IF($U1499="","",IFERROR(SUMIF(Данные2!$A:$A,Техлист!$U1499,Данные2!E:E),""))</f>
        <v/>
      </c>
      <c r="AB1499" s="45" t="str">
        <f>IF($U1499="","",IFERROR(ROUND(SUMIF(Данные2!$A:$A,Техлист!$U1499,Данные2!F:F)*100,0)&amp;"%",""))</f>
        <v/>
      </c>
    </row>
    <row r="1500" spans="1:28" x14ac:dyDescent="0.25">
      <c r="A1500" s="45" t="str">
        <f>IF(Данные2!$A1500&lt;&gt;"",Данные2!$A1500,"")</f>
        <v/>
      </c>
      <c r="G1500" s="45" t="str">
        <f t="shared" si="69"/>
        <v/>
      </c>
      <c r="H1500" s="45" t="str">
        <f>IF(COUNTIF(G$1:G1500,G1500)=1,IF(COUNT(H$1:H1499)&gt;0,MAX(H$1:H1499)+1,1),"")</f>
        <v/>
      </c>
      <c r="J1500" s="45" t="str">
        <f>IFERROR(IF(AND(Данные3!A1500&lt;&gt;"",Данные3!A1500=D$2),Данные3!B1500,""),"")</f>
        <v/>
      </c>
      <c r="K1500" s="45" t="str">
        <f>IF(COUNTIF(J$1:J1500,J1500)=1,IF(COUNT(K$1:K1499)&gt;0,MAX(K$1:K1499)+1,1),"")</f>
        <v/>
      </c>
      <c r="M1500" s="51" t="str">
        <f>IF(G1500="","",IFERROR(SUMIFS(Данные3!$E:$E,Данные3!$A:$A,D$2,Данные3!$B:$B,G1500),""))</f>
        <v/>
      </c>
      <c r="N1500" s="51" t="str">
        <f>IF(G1500="","",IFERROR(SUMIFS(Данные3!$F:$F,Данные3!$A:$A,D$2,Данные3!$B:$B,G1500),""))</f>
        <v/>
      </c>
      <c r="O1500" s="51" t="str">
        <f>IF(G1500="","",IFERROR(ROUND(SUMIFS(Данные3!$G:$G,Данные3!$A:$A,D$2,Данные3!$B:$B,G1500)*100,0)&amp;"%",""))</f>
        <v/>
      </c>
      <c r="U1500" s="51" t="str">
        <f t="shared" si="70"/>
        <v/>
      </c>
      <c r="V1500" s="53" t="str">
        <f t="shared" si="71"/>
        <v/>
      </c>
      <c r="W1500" s="51" t="str">
        <f>IFERROR(IF(Данные2!$A1500&lt;&gt;"",Данные2!$A1500,""),"")</f>
        <v/>
      </c>
      <c r="X1500" s="53" t="str">
        <f>IF(COUNTIF(W$1:W1500,W1500)=1,IF(COUNT(X$1:X1499)&gt;0,MAX(X$1:X1499)+1,1),"")</f>
        <v/>
      </c>
      <c r="Z1500" s="51" t="str">
        <f>IF($U1500="","",IFERROR(SUMIF(Данные2!$A:$A,Техлист!$U1500,Данные2!D:D),""))</f>
        <v/>
      </c>
      <c r="AA1500" s="51" t="str">
        <f>IF($U1500="","",IFERROR(SUMIF(Данные2!$A:$A,Техлист!$U1500,Данные2!E:E),""))</f>
        <v/>
      </c>
      <c r="AB1500" s="45" t="str">
        <f>IF($U1500="","",IFERROR(ROUND(SUMIF(Данные2!$A:$A,Техлист!$U1500,Данные2!F:F)*100,0)&amp;"%",""))</f>
        <v/>
      </c>
    </row>
    <row r="1501" spans="1:28" x14ac:dyDescent="0.25">
      <c r="A1501" s="45" t="str">
        <f>IF(Данные2!$A1501&lt;&gt;"",Данные2!$A1501,"")</f>
        <v/>
      </c>
      <c r="G1501" s="45" t="str">
        <f t="shared" si="69"/>
        <v/>
      </c>
      <c r="H1501" s="45" t="str">
        <f>IF(COUNTIF(G$1:G1501,G1501)=1,IF(COUNT(H$1:H1500)&gt;0,MAX(H$1:H1500)+1,1),"")</f>
        <v/>
      </c>
      <c r="J1501" s="45" t="str">
        <f>IFERROR(IF(AND(Данные3!A1501&lt;&gt;"",Данные3!A1501=D$2),Данные3!B1501,""),"")</f>
        <v/>
      </c>
      <c r="K1501" s="45" t="str">
        <f>IF(COUNTIF(J$1:J1501,J1501)=1,IF(COUNT(K$1:K1500)&gt;0,MAX(K$1:K1500)+1,1),"")</f>
        <v/>
      </c>
      <c r="M1501" s="51" t="str">
        <f>IF(G1501="","",IFERROR(SUMIFS(Данные3!$E:$E,Данные3!$A:$A,D$2,Данные3!$B:$B,G1501),""))</f>
        <v/>
      </c>
      <c r="N1501" s="51" t="str">
        <f>IF(G1501="","",IFERROR(SUMIFS(Данные3!$F:$F,Данные3!$A:$A,D$2,Данные3!$B:$B,G1501),""))</f>
        <v/>
      </c>
      <c r="O1501" s="51" t="str">
        <f>IF(G1501="","",IFERROR(ROUND(SUMIFS(Данные3!$G:$G,Данные3!$A:$A,D$2,Данные3!$B:$B,G1501)*100,0)&amp;"%",""))</f>
        <v/>
      </c>
      <c r="U1501" s="51" t="str">
        <f t="shared" si="70"/>
        <v/>
      </c>
      <c r="V1501" s="53" t="str">
        <f t="shared" si="71"/>
        <v/>
      </c>
      <c r="W1501" s="51" t="str">
        <f>IFERROR(IF(Данные2!$A1501&lt;&gt;"",Данные2!$A1501,""),"")</f>
        <v/>
      </c>
      <c r="X1501" s="53" t="str">
        <f>IF(COUNTIF(W$1:W1501,W1501)=1,IF(COUNT(X$1:X1500)&gt;0,MAX(X$1:X1500)+1,1),"")</f>
        <v/>
      </c>
      <c r="Z1501" s="51" t="str">
        <f>IF($U1501="","",IFERROR(SUMIF(Данные2!$A:$A,Техлист!$U1501,Данные2!D:D),""))</f>
        <v/>
      </c>
      <c r="AA1501" s="51" t="str">
        <f>IF($U1501="","",IFERROR(SUMIF(Данные2!$A:$A,Техлист!$U1501,Данные2!E:E),""))</f>
        <v/>
      </c>
      <c r="AB1501" s="45" t="str">
        <f>IF($U1501="","",IFERROR(ROUND(SUMIF(Данные2!$A:$A,Техлист!$U1501,Данные2!F:F)*100,0)&amp;"%",""))</f>
        <v/>
      </c>
    </row>
    <row r="1502" spans="1:28" x14ac:dyDescent="0.25">
      <c r="A1502" s="45" t="str">
        <f>IF(Данные2!$A1502&lt;&gt;"",Данные2!$A1502,"")</f>
        <v/>
      </c>
      <c r="G1502" s="45" t="str">
        <f t="shared" si="69"/>
        <v/>
      </c>
      <c r="H1502" s="45" t="str">
        <f>IF(COUNTIF(G$1:G1502,G1502)=1,IF(COUNT(H$1:H1501)&gt;0,MAX(H$1:H1501)+1,1),"")</f>
        <v/>
      </c>
      <c r="J1502" s="45" t="str">
        <f>IFERROR(IF(AND(Данные3!A1502&lt;&gt;"",Данные3!A1502=D$2),Данные3!B1502,""),"")</f>
        <v/>
      </c>
      <c r="K1502" s="45" t="str">
        <f>IF(COUNTIF(J$1:J1502,J1502)=1,IF(COUNT(K$1:K1501)&gt;0,MAX(K$1:K1501)+1,1),"")</f>
        <v/>
      </c>
      <c r="M1502" s="51" t="str">
        <f>IF(G1502="","",IFERROR(SUMIFS(Данные3!$E:$E,Данные3!$A:$A,D$2,Данные3!$B:$B,G1502),""))</f>
        <v/>
      </c>
      <c r="N1502" s="51" t="str">
        <f>IF(G1502="","",IFERROR(SUMIFS(Данные3!$F:$F,Данные3!$A:$A,D$2,Данные3!$B:$B,G1502),""))</f>
        <v/>
      </c>
      <c r="O1502" s="51" t="str">
        <f>IF(G1502="","",IFERROR(ROUND(SUMIFS(Данные3!$G:$G,Данные3!$A:$A,D$2,Данные3!$B:$B,G1502)*100,0)&amp;"%",""))</f>
        <v/>
      </c>
      <c r="U1502" s="51" t="str">
        <f t="shared" si="70"/>
        <v/>
      </c>
      <c r="V1502" s="53" t="str">
        <f t="shared" si="71"/>
        <v/>
      </c>
      <c r="W1502" s="51" t="str">
        <f>IFERROR(IF(Данные2!$A1502&lt;&gt;"",Данные2!$A1502,""),"")</f>
        <v/>
      </c>
      <c r="X1502" s="53" t="str">
        <f>IF(COUNTIF(W$1:W1502,W1502)=1,IF(COUNT(X$1:X1501)&gt;0,MAX(X$1:X1501)+1,1),"")</f>
        <v/>
      </c>
      <c r="Z1502" s="51" t="str">
        <f>IF($U1502="","",IFERROR(SUMIF(Данные2!$A:$A,Техлист!$U1502,Данные2!D:D),""))</f>
        <v/>
      </c>
      <c r="AA1502" s="51" t="str">
        <f>IF($U1502="","",IFERROR(SUMIF(Данные2!$A:$A,Техлист!$U1502,Данные2!E:E),""))</f>
        <v/>
      </c>
      <c r="AB1502" s="45" t="str">
        <f>IF($U1502="","",IFERROR(ROUND(SUMIF(Данные2!$A:$A,Техлист!$U1502,Данные2!F:F)*100,0)&amp;"%",""))</f>
        <v/>
      </c>
    </row>
    <row r="1503" spans="1:28" x14ac:dyDescent="0.25">
      <c r="A1503" s="45" t="str">
        <f>IF(Данные2!$A1503&lt;&gt;"",Данные2!$A1503,"")</f>
        <v/>
      </c>
      <c r="G1503" s="45" t="str">
        <f t="shared" si="69"/>
        <v/>
      </c>
      <c r="H1503" s="45" t="str">
        <f>IF(COUNTIF(G$1:G1503,G1503)=1,IF(COUNT(H$1:H1502)&gt;0,MAX(H$1:H1502)+1,1),"")</f>
        <v/>
      </c>
      <c r="J1503" s="45" t="str">
        <f>IFERROR(IF(AND(Данные3!A1503&lt;&gt;"",Данные3!A1503=D$2),Данные3!B1503,""),"")</f>
        <v/>
      </c>
      <c r="K1503" s="45" t="str">
        <f>IF(COUNTIF(J$1:J1503,J1503)=1,IF(COUNT(K$1:K1502)&gt;0,MAX(K$1:K1502)+1,1),"")</f>
        <v/>
      </c>
      <c r="M1503" s="51" t="str">
        <f>IF(G1503="","",IFERROR(SUMIFS(Данные3!$E:$E,Данные3!$A:$A,D$2,Данные3!$B:$B,G1503),""))</f>
        <v/>
      </c>
      <c r="N1503" s="51" t="str">
        <f>IF(G1503="","",IFERROR(SUMIFS(Данные3!$F:$F,Данные3!$A:$A,D$2,Данные3!$B:$B,G1503),""))</f>
        <v/>
      </c>
      <c r="O1503" s="51" t="str">
        <f>IF(G1503="","",IFERROR(ROUND(SUMIFS(Данные3!$G:$G,Данные3!$A:$A,D$2,Данные3!$B:$B,G1503)*100,0)&amp;"%",""))</f>
        <v/>
      </c>
      <c r="U1503" s="51" t="str">
        <f t="shared" si="70"/>
        <v/>
      </c>
      <c r="V1503" s="53" t="str">
        <f t="shared" si="71"/>
        <v/>
      </c>
      <c r="W1503" s="51" t="str">
        <f>IFERROR(IF(Данные2!$A1503&lt;&gt;"",Данные2!$A1503,""),"")</f>
        <v/>
      </c>
      <c r="X1503" s="53" t="str">
        <f>IF(COUNTIF(W$1:W1503,W1503)=1,IF(COUNT(X$1:X1502)&gt;0,MAX(X$1:X1502)+1,1),"")</f>
        <v/>
      </c>
      <c r="Z1503" s="51" t="str">
        <f>IF($U1503="","",IFERROR(SUMIF(Данные2!$A:$A,Техлист!$U1503,Данные2!D:D),""))</f>
        <v/>
      </c>
      <c r="AA1503" s="51" t="str">
        <f>IF($U1503="","",IFERROR(SUMIF(Данные2!$A:$A,Техлист!$U1503,Данные2!E:E),""))</f>
        <v/>
      </c>
      <c r="AB1503" s="45" t="str">
        <f>IF($U1503="","",IFERROR(ROUND(SUMIF(Данные2!$A:$A,Техлист!$U1503,Данные2!F:F)*100,0)&amp;"%",""))</f>
        <v/>
      </c>
    </row>
    <row r="1504" spans="1:28" x14ac:dyDescent="0.25">
      <c r="A1504" s="45" t="str">
        <f>IF(Данные2!$A1504&lt;&gt;"",Данные2!$A1504,"")</f>
        <v/>
      </c>
      <c r="G1504" s="45" t="str">
        <f t="shared" si="69"/>
        <v/>
      </c>
      <c r="H1504" s="45" t="str">
        <f>IF(COUNTIF(G$1:G1504,G1504)=1,IF(COUNT(H$1:H1503)&gt;0,MAX(H$1:H1503)+1,1),"")</f>
        <v/>
      </c>
      <c r="J1504" s="45" t="str">
        <f>IFERROR(IF(AND(Данные3!A1504&lt;&gt;"",Данные3!A1504=D$2),Данные3!B1504,""),"")</f>
        <v/>
      </c>
      <c r="K1504" s="45" t="str">
        <f>IF(COUNTIF(J$1:J1504,J1504)=1,IF(COUNT(K$1:K1503)&gt;0,MAX(K$1:K1503)+1,1),"")</f>
        <v/>
      </c>
      <c r="M1504" s="51" t="str">
        <f>IF(G1504="","",IFERROR(SUMIFS(Данные3!$E:$E,Данные3!$A:$A,D$2,Данные3!$B:$B,G1504),""))</f>
        <v/>
      </c>
      <c r="N1504" s="51" t="str">
        <f>IF(G1504="","",IFERROR(SUMIFS(Данные3!$F:$F,Данные3!$A:$A,D$2,Данные3!$B:$B,G1504),""))</f>
        <v/>
      </c>
      <c r="O1504" s="51" t="str">
        <f>IF(G1504="","",IFERROR(ROUND(SUMIFS(Данные3!$G:$G,Данные3!$A:$A,D$2,Данные3!$B:$B,G1504)*100,0)&amp;"%",""))</f>
        <v/>
      </c>
      <c r="U1504" s="51" t="str">
        <f t="shared" si="70"/>
        <v/>
      </c>
      <c r="V1504" s="53" t="str">
        <f t="shared" si="71"/>
        <v/>
      </c>
      <c r="W1504" s="51" t="str">
        <f>IFERROR(IF(Данные2!$A1504&lt;&gt;"",Данные2!$A1504,""),"")</f>
        <v/>
      </c>
      <c r="X1504" s="53" t="str">
        <f>IF(COUNTIF(W$1:W1504,W1504)=1,IF(COUNT(X$1:X1503)&gt;0,MAX(X$1:X1503)+1,1),"")</f>
        <v/>
      </c>
      <c r="Z1504" s="51" t="str">
        <f>IF($U1504="","",IFERROR(SUMIF(Данные2!$A:$A,Техлист!$U1504,Данные2!D:D),""))</f>
        <v/>
      </c>
      <c r="AA1504" s="51" t="str">
        <f>IF($U1504="","",IFERROR(SUMIF(Данные2!$A:$A,Техлист!$U1504,Данные2!E:E),""))</f>
        <v/>
      </c>
      <c r="AB1504" s="45" t="str">
        <f>IF($U1504="","",IFERROR(ROUND(SUMIF(Данные2!$A:$A,Техлист!$U1504,Данные2!F:F)*100,0)&amp;"%",""))</f>
        <v/>
      </c>
    </row>
    <row r="1505" spans="1:28" x14ac:dyDescent="0.25">
      <c r="A1505" s="45" t="str">
        <f>IF(Данные2!$A1505&lt;&gt;"",Данные2!$A1505,"")</f>
        <v/>
      </c>
      <c r="G1505" s="45" t="str">
        <f t="shared" si="69"/>
        <v/>
      </c>
      <c r="H1505" s="45" t="str">
        <f>IF(COUNTIF(G$1:G1505,G1505)=1,IF(COUNT(H$1:H1504)&gt;0,MAX(H$1:H1504)+1,1),"")</f>
        <v/>
      </c>
      <c r="J1505" s="45" t="str">
        <f>IFERROR(IF(AND(Данные3!A1505&lt;&gt;"",Данные3!A1505=D$2),Данные3!B1505,""),"")</f>
        <v/>
      </c>
      <c r="K1505" s="45" t="str">
        <f>IF(COUNTIF(J$1:J1505,J1505)=1,IF(COUNT(K$1:K1504)&gt;0,MAX(K$1:K1504)+1,1),"")</f>
        <v/>
      </c>
      <c r="M1505" s="51" t="str">
        <f>IF(G1505="","",IFERROR(SUMIFS(Данные3!$E:$E,Данные3!$A:$A,D$2,Данные3!$B:$B,G1505),""))</f>
        <v/>
      </c>
      <c r="N1505" s="51" t="str">
        <f>IF(G1505="","",IFERROR(SUMIFS(Данные3!$F:$F,Данные3!$A:$A,D$2,Данные3!$B:$B,G1505),""))</f>
        <v/>
      </c>
      <c r="O1505" s="51" t="str">
        <f>IF(G1505="","",IFERROR(ROUND(SUMIFS(Данные3!$G:$G,Данные3!$A:$A,D$2,Данные3!$B:$B,G1505)*100,0)&amp;"%",""))</f>
        <v/>
      </c>
      <c r="U1505" s="51" t="str">
        <f t="shared" si="70"/>
        <v/>
      </c>
      <c r="V1505" s="53" t="str">
        <f t="shared" si="71"/>
        <v/>
      </c>
      <c r="W1505" s="51" t="str">
        <f>IFERROR(IF(Данные2!$A1505&lt;&gt;"",Данные2!$A1505,""),"")</f>
        <v/>
      </c>
      <c r="X1505" s="53" t="str">
        <f>IF(COUNTIF(W$1:W1505,W1505)=1,IF(COUNT(X$1:X1504)&gt;0,MAX(X$1:X1504)+1,1),"")</f>
        <v/>
      </c>
      <c r="Z1505" s="51" t="str">
        <f>IF($U1505="","",IFERROR(SUMIF(Данные2!$A:$A,Техлист!$U1505,Данные2!D:D),""))</f>
        <v/>
      </c>
      <c r="AA1505" s="51" t="str">
        <f>IF($U1505="","",IFERROR(SUMIF(Данные2!$A:$A,Техлист!$U1505,Данные2!E:E),""))</f>
        <v/>
      </c>
      <c r="AB1505" s="45" t="str">
        <f>IF($U1505="","",IFERROR(ROUND(SUMIF(Данные2!$A:$A,Техлист!$U1505,Данные2!F:F)*100,0)&amp;"%",""))</f>
        <v/>
      </c>
    </row>
    <row r="1506" spans="1:28" x14ac:dyDescent="0.25">
      <c r="A1506" s="45" t="str">
        <f>IF(Данные2!$A1506&lt;&gt;"",Данные2!$A1506,"")</f>
        <v/>
      </c>
      <c r="G1506" s="45" t="str">
        <f t="shared" si="69"/>
        <v/>
      </c>
      <c r="H1506" s="45" t="str">
        <f>IF(COUNTIF(G$1:G1506,G1506)=1,IF(COUNT(H$1:H1505)&gt;0,MAX(H$1:H1505)+1,1),"")</f>
        <v/>
      </c>
      <c r="J1506" s="45" t="str">
        <f>IFERROR(IF(AND(Данные3!A1506&lt;&gt;"",Данные3!A1506=D$2),Данные3!B1506,""),"")</f>
        <v/>
      </c>
      <c r="K1506" s="45" t="str">
        <f>IF(COUNTIF(J$1:J1506,J1506)=1,IF(COUNT(K$1:K1505)&gt;0,MAX(K$1:K1505)+1,1),"")</f>
        <v/>
      </c>
      <c r="M1506" s="51" t="str">
        <f>IF(G1506="","",IFERROR(SUMIFS(Данные3!$E:$E,Данные3!$A:$A,D$2,Данные3!$B:$B,G1506),""))</f>
        <v/>
      </c>
      <c r="N1506" s="51" t="str">
        <f>IF(G1506="","",IFERROR(SUMIFS(Данные3!$F:$F,Данные3!$A:$A,D$2,Данные3!$B:$B,G1506),""))</f>
        <v/>
      </c>
      <c r="O1506" s="51" t="str">
        <f>IF(G1506="","",IFERROR(ROUND(SUMIFS(Данные3!$G:$G,Данные3!$A:$A,D$2,Данные3!$B:$B,G1506)*100,0)&amp;"%",""))</f>
        <v/>
      </c>
      <c r="U1506" s="51" t="str">
        <f t="shared" si="70"/>
        <v/>
      </c>
      <c r="V1506" s="53" t="str">
        <f t="shared" si="71"/>
        <v/>
      </c>
      <c r="W1506" s="51" t="str">
        <f>IFERROR(IF(Данные2!$A1506&lt;&gt;"",Данные2!$A1506,""),"")</f>
        <v/>
      </c>
      <c r="X1506" s="53" t="str">
        <f>IF(COUNTIF(W$1:W1506,W1506)=1,IF(COUNT(X$1:X1505)&gt;0,MAX(X$1:X1505)+1,1),"")</f>
        <v/>
      </c>
      <c r="Z1506" s="51" t="str">
        <f>IF($U1506="","",IFERROR(SUMIF(Данные2!$A:$A,Техлист!$U1506,Данные2!D:D),""))</f>
        <v/>
      </c>
      <c r="AA1506" s="51" t="str">
        <f>IF($U1506="","",IFERROR(SUMIF(Данные2!$A:$A,Техлист!$U1506,Данные2!E:E),""))</f>
        <v/>
      </c>
      <c r="AB1506" s="45" t="str">
        <f>IF($U1506="","",IFERROR(ROUND(SUMIF(Данные2!$A:$A,Техлист!$U1506,Данные2!F:F)*100,0)&amp;"%",""))</f>
        <v/>
      </c>
    </row>
    <row r="1507" spans="1:28" x14ac:dyDescent="0.25">
      <c r="A1507" s="45" t="str">
        <f>IF(Данные2!$A1507&lt;&gt;"",Данные2!$A1507,"")</f>
        <v/>
      </c>
      <c r="G1507" s="45" t="str">
        <f t="shared" si="69"/>
        <v/>
      </c>
      <c r="H1507" s="45" t="str">
        <f>IF(COUNTIF(G$1:G1507,G1507)=1,IF(COUNT(H$1:H1506)&gt;0,MAX(H$1:H1506)+1,1),"")</f>
        <v/>
      </c>
      <c r="J1507" s="45" t="str">
        <f>IFERROR(IF(AND(Данные3!A1507&lt;&gt;"",Данные3!A1507=D$2),Данные3!B1507,""),"")</f>
        <v/>
      </c>
      <c r="K1507" s="45" t="str">
        <f>IF(COUNTIF(J$1:J1507,J1507)=1,IF(COUNT(K$1:K1506)&gt;0,MAX(K$1:K1506)+1,1),"")</f>
        <v/>
      </c>
      <c r="M1507" s="51" t="str">
        <f>IF(G1507="","",IFERROR(SUMIFS(Данные3!$E:$E,Данные3!$A:$A,D$2,Данные3!$B:$B,G1507),""))</f>
        <v/>
      </c>
      <c r="N1507" s="51" t="str">
        <f>IF(G1507="","",IFERROR(SUMIFS(Данные3!$F:$F,Данные3!$A:$A,D$2,Данные3!$B:$B,G1507),""))</f>
        <v/>
      </c>
      <c r="O1507" s="51" t="str">
        <f>IF(G1507="","",IFERROR(ROUND(SUMIFS(Данные3!$G:$G,Данные3!$A:$A,D$2,Данные3!$B:$B,G1507)*100,0)&amp;"%",""))</f>
        <v/>
      </c>
      <c r="U1507" s="51" t="str">
        <f t="shared" si="70"/>
        <v/>
      </c>
      <c r="V1507" s="53" t="str">
        <f t="shared" si="71"/>
        <v/>
      </c>
      <c r="W1507" s="51" t="str">
        <f>IFERROR(IF(Данные2!$A1507&lt;&gt;"",Данные2!$A1507,""),"")</f>
        <v/>
      </c>
      <c r="X1507" s="53" t="str">
        <f>IF(COUNTIF(W$1:W1507,W1507)=1,IF(COUNT(X$1:X1506)&gt;0,MAX(X$1:X1506)+1,1),"")</f>
        <v/>
      </c>
      <c r="Z1507" s="51" t="str">
        <f>IF($U1507="","",IFERROR(SUMIF(Данные2!$A:$A,Техлист!$U1507,Данные2!D:D),""))</f>
        <v/>
      </c>
      <c r="AA1507" s="51" t="str">
        <f>IF($U1507="","",IFERROR(SUMIF(Данные2!$A:$A,Техлист!$U1507,Данные2!E:E),""))</f>
        <v/>
      </c>
      <c r="AB1507" s="45" t="str">
        <f>IF($U1507="","",IFERROR(ROUND(SUMIF(Данные2!$A:$A,Техлист!$U1507,Данные2!F:F)*100,0)&amp;"%",""))</f>
        <v/>
      </c>
    </row>
    <row r="1508" spans="1:28" x14ac:dyDescent="0.25">
      <c r="A1508" s="45" t="str">
        <f>IF(Данные2!$A1508&lt;&gt;"",Данные2!$A1508,"")</f>
        <v/>
      </c>
      <c r="G1508" s="45" t="str">
        <f t="shared" si="69"/>
        <v/>
      </c>
      <c r="H1508" s="45" t="str">
        <f>IF(COUNTIF(G$1:G1508,G1508)=1,IF(COUNT(H$1:H1507)&gt;0,MAX(H$1:H1507)+1,1),"")</f>
        <v/>
      </c>
      <c r="J1508" s="45" t="str">
        <f>IFERROR(IF(AND(Данные3!A1508&lt;&gt;"",Данные3!A1508=D$2),Данные3!B1508,""),"")</f>
        <v/>
      </c>
      <c r="K1508" s="45" t="str">
        <f>IF(COUNTIF(J$1:J1508,J1508)=1,IF(COUNT(K$1:K1507)&gt;0,MAX(K$1:K1507)+1,1),"")</f>
        <v/>
      </c>
      <c r="M1508" s="51" t="str">
        <f>IF(G1508="","",IFERROR(SUMIFS(Данные3!$E:$E,Данные3!$A:$A,D$2,Данные3!$B:$B,G1508),""))</f>
        <v/>
      </c>
      <c r="N1508" s="51" t="str">
        <f>IF(G1508="","",IFERROR(SUMIFS(Данные3!$F:$F,Данные3!$A:$A,D$2,Данные3!$B:$B,G1508),""))</f>
        <v/>
      </c>
      <c r="O1508" s="51" t="str">
        <f>IF(G1508="","",IFERROR(ROUND(SUMIFS(Данные3!$G:$G,Данные3!$A:$A,D$2,Данные3!$B:$B,G1508)*100,0)&amp;"%",""))</f>
        <v/>
      </c>
      <c r="U1508" s="51" t="str">
        <f t="shared" si="70"/>
        <v/>
      </c>
      <c r="V1508" s="53" t="str">
        <f t="shared" si="71"/>
        <v/>
      </c>
      <c r="W1508" s="51" t="str">
        <f>IFERROR(IF(Данные2!$A1508&lt;&gt;"",Данные2!$A1508,""),"")</f>
        <v/>
      </c>
      <c r="X1508" s="53" t="str">
        <f>IF(COUNTIF(W$1:W1508,W1508)=1,IF(COUNT(X$1:X1507)&gt;0,MAX(X$1:X1507)+1,1),"")</f>
        <v/>
      </c>
      <c r="Z1508" s="51" t="str">
        <f>IF($U1508="","",IFERROR(SUMIF(Данные2!$A:$A,Техлист!$U1508,Данные2!D:D),""))</f>
        <v/>
      </c>
      <c r="AA1508" s="51" t="str">
        <f>IF($U1508="","",IFERROR(SUMIF(Данные2!$A:$A,Техлист!$U1508,Данные2!E:E),""))</f>
        <v/>
      </c>
      <c r="AB1508" s="45" t="str">
        <f>IF($U1508="","",IFERROR(ROUND(SUMIF(Данные2!$A:$A,Техлист!$U1508,Данные2!F:F)*100,0)&amp;"%",""))</f>
        <v/>
      </c>
    </row>
    <row r="1509" spans="1:28" x14ac:dyDescent="0.25">
      <c r="A1509" s="45" t="str">
        <f>IF(Данные2!$A1509&lt;&gt;"",Данные2!$A1509,"")</f>
        <v/>
      </c>
      <c r="G1509" s="45" t="str">
        <f t="shared" si="69"/>
        <v/>
      </c>
      <c r="H1509" s="45" t="str">
        <f>IF(COUNTIF(G$1:G1509,G1509)=1,IF(COUNT(H$1:H1508)&gt;0,MAX(H$1:H1508)+1,1),"")</f>
        <v/>
      </c>
      <c r="J1509" s="45" t="str">
        <f>IFERROR(IF(AND(Данные3!A1509&lt;&gt;"",Данные3!A1509=D$2),Данные3!B1509,""),"")</f>
        <v/>
      </c>
      <c r="K1509" s="45" t="str">
        <f>IF(COUNTIF(J$1:J1509,J1509)=1,IF(COUNT(K$1:K1508)&gt;0,MAX(K$1:K1508)+1,1),"")</f>
        <v/>
      </c>
      <c r="M1509" s="51" t="str">
        <f>IF(G1509="","",IFERROR(SUMIFS(Данные3!$E:$E,Данные3!$A:$A,D$2,Данные3!$B:$B,G1509),""))</f>
        <v/>
      </c>
      <c r="N1509" s="51" t="str">
        <f>IF(G1509="","",IFERROR(SUMIFS(Данные3!$F:$F,Данные3!$A:$A,D$2,Данные3!$B:$B,G1509),""))</f>
        <v/>
      </c>
      <c r="O1509" s="51" t="str">
        <f>IF(G1509="","",IFERROR(ROUND(SUMIFS(Данные3!$G:$G,Данные3!$A:$A,D$2,Данные3!$B:$B,G1509)*100,0)&amp;"%",""))</f>
        <v/>
      </c>
      <c r="U1509" s="51" t="str">
        <f t="shared" si="70"/>
        <v/>
      </c>
      <c r="V1509" s="53" t="str">
        <f t="shared" si="71"/>
        <v/>
      </c>
      <c r="W1509" s="51" t="str">
        <f>IFERROR(IF(Данные2!$A1509&lt;&gt;"",Данные2!$A1509,""),"")</f>
        <v/>
      </c>
      <c r="X1509" s="53" t="str">
        <f>IF(COUNTIF(W$1:W1509,W1509)=1,IF(COUNT(X$1:X1508)&gt;0,MAX(X$1:X1508)+1,1),"")</f>
        <v/>
      </c>
      <c r="Z1509" s="51" t="str">
        <f>IF($U1509="","",IFERROR(SUMIF(Данные2!$A:$A,Техлист!$U1509,Данные2!D:D),""))</f>
        <v/>
      </c>
      <c r="AA1509" s="51" t="str">
        <f>IF($U1509="","",IFERROR(SUMIF(Данные2!$A:$A,Техлист!$U1509,Данные2!E:E),""))</f>
        <v/>
      </c>
      <c r="AB1509" s="45" t="str">
        <f>IF($U1509="","",IFERROR(ROUND(SUMIF(Данные2!$A:$A,Техлист!$U1509,Данные2!F:F)*100,0)&amp;"%",""))</f>
        <v/>
      </c>
    </row>
    <row r="1510" spans="1:28" x14ac:dyDescent="0.25">
      <c r="A1510" s="45" t="str">
        <f>IF(Данные2!$A1510&lt;&gt;"",Данные2!$A1510,"")</f>
        <v/>
      </c>
      <c r="G1510" s="45" t="str">
        <f t="shared" si="69"/>
        <v/>
      </c>
      <c r="H1510" s="45" t="str">
        <f>IF(COUNTIF(G$1:G1510,G1510)=1,IF(COUNT(H$1:H1509)&gt;0,MAX(H$1:H1509)+1,1),"")</f>
        <v/>
      </c>
      <c r="J1510" s="45" t="str">
        <f>IFERROR(IF(AND(Данные3!A1510&lt;&gt;"",Данные3!A1510=D$2),Данные3!B1510,""),"")</f>
        <v/>
      </c>
      <c r="K1510" s="45" t="str">
        <f>IF(COUNTIF(J$1:J1510,J1510)=1,IF(COUNT(K$1:K1509)&gt;0,MAX(K$1:K1509)+1,1),"")</f>
        <v/>
      </c>
      <c r="M1510" s="51" t="str">
        <f>IF(G1510="","",IFERROR(SUMIFS(Данные3!$E:$E,Данные3!$A:$A,D$2,Данные3!$B:$B,G1510),""))</f>
        <v/>
      </c>
      <c r="N1510" s="51" t="str">
        <f>IF(G1510="","",IFERROR(SUMIFS(Данные3!$F:$F,Данные3!$A:$A,D$2,Данные3!$B:$B,G1510),""))</f>
        <v/>
      </c>
      <c r="O1510" s="51" t="str">
        <f>IF(G1510="","",IFERROR(ROUND(SUMIFS(Данные3!$G:$G,Данные3!$A:$A,D$2,Данные3!$B:$B,G1510)*100,0)&amp;"%",""))</f>
        <v/>
      </c>
      <c r="U1510" s="51" t="str">
        <f t="shared" si="70"/>
        <v/>
      </c>
      <c r="V1510" s="53" t="str">
        <f t="shared" si="71"/>
        <v/>
      </c>
      <c r="W1510" s="51" t="str">
        <f>IFERROR(IF(Данные2!$A1510&lt;&gt;"",Данные2!$A1510,""),"")</f>
        <v/>
      </c>
      <c r="X1510" s="53" t="str">
        <f>IF(COUNTIF(W$1:W1510,W1510)=1,IF(COUNT(X$1:X1509)&gt;0,MAX(X$1:X1509)+1,1),"")</f>
        <v/>
      </c>
      <c r="Z1510" s="51" t="str">
        <f>IF($U1510="","",IFERROR(SUMIF(Данные2!$A:$A,Техлист!$U1510,Данные2!D:D),""))</f>
        <v/>
      </c>
      <c r="AA1510" s="51" t="str">
        <f>IF($U1510="","",IFERROR(SUMIF(Данные2!$A:$A,Техлист!$U1510,Данные2!E:E),""))</f>
        <v/>
      </c>
      <c r="AB1510" s="45" t="str">
        <f>IF($U1510="","",IFERROR(ROUND(SUMIF(Данные2!$A:$A,Техлист!$U1510,Данные2!F:F)*100,0)&amp;"%",""))</f>
        <v/>
      </c>
    </row>
    <row r="1511" spans="1:28" x14ac:dyDescent="0.25">
      <c r="A1511" s="45" t="str">
        <f>IF(Данные2!$A1511&lt;&gt;"",Данные2!$A1511,"")</f>
        <v/>
      </c>
      <c r="G1511" s="45" t="str">
        <f t="shared" si="69"/>
        <v/>
      </c>
      <c r="H1511" s="45" t="str">
        <f>IF(COUNTIF(G$1:G1511,G1511)=1,IF(COUNT(H$1:H1510)&gt;0,MAX(H$1:H1510)+1,1),"")</f>
        <v/>
      </c>
      <c r="J1511" s="45" t="str">
        <f>IFERROR(IF(AND(Данные3!A1511&lt;&gt;"",Данные3!A1511=D$2),Данные3!B1511,""),"")</f>
        <v/>
      </c>
      <c r="K1511" s="45" t="str">
        <f>IF(COUNTIF(J$1:J1511,J1511)=1,IF(COUNT(K$1:K1510)&gt;0,MAX(K$1:K1510)+1,1),"")</f>
        <v/>
      </c>
      <c r="M1511" s="51" t="str">
        <f>IF(G1511="","",IFERROR(SUMIFS(Данные3!$E:$E,Данные3!$A:$A,D$2,Данные3!$B:$B,G1511),""))</f>
        <v/>
      </c>
      <c r="N1511" s="51" t="str">
        <f>IF(G1511="","",IFERROR(SUMIFS(Данные3!$F:$F,Данные3!$A:$A,D$2,Данные3!$B:$B,G1511),""))</f>
        <v/>
      </c>
      <c r="O1511" s="51" t="str">
        <f>IF(G1511="","",IFERROR(ROUND(SUMIFS(Данные3!$G:$G,Данные3!$A:$A,D$2,Данные3!$B:$B,G1511)*100,0)&amp;"%",""))</f>
        <v/>
      </c>
      <c r="U1511" s="51" t="str">
        <f t="shared" si="70"/>
        <v/>
      </c>
      <c r="V1511" s="53" t="str">
        <f t="shared" si="71"/>
        <v/>
      </c>
      <c r="W1511" s="51" t="str">
        <f>IFERROR(IF(Данные2!$A1511&lt;&gt;"",Данные2!$A1511,""),"")</f>
        <v/>
      </c>
      <c r="X1511" s="53" t="str">
        <f>IF(COUNTIF(W$1:W1511,W1511)=1,IF(COUNT(X$1:X1510)&gt;0,MAX(X$1:X1510)+1,1),"")</f>
        <v/>
      </c>
      <c r="Z1511" s="51" t="str">
        <f>IF($U1511="","",IFERROR(SUMIF(Данные2!$A:$A,Техлист!$U1511,Данные2!D:D),""))</f>
        <v/>
      </c>
      <c r="AA1511" s="51" t="str">
        <f>IF($U1511="","",IFERROR(SUMIF(Данные2!$A:$A,Техлист!$U1511,Данные2!E:E),""))</f>
        <v/>
      </c>
      <c r="AB1511" s="45" t="str">
        <f>IF($U1511="","",IFERROR(ROUND(SUMIF(Данные2!$A:$A,Техлист!$U1511,Данные2!F:F)*100,0)&amp;"%",""))</f>
        <v/>
      </c>
    </row>
    <row r="1512" spans="1:28" x14ac:dyDescent="0.25">
      <c r="A1512" s="45" t="str">
        <f>IF(Данные2!$A1512&lt;&gt;"",Данные2!$A1512,"")</f>
        <v/>
      </c>
      <c r="G1512" s="45" t="str">
        <f t="shared" si="69"/>
        <v/>
      </c>
      <c r="H1512" s="45" t="str">
        <f>IF(COUNTIF(G$1:G1512,G1512)=1,IF(COUNT(H$1:H1511)&gt;0,MAX(H$1:H1511)+1,1),"")</f>
        <v/>
      </c>
      <c r="J1512" s="45" t="str">
        <f>IFERROR(IF(AND(Данные3!A1512&lt;&gt;"",Данные3!A1512=D$2),Данные3!B1512,""),"")</f>
        <v/>
      </c>
      <c r="K1512" s="45" t="str">
        <f>IF(COUNTIF(J$1:J1512,J1512)=1,IF(COUNT(K$1:K1511)&gt;0,MAX(K$1:K1511)+1,1),"")</f>
        <v/>
      </c>
      <c r="M1512" s="51" t="str">
        <f>IF(G1512="","",IFERROR(SUMIFS(Данные3!$E:$E,Данные3!$A:$A,D$2,Данные3!$B:$B,G1512),""))</f>
        <v/>
      </c>
      <c r="N1512" s="51" t="str">
        <f>IF(G1512="","",IFERROR(SUMIFS(Данные3!$F:$F,Данные3!$A:$A,D$2,Данные3!$B:$B,G1512),""))</f>
        <v/>
      </c>
      <c r="O1512" s="51" t="str">
        <f>IF(G1512="","",IFERROR(ROUND(SUMIFS(Данные3!$G:$G,Данные3!$A:$A,D$2,Данные3!$B:$B,G1512)*100,0)&amp;"%",""))</f>
        <v/>
      </c>
      <c r="U1512" s="51" t="str">
        <f t="shared" si="70"/>
        <v/>
      </c>
      <c r="V1512" s="53" t="str">
        <f t="shared" si="71"/>
        <v/>
      </c>
      <c r="W1512" s="51" t="str">
        <f>IFERROR(IF(Данные2!$A1512&lt;&gt;"",Данные2!$A1512,""),"")</f>
        <v/>
      </c>
      <c r="X1512" s="53" t="str">
        <f>IF(COUNTIF(W$1:W1512,W1512)=1,IF(COUNT(X$1:X1511)&gt;0,MAX(X$1:X1511)+1,1),"")</f>
        <v/>
      </c>
      <c r="Z1512" s="51" t="str">
        <f>IF($U1512="","",IFERROR(SUMIF(Данные2!$A:$A,Техлист!$U1512,Данные2!D:D),""))</f>
        <v/>
      </c>
      <c r="AA1512" s="51" t="str">
        <f>IF($U1512="","",IFERROR(SUMIF(Данные2!$A:$A,Техлист!$U1512,Данные2!E:E),""))</f>
        <v/>
      </c>
      <c r="AB1512" s="45" t="str">
        <f>IF($U1512="","",IFERROR(ROUND(SUMIF(Данные2!$A:$A,Техлист!$U1512,Данные2!F:F)*100,0)&amp;"%",""))</f>
        <v/>
      </c>
    </row>
    <row r="1513" spans="1:28" x14ac:dyDescent="0.25">
      <c r="A1513" s="45" t="str">
        <f>IF(Данные2!$A1513&lt;&gt;"",Данные2!$A1513,"")</f>
        <v/>
      </c>
      <c r="G1513" s="45" t="str">
        <f t="shared" si="69"/>
        <v/>
      </c>
      <c r="H1513" s="45" t="str">
        <f>IF(COUNTIF(G$1:G1513,G1513)=1,IF(COUNT(H$1:H1512)&gt;0,MAX(H$1:H1512)+1,1),"")</f>
        <v/>
      </c>
      <c r="J1513" s="45" t="str">
        <f>IFERROR(IF(AND(Данные3!A1513&lt;&gt;"",Данные3!A1513=D$2),Данные3!B1513,""),"")</f>
        <v/>
      </c>
      <c r="K1513" s="45" t="str">
        <f>IF(COUNTIF(J$1:J1513,J1513)=1,IF(COUNT(K$1:K1512)&gt;0,MAX(K$1:K1512)+1,1),"")</f>
        <v/>
      </c>
      <c r="M1513" s="51" t="str">
        <f>IF(G1513="","",IFERROR(SUMIFS(Данные3!$E:$E,Данные3!$A:$A,D$2,Данные3!$B:$B,G1513),""))</f>
        <v/>
      </c>
      <c r="N1513" s="51" t="str">
        <f>IF(G1513="","",IFERROR(SUMIFS(Данные3!$F:$F,Данные3!$A:$A,D$2,Данные3!$B:$B,G1513),""))</f>
        <v/>
      </c>
      <c r="O1513" s="51" t="str">
        <f>IF(G1513="","",IFERROR(ROUND(SUMIFS(Данные3!$G:$G,Данные3!$A:$A,D$2,Данные3!$B:$B,G1513)*100,0)&amp;"%",""))</f>
        <v/>
      </c>
      <c r="U1513" s="51" t="str">
        <f t="shared" si="70"/>
        <v/>
      </c>
      <c r="V1513" s="53" t="str">
        <f t="shared" si="71"/>
        <v/>
      </c>
      <c r="W1513" s="51" t="str">
        <f>IFERROR(IF(Данные2!$A1513&lt;&gt;"",Данные2!$A1513,""),"")</f>
        <v/>
      </c>
      <c r="X1513" s="53" t="str">
        <f>IF(COUNTIF(W$1:W1513,W1513)=1,IF(COUNT(X$1:X1512)&gt;0,MAX(X$1:X1512)+1,1),"")</f>
        <v/>
      </c>
      <c r="Z1513" s="51" t="str">
        <f>IF($U1513="","",IFERROR(SUMIF(Данные2!$A:$A,Техлист!$U1513,Данные2!D:D),""))</f>
        <v/>
      </c>
      <c r="AA1513" s="51" t="str">
        <f>IF($U1513="","",IFERROR(SUMIF(Данные2!$A:$A,Техлист!$U1513,Данные2!E:E),""))</f>
        <v/>
      </c>
      <c r="AB1513" s="45" t="str">
        <f>IF($U1513="","",IFERROR(ROUND(SUMIF(Данные2!$A:$A,Техлист!$U1513,Данные2!F:F)*100,0)&amp;"%",""))</f>
        <v/>
      </c>
    </row>
    <row r="1514" spans="1:28" x14ac:dyDescent="0.25">
      <c r="A1514" s="45" t="str">
        <f>IF(Данные2!$A1514&lt;&gt;"",Данные2!$A1514,"")</f>
        <v/>
      </c>
      <c r="G1514" s="45" t="str">
        <f t="shared" si="69"/>
        <v/>
      </c>
      <c r="H1514" s="45" t="str">
        <f>IF(COUNTIF(G$1:G1514,G1514)=1,IF(COUNT(H$1:H1513)&gt;0,MAX(H$1:H1513)+1,1),"")</f>
        <v/>
      </c>
      <c r="J1514" s="45" t="str">
        <f>IFERROR(IF(AND(Данные3!A1514&lt;&gt;"",Данные3!A1514=D$2),Данные3!B1514,""),"")</f>
        <v/>
      </c>
      <c r="K1514" s="45" t="str">
        <f>IF(COUNTIF(J$1:J1514,J1514)=1,IF(COUNT(K$1:K1513)&gt;0,MAX(K$1:K1513)+1,1),"")</f>
        <v/>
      </c>
      <c r="M1514" s="51" t="str">
        <f>IF(G1514="","",IFERROR(SUMIFS(Данные3!$E:$E,Данные3!$A:$A,D$2,Данные3!$B:$B,G1514),""))</f>
        <v/>
      </c>
      <c r="N1514" s="51" t="str">
        <f>IF(G1514="","",IFERROR(SUMIFS(Данные3!$F:$F,Данные3!$A:$A,D$2,Данные3!$B:$B,G1514),""))</f>
        <v/>
      </c>
      <c r="O1514" s="51" t="str">
        <f>IF(G1514="","",IFERROR(ROUND(SUMIFS(Данные3!$G:$G,Данные3!$A:$A,D$2,Данные3!$B:$B,G1514)*100,0)&amp;"%",""))</f>
        <v/>
      </c>
      <c r="U1514" s="51" t="str">
        <f t="shared" si="70"/>
        <v/>
      </c>
      <c r="V1514" s="53" t="str">
        <f t="shared" si="71"/>
        <v/>
      </c>
      <c r="W1514" s="51" t="str">
        <f>IFERROR(IF(Данные2!$A1514&lt;&gt;"",Данные2!$A1514,""),"")</f>
        <v/>
      </c>
      <c r="X1514" s="53" t="str">
        <f>IF(COUNTIF(W$1:W1514,W1514)=1,IF(COUNT(X$1:X1513)&gt;0,MAX(X$1:X1513)+1,1),"")</f>
        <v/>
      </c>
      <c r="Z1514" s="51" t="str">
        <f>IF($U1514="","",IFERROR(SUMIF(Данные2!$A:$A,Техлист!$U1514,Данные2!D:D),""))</f>
        <v/>
      </c>
      <c r="AA1514" s="51" t="str">
        <f>IF($U1514="","",IFERROR(SUMIF(Данные2!$A:$A,Техлист!$U1514,Данные2!E:E),""))</f>
        <v/>
      </c>
      <c r="AB1514" s="45" t="str">
        <f>IF($U1514="","",IFERROR(ROUND(SUMIF(Данные2!$A:$A,Техлист!$U1514,Данные2!F:F)*100,0)&amp;"%",""))</f>
        <v/>
      </c>
    </row>
    <row r="1515" spans="1:28" x14ac:dyDescent="0.25">
      <c r="A1515" s="45" t="str">
        <f>IF(Данные2!$A1515&lt;&gt;"",Данные2!$A1515,"")</f>
        <v/>
      </c>
      <c r="G1515" s="45" t="str">
        <f t="shared" si="69"/>
        <v/>
      </c>
      <c r="H1515" s="45" t="str">
        <f>IF(COUNTIF(G$1:G1515,G1515)=1,IF(COUNT(H$1:H1514)&gt;0,MAX(H$1:H1514)+1,1),"")</f>
        <v/>
      </c>
      <c r="J1515" s="45" t="str">
        <f>IFERROR(IF(AND(Данные3!A1515&lt;&gt;"",Данные3!A1515=D$2),Данные3!B1515,""),"")</f>
        <v/>
      </c>
      <c r="K1515" s="45" t="str">
        <f>IF(COUNTIF(J$1:J1515,J1515)=1,IF(COUNT(K$1:K1514)&gt;0,MAX(K$1:K1514)+1,1),"")</f>
        <v/>
      </c>
      <c r="M1515" s="51" t="str">
        <f>IF(G1515="","",IFERROR(SUMIFS(Данные3!$E:$E,Данные3!$A:$A,D$2,Данные3!$B:$B,G1515),""))</f>
        <v/>
      </c>
      <c r="N1515" s="51" t="str">
        <f>IF(G1515="","",IFERROR(SUMIFS(Данные3!$F:$F,Данные3!$A:$A,D$2,Данные3!$B:$B,G1515),""))</f>
        <v/>
      </c>
      <c r="O1515" s="51" t="str">
        <f>IF(G1515="","",IFERROR(ROUND(SUMIFS(Данные3!$G:$G,Данные3!$A:$A,D$2,Данные3!$B:$B,G1515)*100,0)&amp;"%",""))</f>
        <v/>
      </c>
      <c r="U1515" s="51" t="str">
        <f t="shared" si="70"/>
        <v/>
      </c>
      <c r="V1515" s="53" t="str">
        <f t="shared" si="71"/>
        <v/>
      </c>
      <c r="W1515" s="51" t="str">
        <f>IFERROR(IF(Данные2!$A1515&lt;&gt;"",Данные2!$A1515,""),"")</f>
        <v/>
      </c>
      <c r="X1515" s="53" t="str">
        <f>IF(COUNTIF(W$1:W1515,W1515)=1,IF(COUNT(X$1:X1514)&gt;0,MAX(X$1:X1514)+1,1),"")</f>
        <v/>
      </c>
      <c r="Z1515" s="51" t="str">
        <f>IF($U1515="","",IFERROR(SUMIF(Данные2!$A:$A,Техлист!$U1515,Данные2!D:D),""))</f>
        <v/>
      </c>
      <c r="AA1515" s="51" t="str">
        <f>IF($U1515="","",IFERROR(SUMIF(Данные2!$A:$A,Техлист!$U1515,Данные2!E:E),""))</f>
        <v/>
      </c>
      <c r="AB1515" s="45" t="str">
        <f>IF($U1515="","",IFERROR(ROUND(SUMIF(Данные2!$A:$A,Техлист!$U1515,Данные2!F:F)*100,0)&amp;"%",""))</f>
        <v/>
      </c>
    </row>
    <row r="1516" spans="1:28" x14ac:dyDescent="0.25">
      <c r="A1516" s="45" t="str">
        <f>IF(Данные2!$A1516&lt;&gt;"",Данные2!$A1516,"")</f>
        <v/>
      </c>
      <c r="G1516" s="45" t="str">
        <f t="shared" si="69"/>
        <v/>
      </c>
      <c r="H1516" s="45" t="str">
        <f>IF(COUNTIF(G$1:G1516,G1516)=1,IF(COUNT(H$1:H1515)&gt;0,MAX(H$1:H1515)+1,1),"")</f>
        <v/>
      </c>
      <c r="J1516" s="45" t="str">
        <f>IFERROR(IF(AND(Данные3!A1516&lt;&gt;"",Данные3!A1516=D$2),Данные3!B1516,""),"")</f>
        <v/>
      </c>
      <c r="K1516" s="45" t="str">
        <f>IF(COUNTIF(J$1:J1516,J1516)=1,IF(COUNT(K$1:K1515)&gt;0,MAX(K$1:K1515)+1,1),"")</f>
        <v/>
      </c>
      <c r="M1516" s="51" t="str">
        <f>IF(G1516="","",IFERROR(SUMIFS(Данные3!$E:$E,Данные3!$A:$A,D$2,Данные3!$B:$B,G1516),""))</f>
        <v/>
      </c>
      <c r="N1516" s="51" t="str">
        <f>IF(G1516="","",IFERROR(SUMIFS(Данные3!$F:$F,Данные3!$A:$A,D$2,Данные3!$B:$B,G1516),""))</f>
        <v/>
      </c>
      <c r="O1516" s="51" t="str">
        <f>IF(G1516="","",IFERROR(ROUND(SUMIFS(Данные3!$G:$G,Данные3!$A:$A,D$2,Данные3!$B:$B,G1516)*100,0)&amp;"%",""))</f>
        <v/>
      </c>
      <c r="U1516" s="51" t="str">
        <f t="shared" si="70"/>
        <v/>
      </c>
      <c r="V1516" s="53" t="str">
        <f t="shared" si="71"/>
        <v/>
      </c>
      <c r="W1516" s="51" t="str">
        <f>IFERROR(IF(Данные2!$A1516&lt;&gt;"",Данные2!$A1516,""),"")</f>
        <v/>
      </c>
      <c r="X1516" s="53" t="str">
        <f>IF(COUNTIF(W$1:W1516,W1516)=1,IF(COUNT(X$1:X1515)&gt;0,MAX(X$1:X1515)+1,1),"")</f>
        <v/>
      </c>
      <c r="Z1516" s="51" t="str">
        <f>IF($U1516="","",IFERROR(SUMIF(Данные2!$A:$A,Техлист!$U1516,Данные2!D:D),""))</f>
        <v/>
      </c>
      <c r="AA1516" s="51" t="str">
        <f>IF($U1516="","",IFERROR(SUMIF(Данные2!$A:$A,Техлист!$U1516,Данные2!E:E),""))</f>
        <v/>
      </c>
      <c r="AB1516" s="45" t="str">
        <f>IF($U1516="","",IFERROR(ROUND(SUMIF(Данные2!$A:$A,Техлист!$U1516,Данные2!F:F)*100,0)&amp;"%",""))</f>
        <v/>
      </c>
    </row>
    <row r="1517" spans="1:28" x14ac:dyDescent="0.25">
      <c r="A1517" s="45" t="str">
        <f>IF(Данные2!$A1517&lt;&gt;"",Данные2!$A1517,"")</f>
        <v/>
      </c>
      <c r="G1517" s="45" t="str">
        <f t="shared" si="69"/>
        <v/>
      </c>
      <c r="H1517" s="45" t="str">
        <f>IF(COUNTIF(G$1:G1517,G1517)=1,IF(COUNT(H$1:H1516)&gt;0,MAX(H$1:H1516)+1,1),"")</f>
        <v/>
      </c>
      <c r="J1517" s="45" t="str">
        <f>IFERROR(IF(AND(Данные3!A1517&lt;&gt;"",Данные3!A1517=D$2),Данные3!B1517,""),"")</f>
        <v/>
      </c>
      <c r="K1517" s="45" t="str">
        <f>IF(COUNTIF(J$1:J1517,J1517)=1,IF(COUNT(K$1:K1516)&gt;0,MAX(K$1:K1516)+1,1),"")</f>
        <v/>
      </c>
      <c r="M1517" s="51" t="str">
        <f>IF(G1517="","",IFERROR(SUMIFS(Данные3!$E:$E,Данные3!$A:$A,D$2,Данные3!$B:$B,G1517),""))</f>
        <v/>
      </c>
      <c r="N1517" s="51" t="str">
        <f>IF(G1517="","",IFERROR(SUMIFS(Данные3!$F:$F,Данные3!$A:$A,D$2,Данные3!$B:$B,G1517),""))</f>
        <v/>
      </c>
      <c r="O1517" s="51" t="str">
        <f>IF(G1517="","",IFERROR(ROUND(SUMIFS(Данные3!$G:$G,Данные3!$A:$A,D$2,Данные3!$B:$B,G1517)*100,0)&amp;"%",""))</f>
        <v/>
      </c>
      <c r="U1517" s="51" t="str">
        <f t="shared" si="70"/>
        <v/>
      </c>
      <c r="V1517" s="53" t="str">
        <f t="shared" si="71"/>
        <v/>
      </c>
      <c r="W1517" s="51" t="str">
        <f>IFERROR(IF(Данные2!$A1517&lt;&gt;"",Данные2!$A1517,""),"")</f>
        <v/>
      </c>
      <c r="X1517" s="53" t="str">
        <f>IF(COUNTIF(W$1:W1517,W1517)=1,IF(COUNT(X$1:X1516)&gt;0,MAX(X$1:X1516)+1,1),"")</f>
        <v/>
      </c>
      <c r="Z1517" s="51" t="str">
        <f>IF($U1517="","",IFERROR(SUMIF(Данные2!$A:$A,Техлист!$U1517,Данные2!D:D),""))</f>
        <v/>
      </c>
      <c r="AA1517" s="51" t="str">
        <f>IF($U1517="","",IFERROR(SUMIF(Данные2!$A:$A,Техлист!$U1517,Данные2!E:E),""))</f>
        <v/>
      </c>
      <c r="AB1517" s="45" t="str">
        <f>IF($U1517="","",IFERROR(ROUND(SUMIF(Данные2!$A:$A,Техлист!$U1517,Данные2!F:F)*100,0)&amp;"%",""))</f>
        <v/>
      </c>
    </row>
    <row r="1518" spans="1:28" x14ac:dyDescent="0.25">
      <c r="A1518" s="45" t="str">
        <f>IF(Данные2!$A1518&lt;&gt;"",Данные2!$A1518,"")</f>
        <v/>
      </c>
      <c r="G1518" s="45" t="str">
        <f t="shared" si="69"/>
        <v/>
      </c>
      <c r="H1518" s="45" t="str">
        <f>IF(COUNTIF(G$1:G1518,G1518)=1,IF(COUNT(H$1:H1517)&gt;0,MAX(H$1:H1517)+1,1),"")</f>
        <v/>
      </c>
      <c r="J1518" s="45" t="str">
        <f>IFERROR(IF(AND(Данные3!A1518&lt;&gt;"",Данные3!A1518=D$2),Данные3!B1518,""),"")</f>
        <v/>
      </c>
      <c r="K1518" s="45" t="str">
        <f>IF(COUNTIF(J$1:J1518,J1518)=1,IF(COUNT(K$1:K1517)&gt;0,MAX(K$1:K1517)+1,1),"")</f>
        <v/>
      </c>
      <c r="M1518" s="51" t="str">
        <f>IF(G1518="","",IFERROR(SUMIFS(Данные3!$E:$E,Данные3!$A:$A,D$2,Данные3!$B:$B,G1518),""))</f>
        <v/>
      </c>
      <c r="N1518" s="51" t="str">
        <f>IF(G1518="","",IFERROR(SUMIFS(Данные3!$F:$F,Данные3!$A:$A,D$2,Данные3!$B:$B,G1518),""))</f>
        <v/>
      </c>
      <c r="O1518" s="51" t="str">
        <f>IF(G1518="","",IFERROR(ROUND(SUMIFS(Данные3!$G:$G,Данные3!$A:$A,D$2,Данные3!$B:$B,G1518)*100,0)&amp;"%",""))</f>
        <v/>
      </c>
      <c r="U1518" s="51" t="str">
        <f t="shared" si="70"/>
        <v/>
      </c>
      <c r="V1518" s="53" t="str">
        <f t="shared" si="71"/>
        <v/>
      </c>
      <c r="W1518" s="51" t="str">
        <f>IFERROR(IF(Данные2!$A1518&lt;&gt;"",Данные2!$A1518,""),"")</f>
        <v/>
      </c>
      <c r="X1518" s="53" t="str">
        <f>IF(COUNTIF(W$1:W1518,W1518)=1,IF(COUNT(X$1:X1517)&gt;0,MAX(X$1:X1517)+1,1),"")</f>
        <v/>
      </c>
      <c r="Z1518" s="51" t="str">
        <f>IF($U1518="","",IFERROR(SUMIF(Данные2!$A:$A,Техлист!$U1518,Данные2!D:D),""))</f>
        <v/>
      </c>
      <c r="AA1518" s="51" t="str">
        <f>IF($U1518="","",IFERROR(SUMIF(Данные2!$A:$A,Техлист!$U1518,Данные2!E:E),""))</f>
        <v/>
      </c>
      <c r="AB1518" s="45" t="str">
        <f>IF($U1518="","",IFERROR(ROUND(SUMIF(Данные2!$A:$A,Техлист!$U1518,Данные2!F:F)*100,0)&amp;"%",""))</f>
        <v/>
      </c>
    </row>
    <row r="1519" spans="1:28" x14ac:dyDescent="0.25">
      <c r="A1519" s="45" t="str">
        <f>IF(Данные2!$A1519&lt;&gt;"",Данные2!$A1519,"")</f>
        <v/>
      </c>
      <c r="G1519" s="45" t="str">
        <f t="shared" si="69"/>
        <v/>
      </c>
      <c r="H1519" s="45" t="str">
        <f>IF(COUNTIF(G$1:G1519,G1519)=1,IF(COUNT(H$1:H1518)&gt;0,MAX(H$1:H1518)+1,1),"")</f>
        <v/>
      </c>
      <c r="J1519" s="45" t="str">
        <f>IFERROR(IF(AND(Данные3!A1519&lt;&gt;"",Данные3!A1519=D$2),Данные3!B1519,""),"")</f>
        <v/>
      </c>
      <c r="K1519" s="45" t="str">
        <f>IF(COUNTIF(J$1:J1519,J1519)=1,IF(COUNT(K$1:K1518)&gt;0,MAX(K$1:K1518)+1,1),"")</f>
        <v/>
      </c>
      <c r="M1519" s="51" t="str">
        <f>IF(G1519="","",IFERROR(SUMIFS(Данные3!$E:$E,Данные3!$A:$A,D$2,Данные3!$B:$B,G1519),""))</f>
        <v/>
      </c>
      <c r="N1519" s="51" t="str">
        <f>IF(G1519="","",IFERROR(SUMIFS(Данные3!$F:$F,Данные3!$A:$A,D$2,Данные3!$B:$B,G1519),""))</f>
        <v/>
      </c>
      <c r="O1519" s="51" t="str">
        <f>IF(G1519="","",IFERROR(ROUND(SUMIFS(Данные3!$G:$G,Данные3!$A:$A,D$2,Данные3!$B:$B,G1519)*100,0)&amp;"%",""))</f>
        <v/>
      </c>
      <c r="U1519" s="51" t="str">
        <f t="shared" si="70"/>
        <v/>
      </c>
      <c r="V1519" s="53" t="str">
        <f t="shared" si="71"/>
        <v/>
      </c>
      <c r="W1519" s="51" t="str">
        <f>IFERROR(IF(Данные2!$A1519&lt;&gt;"",Данные2!$A1519,""),"")</f>
        <v/>
      </c>
      <c r="X1519" s="53" t="str">
        <f>IF(COUNTIF(W$1:W1519,W1519)=1,IF(COUNT(X$1:X1518)&gt;0,MAX(X$1:X1518)+1,1),"")</f>
        <v/>
      </c>
      <c r="Z1519" s="51" t="str">
        <f>IF($U1519="","",IFERROR(SUMIF(Данные2!$A:$A,Техлист!$U1519,Данные2!D:D),""))</f>
        <v/>
      </c>
      <c r="AA1519" s="51" t="str">
        <f>IF($U1519="","",IFERROR(SUMIF(Данные2!$A:$A,Техлист!$U1519,Данные2!E:E),""))</f>
        <v/>
      </c>
      <c r="AB1519" s="45" t="str">
        <f>IF($U1519="","",IFERROR(ROUND(SUMIF(Данные2!$A:$A,Техлист!$U1519,Данные2!F:F)*100,0)&amp;"%",""))</f>
        <v/>
      </c>
    </row>
    <row r="1520" spans="1:28" x14ac:dyDescent="0.25">
      <c r="A1520" s="45" t="str">
        <f>IF(Данные2!$A1520&lt;&gt;"",Данные2!$A1520,"")</f>
        <v/>
      </c>
      <c r="G1520" s="45" t="str">
        <f t="shared" si="69"/>
        <v/>
      </c>
      <c r="H1520" s="45" t="str">
        <f>IF(COUNTIF(G$1:G1520,G1520)=1,IF(COUNT(H$1:H1519)&gt;0,MAX(H$1:H1519)+1,1),"")</f>
        <v/>
      </c>
      <c r="J1520" s="45" t="str">
        <f>IFERROR(IF(AND(Данные3!A1520&lt;&gt;"",Данные3!A1520=D$2),Данные3!B1520,""),"")</f>
        <v/>
      </c>
      <c r="K1520" s="45" t="str">
        <f>IF(COUNTIF(J$1:J1520,J1520)=1,IF(COUNT(K$1:K1519)&gt;0,MAX(K$1:K1519)+1,1),"")</f>
        <v/>
      </c>
      <c r="M1520" s="51" t="str">
        <f>IF(G1520="","",IFERROR(SUMIFS(Данные3!$E:$E,Данные3!$A:$A,D$2,Данные3!$B:$B,G1520),""))</f>
        <v/>
      </c>
      <c r="N1520" s="51" t="str">
        <f>IF(G1520="","",IFERROR(SUMIFS(Данные3!$F:$F,Данные3!$A:$A,D$2,Данные3!$B:$B,G1520),""))</f>
        <v/>
      </c>
      <c r="O1520" s="51" t="str">
        <f>IF(G1520="","",IFERROR(ROUND(SUMIFS(Данные3!$G:$G,Данные3!$A:$A,D$2,Данные3!$B:$B,G1520)*100,0)&amp;"%",""))</f>
        <v/>
      </c>
      <c r="U1520" s="51" t="str">
        <f t="shared" si="70"/>
        <v/>
      </c>
      <c r="V1520" s="53" t="str">
        <f t="shared" si="71"/>
        <v/>
      </c>
      <c r="W1520" s="51" t="str">
        <f>IFERROR(IF(Данные2!$A1520&lt;&gt;"",Данные2!$A1520,""),"")</f>
        <v/>
      </c>
      <c r="X1520" s="53" t="str">
        <f>IF(COUNTIF(W$1:W1520,W1520)=1,IF(COUNT(X$1:X1519)&gt;0,MAX(X$1:X1519)+1,1),"")</f>
        <v/>
      </c>
      <c r="Z1520" s="51" t="str">
        <f>IF($U1520="","",IFERROR(SUMIF(Данные2!$A:$A,Техлист!$U1520,Данные2!D:D),""))</f>
        <v/>
      </c>
      <c r="AA1520" s="51" t="str">
        <f>IF($U1520="","",IFERROR(SUMIF(Данные2!$A:$A,Техлист!$U1520,Данные2!E:E),""))</f>
        <v/>
      </c>
      <c r="AB1520" s="45" t="str">
        <f>IF($U1520="","",IFERROR(ROUND(SUMIF(Данные2!$A:$A,Техлист!$U1520,Данные2!F:F)*100,0)&amp;"%",""))</f>
        <v/>
      </c>
    </row>
    <row r="1521" spans="1:28" x14ac:dyDescent="0.25">
      <c r="A1521" s="45" t="str">
        <f>IF(Данные2!$A1521&lt;&gt;"",Данные2!$A1521,"")</f>
        <v/>
      </c>
      <c r="G1521" s="45" t="str">
        <f t="shared" si="69"/>
        <v/>
      </c>
      <c r="H1521" s="45" t="str">
        <f>IF(COUNTIF(G$1:G1521,G1521)=1,IF(COUNT(H$1:H1520)&gt;0,MAX(H$1:H1520)+1,1),"")</f>
        <v/>
      </c>
      <c r="J1521" s="45" t="str">
        <f>IFERROR(IF(AND(Данные3!A1521&lt;&gt;"",Данные3!A1521=D$2),Данные3!B1521,""),"")</f>
        <v/>
      </c>
      <c r="K1521" s="45" t="str">
        <f>IF(COUNTIF(J$1:J1521,J1521)=1,IF(COUNT(K$1:K1520)&gt;0,MAX(K$1:K1520)+1,1),"")</f>
        <v/>
      </c>
      <c r="M1521" s="51" t="str">
        <f>IF(G1521="","",IFERROR(SUMIFS(Данные3!$E:$E,Данные3!$A:$A,D$2,Данные3!$B:$B,G1521),""))</f>
        <v/>
      </c>
      <c r="N1521" s="51" t="str">
        <f>IF(G1521="","",IFERROR(SUMIFS(Данные3!$F:$F,Данные3!$A:$A,D$2,Данные3!$B:$B,G1521),""))</f>
        <v/>
      </c>
      <c r="O1521" s="51" t="str">
        <f>IF(G1521="","",IFERROR(ROUND(SUMIFS(Данные3!$G:$G,Данные3!$A:$A,D$2,Данные3!$B:$B,G1521)*100,0)&amp;"%",""))</f>
        <v/>
      </c>
      <c r="U1521" s="51" t="str">
        <f t="shared" si="70"/>
        <v/>
      </c>
      <c r="V1521" s="53" t="str">
        <f t="shared" si="71"/>
        <v/>
      </c>
      <c r="W1521" s="51" t="str">
        <f>IFERROR(IF(Данные2!$A1521&lt;&gt;"",Данные2!$A1521,""),"")</f>
        <v/>
      </c>
      <c r="X1521" s="53" t="str">
        <f>IF(COUNTIF(W$1:W1521,W1521)=1,IF(COUNT(X$1:X1520)&gt;0,MAX(X$1:X1520)+1,1),"")</f>
        <v/>
      </c>
      <c r="Z1521" s="51" t="str">
        <f>IF($U1521="","",IFERROR(SUMIF(Данные2!$A:$A,Техлист!$U1521,Данные2!D:D),""))</f>
        <v/>
      </c>
      <c r="AA1521" s="51" t="str">
        <f>IF($U1521="","",IFERROR(SUMIF(Данные2!$A:$A,Техлист!$U1521,Данные2!E:E),""))</f>
        <v/>
      </c>
      <c r="AB1521" s="45" t="str">
        <f>IF($U1521="","",IFERROR(ROUND(SUMIF(Данные2!$A:$A,Техлист!$U1521,Данные2!F:F)*100,0)&amp;"%",""))</f>
        <v/>
      </c>
    </row>
    <row r="1522" spans="1:28" x14ac:dyDescent="0.25">
      <c r="A1522" s="45" t="str">
        <f>IF(Данные2!$A1522&lt;&gt;"",Данные2!$A1522,"")</f>
        <v/>
      </c>
      <c r="G1522" s="45" t="str">
        <f t="shared" si="69"/>
        <v/>
      </c>
      <c r="H1522" s="45" t="str">
        <f>IF(COUNTIF(G$1:G1522,G1522)=1,IF(COUNT(H$1:H1521)&gt;0,MAX(H$1:H1521)+1,1),"")</f>
        <v/>
      </c>
      <c r="J1522" s="45" t="str">
        <f>IFERROR(IF(AND(Данные3!A1522&lt;&gt;"",Данные3!A1522=D$2),Данные3!B1522,""),"")</f>
        <v/>
      </c>
      <c r="K1522" s="45" t="str">
        <f>IF(COUNTIF(J$1:J1522,J1522)=1,IF(COUNT(K$1:K1521)&gt;0,MAX(K$1:K1521)+1,1),"")</f>
        <v/>
      </c>
      <c r="M1522" s="51" t="str">
        <f>IF(G1522="","",IFERROR(SUMIFS(Данные3!$E:$E,Данные3!$A:$A,D$2,Данные3!$B:$B,G1522),""))</f>
        <v/>
      </c>
      <c r="N1522" s="51" t="str">
        <f>IF(G1522="","",IFERROR(SUMIFS(Данные3!$F:$F,Данные3!$A:$A,D$2,Данные3!$B:$B,G1522),""))</f>
        <v/>
      </c>
      <c r="O1522" s="51" t="str">
        <f>IF(G1522="","",IFERROR(ROUND(SUMIFS(Данные3!$G:$G,Данные3!$A:$A,D$2,Данные3!$B:$B,G1522)*100,0)&amp;"%",""))</f>
        <v/>
      </c>
      <c r="U1522" s="51" t="str">
        <f t="shared" si="70"/>
        <v/>
      </c>
      <c r="V1522" s="53" t="str">
        <f t="shared" si="71"/>
        <v/>
      </c>
      <c r="W1522" s="51" t="str">
        <f>IFERROR(IF(Данные2!$A1522&lt;&gt;"",Данные2!$A1522,""),"")</f>
        <v/>
      </c>
      <c r="X1522" s="53" t="str">
        <f>IF(COUNTIF(W$1:W1522,W1522)=1,IF(COUNT(X$1:X1521)&gt;0,MAX(X$1:X1521)+1,1),"")</f>
        <v/>
      </c>
      <c r="Z1522" s="51" t="str">
        <f>IF($U1522="","",IFERROR(SUMIF(Данные2!$A:$A,Техлист!$U1522,Данные2!D:D),""))</f>
        <v/>
      </c>
      <c r="AA1522" s="51" t="str">
        <f>IF($U1522="","",IFERROR(SUMIF(Данные2!$A:$A,Техлист!$U1522,Данные2!E:E),""))</f>
        <v/>
      </c>
      <c r="AB1522" s="45" t="str">
        <f>IF($U1522="","",IFERROR(ROUND(SUMIF(Данные2!$A:$A,Техлист!$U1522,Данные2!F:F)*100,0)&amp;"%",""))</f>
        <v/>
      </c>
    </row>
    <row r="1523" spans="1:28" x14ac:dyDescent="0.25">
      <c r="A1523" s="45" t="str">
        <f>IF(Данные2!$A1523&lt;&gt;"",Данные2!$A1523,"")</f>
        <v/>
      </c>
      <c r="G1523" s="45" t="str">
        <f t="shared" si="69"/>
        <v/>
      </c>
      <c r="H1523" s="45" t="str">
        <f>IF(COUNTIF(G$1:G1523,G1523)=1,IF(COUNT(H$1:H1522)&gt;0,MAX(H$1:H1522)+1,1),"")</f>
        <v/>
      </c>
      <c r="J1523" s="45" t="str">
        <f>IFERROR(IF(AND(Данные3!A1523&lt;&gt;"",Данные3!A1523=D$2),Данные3!B1523,""),"")</f>
        <v/>
      </c>
      <c r="K1523" s="45" t="str">
        <f>IF(COUNTIF(J$1:J1523,J1523)=1,IF(COUNT(K$1:K1522)&gt;0,MAX(K$1:K1522)+1,1),"")</f>
        <v/>
      </c>
      <c r="M1523" s="51" t="str">
        <f>IF(G1523="","",IFERROR(SUMIFS(Данные3!$E:$E,Данные3!$A:$A,D$2,Данные3!$B:$B,G1523),""))</f>
        <v/>
      </c>
      <c r="N1523" s="51" t="str">
        <f>IF(G1523="","",IFERROR(SUMIFS(Данные3!$F:$F,Данные3!$A:$A,D$2,Данные3!$B:$B,G1523),""))</f>
        <v/>
      </c>
      <c r="O1523" s="51" t="str">
        <f>IF(G1523="","",IFERROR(ROUND(SUMIFS(Данные3!$G:$G,Данные3!$A:$A,D$2,Данные3!$B:$B,G1523)*100,0)&amp;"%",""))</f>
        <v/>
      </c>
      <c r="U1523" s="51" t="str">
        <f t="shared" si="70"/>
        <v/>
      </c>
      <c r="V1523" s="53" t="str">
        <f t="shared" si="71"/>
        <v/>
      </c>
      <c r="W1523" s="51" t="str">
        <f>IFERROR(IF(Данные2!$A1523&lt;&gt;"",Данные2!$A1523,""),"")</f>
        <v/>
      </c>
      <c r="X1523" s="53" t="str">
        <f>IF(COUNTIF(W$1:W1523,W1523)=1,IF(COUNT(X$1:X1522)&gt;0,MAX(X$1:X1522)+1,1),"")</f>
        <v/>
      </c>
      <c r="Z1523" s="51" t="str">
        <f>IF($U1523="","",IFERROR(SUMIF(Данные2!$A:$A,Техлист!$U1523,Данные2!D:D),""))</f>
        <v/>
      </c>
      <c r="AA1523" s="51" t="str">
        <f>IF($U1523="","",IFERROR(SUMIF(Данные2!$A:$A,Техлист!$U1523,Данные2!E:E),""))</f>
        <v/>
      </c>
      <c r="AB1523" s="45" t="str">
        <f>IF($U1523="","",IFERROR(ROUND(SUMIF(Данные2!$A:$A,Техлист!$U1523,Данные2!F:F)*100,0)&amp;"%",""))</f>
        <v/>
      </c>
    </row>
    <row r="1524" spans="1:28" x14ac:dyDescent="0.25">
      <c r="A1524" s="45" t="str">
        <f>IF(Данные2!$A1524&lt;&gt;"",Данные2!$A1524,"")</f>
        <v/>
      </c>
      <c r="G1524" s="45" t="str">
        <f t="shared" si="69"/>
        <v/>
      </c>
      <c r="H1524" s="45" t="str">
        <f>IF(COUNTIF(G$1:G1524,G1524)=1,IF(COUNT(H$1:H1523)&gt;0,MAX(H$1:H1523)+1,1),"")</f>
        <v/>
      </c>
      <c r="J1524" s="45" t="str">
        <f>IFERROR(IF(AND(Данные3!A1524&lt;&gt;"",Данные3!A1524=D$2),Данные3!B1524,""),"")</f>
        <v/>
      </c>
      <c r="K1524" s="45" t="str">
        <f>IF(COUNTIF(J$1:J1524,J1524)=1,IF(COUNT(K$1:K1523)&gt;0,MAX(K$1:K1523)+1,1),"")</f>
        <v/>
      </c>
      <c r="M1524" s="51" t="str">
        <f>IF(G1524="","",IFERROR(SUMIFS(Данные3!$E:$E,Данные3!$A:$A,D$2,Данные3!$B:$B,G1524),""))</f>
        <v/>
      </c>
      <c r="N1524" s="51" t="str">
        <f>IF(G1524="","",IFERROR(SUMIFS(Данные3!$F:$F,Данные3!$A:$A,D$2,Данные3!$B:$B,G1524),""))</f>
        <v/>
      </c>
      <c r="O1524" s="51" t="str">
        <f>IF(G1524="","",IFERROR(ROUND(SUMIFS(Данные3!$G:$G,Данные3!$A:$A,D$2,Данные3!$B:$B,G1524)*100,0)&amp;"%",""))</f>
        <v/>
      </c>
      <c r="U1524" s="51" t="str">
        <f t="shared" si="70"/>
        <v/>
      </c>
      <c r="V1524" s="53" t="str">
        <f t="shared" si="71"/>
        <v/>
      </c>
      <c r="W1524" s="51" t="str">
        <f>IFERROR(IF(Данные2!$A1524&lt;&gt;"",Данные2!$A1524,""),"")</f>
        <v/>
      </c>
      <c r="X1524" s="53" t="str">
        <f>IF(COUNTIF(W$1:W1524,W1524)=1,IF(COUNT(X$1:X1523)&gt;0,MAX(X$1:X1523)+1,1),"")</f>
        <v/>
      </c>
      <c r="Z1524" s="51" t="str">
        <f>IF($U1524="","",IFERROR(SUMIF(Данные2!$A:$A,Техлист!$U1524,Данные2!D:D),""))</f>
        <v/>
      </c>
      <c r="AA1524" s="51" t="str">
        <f>IF($U1524="","",IFERROR(SUMIF(Данные2!$A:$A,Техлист!$U1524,Данные2!E:E),""))</f>
        <v/>
      </c>
      <c r="AB1524" s="45" t="str">
        <f>IF($U1524="","",IFERROR(ROUND(SUMIF(Данные2!$A:$A,Техлист!$U1524,Данные2!F:F)*100,0)&amp;"%",""))</f>
        <v/>
      </c>
    </row>
    <row r="1525" spans="1:28" x14ac:dyDescent="0.25">
      <c r="A1525" s="45" t="str">
        <f>IF(Данные2!$A1525&lt;&gt;"",Данные2!$A1525,"")</f>
        <v/>
      </c>
      <c r="G1525" s="45" t="str">
        <f t="shared" si="69"/>
        <v/>
      </c>
      <c r="H1525" s="45" t="str">
        <f>IF(COUNTIF(G$1:G1525,G1525)=1,IF(COUNT(H$1:H1524)&gt;0,MAX(H$1:H1524)+1,1),"")</f>
        <v/>
      </c>
      <c r="J1525" s="45" t="str">
        <f>IFERROR(IF(AND(Данные3!A1525&lt;&gt;"",Данные3!A1525=D$2),Данные3!B1525,""),"")</f>
        <v/>
      </c>
      <c r="K1525" s="45" t="str">
        <f>IF(COUNTIF(J$1:J1525,J1525)=1,IF(COUNT(K$1:K1524)&gt;0,MAX(K$1:K1524)+1,1),"")</f>
        <v/>
      </c>
      <c r="M1525" s="51" t="str">
        <f>IF(G1525="","",IFERROR(SUMIFS(Данные3!$E:$E,Данные3!$A:$A,D$2,Данные3!$B:$B,G1525),""))</f>
        <v/>
      </c>
      <c r="N1525" s="51" t="str">
        <f>IF(G1525="","",IFERROR(SUMIFS(Данные3!$F:$F,Данные3!$A:$A,D$2,Данные3!$B:$B,G1525),""))</f>
        <v/>
      </c>
      <c r="O1525" s="51" t="str">
        <f>IF(G1525="","",IFERROR(ROUND(SUMIFS(Данные3!$G:$G,Данные3!$A:$A,D$2,Данные3!$B:$B,G1525)*100,0)&amp;"%",""))</f>
        <v/>
      </c>
      <c r="U1525" s="51" t="str">
        <f t="shared" si="70"/>
        <v/>
      </c>
      <c r="V1525" s="53" t="str">
        <f t="shared" si="71"/>
        <v/>
      </c>
      <c r="W1525" s="51" t="str">
        <f>IFERROR(IF(Данные2!$A1525&lt;&gt;"",Данные2!$A1525,""),"")</f>
        <v/>
      </c>
      <c r="X1525" s="53" t="str">
        <f>IF(COUNTIF(W$1:W1525,W1525)=1,IF(COUNT(X$1:X1524)&gt;0,MAX(X$1:X1524)+1,1),"")</f>
        <v/>
      </c>
      <c r="Z1525" s="51" t="str">
        <f>IF($U1525="","",IFERROR(SUMIF(Данные2!$A:$A,Техлист!$U1525,Данные2!D:D),""))</f>
        <v/>
      </c>
      <c r="AA1525" s="51" t="str">
        <f>IF($U1525="","",IFERROR(SUMIF(Данные2!$A:$A,Техлист!$U1525,Данные2!E:E),""))</f>
        <v/>
      </c>
      <c r="AB1525" s="45" t="str">
        <f>IF($U1525="","",IFERROR(ROUND(SUMIF(Данные2!$A:$A,Техлист!$U1525,Данные2!F:F)*100,0)&amp;"%",""))</f>
        <v/>
      </c>
    </row>
    <row r="1526" spans="1:28" x14ac:dyDescent="0.25">
      <c r="A1526" s="45" t="str">
        <f>IF(Данные2!$A1526&lt;&gt;"",Данные2!$A1526,"")</f>
        <v/>
      </c>
      <c r="G1526" s="45" t="str">
        <f t="shared" si="69"/>
        <v/>
      </c>
      <c r="H1526" s="45" t="str">
        <f>IF(COUNTIF(G$1:G1526,G1526)=1,IF(COUNT(H$1:H1525)&gt;0,MAX(H$1:H1525)+1,1),"")</f>
        <v/>
      </c>
      <c r="J1526" s="45" t="str">
        <f>IFERROR(IF(AND(Данные3!A1526&lt;&gt;"",Данные3!A1526=D$2),Данные3!B1526,""),"")</f>
        <v/>
      </c>
      <c r="K1526" s="45" t="str">
        <f>IF(COUNTIF(J$1:J1526,J1526)=1,IF(COUNT(K$1:K1525)&gt;0,MAX(K$1:K1525)+1,1),"")</f>
        <v/>
      </c>
      <c r="M1526" s="51" t="str">
        <f>IF(G1526="","",IFERROR(SUMIFS(Данные3!$E:$E,Данные3!$A:$A,D$2,Данные3!$B:$B,G1526),""))</f>
        <v/>
      </c>
      <c r="N1526" s="51" t="str">
        <f>IF(G1526="","",IFERROR(SUMIFS(Данные3!$F:$F,Данные3!$A:$A,D$2,Данные3!$B:$B,G1526),""))</f>
        <v/>
      </c>
      <c r="O1526" s="51" t="str">
        <f>IF(G1526="","",IFERROR(ROUND(SUMIFS(Данные3!$G:$G,Данные3!$A:$A,D$2,Данные3!$B:$B,G1526)*100,0)&amp;"%",""))</f>
        <v/>
      </c>
      <c r="U1526" s="51" t="str">
        <f t="shared" si="70"/>
        <v/>
      </c>
      <c r="V1526" s="53" t="str">
        <f t="shared" si="71"/>
        <v/>
      </c>
      <c r="W1526" s="51" t="str">
        <f>IFERROR(IF(Данные2!$A1526&lt;&gt;"",Данные2!$A1526,""),"")</f>
        <v/>
      </c>
      <c r="X1526" s="53" t="str">
        <f>IF(COUNTIF(W$1:W1526,W1526)=1,IF(COUNT(X$1:X1525)&gt;0,MAX(X$1:X1525)+1,1),"")</f>
        <v/>
      </c>
      <c r="Z1526" s="51" t="str">
        <f>IF($U1526="","",IFERROR(SUMIF(Данные2!$A:$A,Техлист!$U1526,Данные2!D:D),""))</f>
        <v/>
      </c>
      <c r="AA1526" s="51" t="str">
        <f>IF($U1526="","",IFERROR(SUMIF(Данные2!$A:$A,Техлист!$U1526,Данные2!E:E),""))</f>
        <v/>
      </c>
      <c r="AB1526" s="45" t="str">
        <f>IF($U1526="","",IFERROR(ROUND(SUMIF(Данные2!$A:$A,Техлист!$U1526,Данные2!F:F)*100,0)&amp;"%",""))</f>
        <v/>
      </c>
    </row>
    <row r="1527" spans="1:28" x14ac:dyDescent="0.25">
      <c r="A1527" s="45" t="str">
        <f>IF(Данные2!$A1527&lt;&gt;"",Данные2!$A1527,"")</f>
        <v/>
      </c>
      <c r="G1527" s="45" t="str">
        <f t="shared" si="69"/>
        <v/>
      </c>
      <c r="H1527" s="45" t="str">
        <f>IF(COUNTIF(G$1:G1527,G1527)=1,IF(COUNT(H$1:H1526)&gt;0,MAX(H$1:H1526)+1,1),"")</f>
        <v/>
      </c>
      <c r="J1527" s="45" t="str">
        <f>IFERROR(IF(AND(Данные3!A1527&lt;&gt;"",Данные3!A1527=D$2),Данные3!B1527,""),"")</f>
        <v/>
      </c>
      <c r="K1527" s="45" t="str">
        <f>IF(COUNTIF(J$1:J1527,J1527)=1,IF(COUNT(K$1:K1526)&gt;0,MAX(K$1:K1526)+1,1),"")</f>
        <v/>
      </c>
      <c r="M1527" s="51" t="str">
        <f>IF(G1527="","",IFERROR(SUMIFS(Данные3!$E:$E,Данные3!$A:$A,D$2,Данные3!$B:$B,G1527),""))</f>
        <v/>
      </c>
      <c r="N1527" s="51" t="str">
        <f>IF(G1527="","",IFERROR(SUMIFS(Данные3!$F:$F,Данные3!$A:$A,D$2,Данные3!$B:$B,G1527),""))</f>
        <v/>
      </c>
      <c r="O1527" s="51" t="str">
        <f>IF(G1527="","",IFERROR(ROUND(SUMIFS(Данные3!$G:$G,Данные3!$A:$A,D$2,Данные3!$B:$B,G1527)*100,0)&amp;"%",""))</f>
        <v/>
      </c>
      <c r="U1527" s="51" t="str">
        <f t="shared" si="70"/>
        <v/>
      </c>
      <c r="V1527" s="53" t="str">
        <f t="shared" si="71"/>
        <v/>
      </c>
      <c r="W1527" s="51" t="str">
        <f>IFERROR(IF(Данные2!$A1527&lt;&gt;"",Данные2!$A1527,""),"")</f>
        <v/>
      </c>
      <c r="X1527" s="53" t="str">
        <f>IF(COUNTIF(W$1:W1527,W1527)=1,IF(COUNT(X$1:X1526)&gt;0,MAX(X$1:X1526)+1,1),"")</f>
        <v/>
      </c>
      <c r="Z1527" s="51" t="str">
        <f>IF($U1527="","",IFERROR(SUMIF(Данные2!$A:$A,Техлист!$U1527,Данные2!D:D),""))</f>
        <v/>
      </c>
      <c r="AA1527" s="51" t="str">
        <f>IF($U1527="","",IFERROR(SUMIF(Данные2!$A:$A,Техлист!$U1527,Данные2!E:E),""))</f>
        <v/>
      </c>
      <c r="AB1527" s="45" t="str">
        <f>IF($U1527="","",IFERROR(ROUND(SUMIF(Данные2!$A:$A,Техлист!$U1527,Данные2!F:F)*100,0)&amp;"%",""))</f>
        <v/>
      </c>
    </row>
    <row r="1528" spans="1:28" x14ac:dyDescent="0.25">
      <c r="A1528" s="45" t="str">
        <f>IF(Данные2!$A1528&lt;&gt;"",Данные2!$A1528,"")</f>
        <v/>
      </c>
      <c r="G1528" s="45" t="str">
        <f t="shared" si="69"/>
        <v/>
      </c>
      <c r="H1528" s="45" t="str">
        <f>IF(COUNTIF(G$1:G1528,G1528)=1,IF(COUNT(H$1:H1527)&gt;0,MAX(H$1:H1527)+1,1),"")</f>
        <v/>
      </c>
      <c r="J1528" s="45" t="str">
        <f>IFERROR(IF(AND(Данные3!A1528&lt;&gt;"",Данные3!A1528=D$2),Данные3!B1528,""),"")</f>
        <v/>
      </c>
      <c r="K1528" s="45" t="str">
        <f>IF(COUNTIF(J$1:J1528,J1528)=1,IF(COUNT(K$1:K1527)&gt;0,MAX(K$1:K1527)+1,1),"")</f>
        <v/>
      </c>
      <c r="M1528" s="51" t="str">
        <f>IF(G1528="","",IFERROR(SUMIFS(Данные3!$E:$E,Данные3!$A:$A,D$2,Данные3!$B:$B,G1528),""))</f>
        <v/>
      </c>
      <c r="N1528" s="51" t="str">
        <f>IF(G1528="","",IFERROR(SUMIFS(Данные3!$F:$F,Данные3!$A:$A,D$2,Данные3!$B:$B,G1528),""))</f>
        <v/>
      </c>
      <c r="O1528" s="51" t="str">
        <f>IF(G1528="","",IFERROR(ROUND(SUMIFS(Данные3!$G:$G,Данные3!$A:$A,D$2,Данные3!$B:$B,G1528)*100,0)&amp;"%",""))</f>
        <v/>
      </c>
      <c r="U1528" s="51" t="str">
        <f t="shared" si="70"/>
        <v/>
      </c>
      <c r="V1528" s="53" t="str">
        <f t="shared" si="71"/>
        <v/>
      </c>
      <c r="W1528" s="51" t="str">
        <f>IFERROR(IF(Данные2!$A1528&lt;&gt;"",Данные2!$A1528,""),"")</f>
        <v/>
      </c>
      <c r="X1528" s="53" t="str">
        <f>IF(COUNTIF(W$1:W1528,W1528)=1,IF(COUNT(X$1:X1527)&gt;0,MAX(X$1:X1527)+1,1),"")</f>
        <v/>
      </c>
      <c r="Z1528" s="51" t="str">
        <f>IF($U1528="","",IFERROR(SUMIF(Данные2!$A:$A,Техлист!$U1528,Данные2!D:D),""))</f>
        <v/>
      </c>
      <c r="AA1528" s="51" t="str">
        <f>IF($U1528="","",IFERROR(SUMIF(Данные2!$A:$A,Техлист!$U1528,Данные2!E:E),""))</f>
        <v/>
      </c>
      <c r="AB1528" s="45" t="str">
        <f>IF($U1528="","",IFERROR(ROUND(SUMIF(Данные2!$A:$A,Техлист!$U1528,Данные2!F:F)*100,0)&amp;"%",""))</f>
        <v/>
      </c>
    </row>
    <row r="1529" spans="1:28" x14ac:dyDescent="0.25">
      <c r="A1529" s="45" t="str">
        <f>IF(Данные2!$A1529&lt;&gt;"",Данные2!$A1529,"")</f>
        <v/>
      </c>
      <c r="G1529" s="45" t="str">
        <f t="shared" si="69"/>
        <v/>
      </c>
      <c r="H1529" s="45" t="str">
        <f>IF(COUNTIF(G$1:G1529,G1529)=1,IF(COUNT(H$1:H1528)&gt;0,MAX(H$1:H1528)+1,1),"")</f>
        <v/>
      </c>
      <c r="J1529" s="45" t="str">
        <f>IFERROR(IF(AND(Данные3!A1529&lt;&gt;"",Данные3!A1529=D$2),Данные3!B1529,""),"")</f>
        <v/>
      </c>
      <c r="K1529" s="45" t="str">
        <f>IF(COUNTIF(J$1:J1529,J1529)=1,IF(COUNT(K$1:K1528)&gt;0,MAX(K$1:K1528)+1,1),"")</f>
        <v/>
      </c>
      <c r="M1529" s="51" t="str">
        <f>IF(G1529="","",IFERROR(SUMIFS(Данные3!$E:$E,Данные3!$A:$A,D$2,Данные3!$B:$B,G1529),""))</f>
        <v/>
      </c>
      <c r="N1529" s="51" t="str">
        <f>IF(G1529="","",IFERROR(SUMIFS(Данные3!$F:$F,Данные3!$A:$A,D$2,Данные3!$B:$B,G1529),""))</f>
        <v/>
      </c>
      <c r="O1529" s="51" t="str">
        <f>IF(G1529="","",IFERROR(ROUND(SUMIFS(Данные3!$G:$G,Данные3!$A:$A,D$2,Данные3!$B:$B,G1529)*100,0)&amp;"%",""))</f>
        <v/>
      </c>
      <c r="U1529" s="51" t="str">
        <f t="shared" si="70"/>
        <v/>
      </c>
      <c r="V1529" s="53" t="str">
        <f t="shared" si="71"/>
        <v/>
      </c>
      <c r="W1529" s="51" t="str">
        <f>IFERROR(IF(Данные2!$A1529&lt;&gt;"",Данные2!$A1529,""),"")</f>
        <v/>
      </c>
      <c r="X1529" s="53" t="str">
        <f>IF(COUNTIF(W$1:W1529,W1529)=1,IF(COUNT(X$1:X1528)&gt;0,MAX(X$1:X1528)+1,1),"")</f>
        <v/>
      </c>
      <c r="Z1529" s="51" t="str">
        <f>IF($U1529="","",IFERROR(SUMIF(Данные2!$A:$A,Техлист!$U1529,Данные2!D:D),""))</f>
        <v/>
      </c>
      <c r="AA1529" s="51" t="str">
        <f>IF($U1529="","",IFERROR(SUMIF(Данные2!$A:$A,Техлист!$U1529,Данные2!E:E),""))</f>
        <v/>
      </c>
      <c r="AB1529" s="45" t="str">
        <f>IF($U1529="","",IFERROR(ROUND(SUMIF(Данные2!$A:$A,Техлист!$U1529,Данные2!F:F)*100,0)&amp;"%",""))</f>
        <v/>
      </c>
    </row>
    <row r="1530" spans="1:28" x14ac:dyDescent="0.25">
      <c r="A1530" s="45" t="str">
        <f>IF(Данные2!$A1530&lt;&gt;"",Данные2!$A1530,"")</f>
        <v/>
      </c>
      <c r="G1530" s="45" t="str">
        <f t="shared" si="69"/>
        <v/>
      </c>
      <c r="H1530" s="45" t="str">
        <f>IF(COUNTIF(G$1:G1530,G1530)=1,IF(COUNT(H$1:H1529)&gt;0,MAX(H$1:H1529)+1,1),"")</f>
        <v/>
      </c>
      <c r="J1530" s="45" t="str">
        <f>IFERROR(IF(AND(Данные3!A1530&lt;&gt;"",Данные3!A1530=D$2),Данные3!B1530,""),"")</f>
        <v/>
      </c>
      <c r="K1530" s="45" t="str">
        <f>IF(COUNTIF(J$1:J1530,J1530)=1,IF(COUNT(K$1:K1529)&gt;0,MAX(K$1:K1529)+1,1),"")</f>
        <v/>
      </c>
      <c r="M1530" s="51" t="str">
        <f>IF(G1530="","",IFERROR(SUMIFS(Данные3!$E:$E,Данные3!$A:$A,D$2,Данные3!$B:$B,G1530),""))</f>
        <v/>
      </c>
      <c r="N1530" s="51" t="str">
        <f>IF(G1530="","",IFERROR(SUMIFS(Данные3!$F:$F,Данные3!$A:$A,D$2,Данные3!$B:$B,G1530),""))</f>
        <v/>
      </c>
      <c r="O1530" s="51" t="str">
        <f>IF(G1530="","",IFERROR(ROUND(SUMIFS(Данные3!$G:$G,Данные3!$A:$A,D$2,Данные3!$B:$B,G1530)*100,0)&amp;"%",""))</f>
        <v/>
      </c>
      <c r="U1530" s="51" t="str">
        <f t="shared" si="70"/>
        <v/>
      </c>
      <c r="V1530" s="53" t="str">
        <f t="shared" si="71"/>
        <v/>
      </c>
      <c r="W1530" s="51" t="str">
        <f>IFERROR(IF(Данные2!$A1530&lt;&gt;"",Данные2!$A1530,""),"")</f>
        <v/>
      </c>
      <c r="X1530" s="53" t="str">
        <f>IF(COUNTIF(W$1:W1530,W1530)=1,IF(COUNT(X$1:X1529)&gt;0,MAX(X$1:X1529)+1,1),"")</f>
        <v/>
      </c>
      <c r="Z1530" s="51" t="str">
        <f>IF($U1530="","",IFERROR(SUMIF(Данные2!$A:$A,Техлист!$U1530,Данные2!D:D),""))</f>
        <v/>
      </c>
      <c r="AA1530" s="51" t="str">
        <f>IF($U1530="","",IFERROR(SUMIF(Данные2!$A:$A,Техлист!$U1530,Данные2!E:E),""))</f>
        <v/>
      </c>
      <c r="AB1530" s="45" t="str">
        <f>IF($U1530="","",IFERROR(ROUND(SUMIF(Данные2!$A:$A,Техлист!$U1530,Данные2!F:F)*100,0)&amp;"%",""))</f>
        <v/>
      </c>
    </row>
    <row r="1531" spans="1:28" x14ac:dyDescent="0.25">
      <c r="A1531" s="45" t="str">
        <f>IF(Данные2!$A1531&lt;&gt;"",Данные2!$A1531,"")</f>
        <v/>
      </c>
      <c r="G1531" s="45" t="str">
        <f t="shared" si="69"/>
        <v/>
      </c>
      <c r="H1531" s="45" t="str">
        <f>IF(COUNTIF(G$1:G1531,G1531)=1,IF(COUNT(H$1:H1530)&gt;0,MAX(H$1:H1530)+1,1),"")</f>
        <v/>
      </c>
      <c r="J1531" s="45" t="str">
        <f>IFERROR(IF(AND(Данные3!A1531&lt;&gt;"",Данные3!A1531=D$2),Данные3!B1531,""),"")</f>
        <v/>
      </c>
      <c r="K1531" s="45" t="str">
        <f>IF(COUNTIF(J$1:J1531,J1531)=1,IF(COUNT(K$1:K1530)&gt;0,MAX(K$1:K1530)+1,1),"")</f>
        <v/>
      </c>
      <c r="M1531" s="51" t="str">
        <f>IF(G1531="","",IFERROR(SUMIFS(Данные3!$E:$E,Данные3!$A:$A,D$2,Данные3!$B:$B,G1531),""))</f>
        <v/>
      </c>
      <c r="N1531" s="51" t="str">
        <f>IF(G1531="","",IFERROR(SUMIFS(Данные3!$F:$F,Данные3!$A:$A,D$2,Данные3!$B:$B,G1531),""))</f>
        <v/>
      </c>
      <c r="O1531" s="51" t="str">
        <f>IF(G1531="","",IFERROR(ROUND(SUMIFS(Данные3!$G:$G,Данные3!$A:$A,D$2,Данные3!$B:$B,G1531)*100,0)&amp;"%",""))</f>
        <v/>
      </c>
      <c r="U1531" s="51" t="str">
        <f t="shared" si="70"/>
        <v/>
      </c>
      <c r="V1531" s="53" t="str">
        <f t="shared" si="71"/>
        <v/>
      </c>
      <c r="W1531" s="51" t="str">
        <f>IFERROR(IF(Данные2!$A1531&lt;&gt;"",Данные2!$A1531,""),"")</f>
        <v/>
      </c>
      <c r="X1531" s="53" t="str">
        <f>IF(COUNTIF(W$1:W1531,W1531)=1,IF(COUNT(X$1:X1530)&gt;0,MAX(X$1:X1530)+1,1),"")</f>
        <v/>
      </c>
      <c r="Z1531" s="51" t="str">
        <f>IF($U1531="","",IFERROR(SUMIF(Данные2!$A:$A,Техлист!$U1531,Данные2!D:D),""))</f>
        <v/>
      </c>
      <c r="AA1531" s="51" t="str">
        <f>IF($U1531="","",IFERROR(SUMIF(Данные2!$A:$A,Техлист!$U1531,Данные2!E:E),""))</f>
        <v/>
      </c>
      <c r="AB1531" s="45" t="str">
        <f>IF($U1531="","",IFERROR(ROUND(SUMIF(Данные2!$A:$A,Техлист!$U1531,Данные2!F:F)*100,0)&amp;"%",""))</f>
        <v/>
      </c>
    </row>
    <row r="1532" spans="1:28" x14ac:dyDescent="0.25">
      <c r="A1532" s="45" t="str">
        <f>IF(Данные2!$A1532&lt;&gt;"",Данные2!$A1532,"")</f>
        <v/>
      </c>
      <c r="G1532" s="45" t="str">
        <f t="shared" si="69"/>
        <v/>
      </c>
      <c r="H1532" s="45" t="str">
        <f>IF(COUNTIF(G$1:G1532,G1532)=1,IF(COUNT(H$1:H1531)&gt;0,MAX(H$1:H1531)+1,1),"")</f>
        <v/>
      </c>
      <c r="J1532" s="45" t="str">
        <f>IFERROR(IF(AND(Данные3!A1532&lt;&gt;"",Данные3!A1532=D$2),Данные3!B1532,""),"")</f>
        <v/>
      </c>
      <c r="K1532" s="45" t="str">
        <f>IF(COUNTIF(J$1:J1532,J1532)=1,IF(COUNT(K$1:K1531)&gt;0,MAX(K$1:K1531)+1,1),"")</f>
        <v/>
      </c>
      <c r="M1532" s="51" t="str">
        <f>IF(G1532="","",IFERROR(SUMIFS(Данные3!$E:$E,Данные3!$A:$A,D$2,Данные3!$B:$B,G1532),""))</f>
        <v/>
      </c>
      <c r="N1532" s="51" t="str">
        <f>IF(G1532="","",IFERROR(SUMIFS(Данные3!$F:$F,Данные3!$A:$A,D$2,Данные3!$B:$B,G1532),""))</f>
        <v/>
      </c>
      <c r="O1532" s="51" t="str">
        <f>IF(G1532="","",IFERROR(ROUND(SUMIFS(Данные3!$G:$G,Данные3!$A:$A,D$2,Данные3!$B:$B,G1532)*100,0)&amp;"%",""))</f>
        <v/>
      </c>
      <c r="U1532" s="51" t="str">
        <f t="shared" si="70"/>
        <v/>
      </c>
      <c r="V1532" s="53" t="str">
        <f t="shared" si="71"/>
        <v/>
      </c>
      <c r="W1532" s="51" t="str">
        <f>IFERROR(IF(Данные2!$A1532&lt;&gt;"",Данные2!$A1532,""),"")</f>
        <v/>
      </c>
      <c r="X1532" s="53" t="str">
        <f>IF(COUNTIF(W$1:W1532,W1532)=1,IF(COUNT(X$1:X1531)&gt;0,MAX(X$1:X1531)+1,1),"")</f>
        <v/>
      </c>
      <c r="Z1532" s="51" t="str">
        <f>IF($U1532="","",IFERROR(SUMIF(Данные2!$A:$A,Техлист!$U1532,Данные2!D:D),""))</f>
        <v/>
      </c>
      <c r="AA1532" s="51" t="str">
        <f>IF($U1532="","",IFERROR(SUMIF(Данные2!$A:$A,Техлист!$U1532,Данные2!E:E),""))</f>
        <v/>
      </c>
      <c r="AB1532" s="45" t="str">
        <f>IF($U1532="","",IFERROR(ROUND(SUMIF(Данные2!$A:$A,Техлист!$U1532,Данные2!F:F)*100,0)&amp;"%",""))</f>
        <v/>
      </c>
    </row>
    <row r="1533" spans="1:28" x14ac:dyDescent="0.25">
      <c r="A1533" s="45" t="str">
        <f>IF(Данные2!$A1533&lt;&gt;"",Данные2!$A1533,"")</f>
        <v/>
      </c>
      <c r="G1533" s="45" t="str">
        <f t="shared" si="69"/>
        <v/>
      </c>
      <c r="H1533" s="45" t="str">
        <f>IF(COUNTIF(G$1:G1533,G1533)=1,IF(COUNT(H$1:H1532)&gt;0,MAX(H$1:H1532)+1,1),"")</f>
        <v/>
      </c>
      <c r="J1533" s="45" t="str">
        <f>IFERROR(IF(AND(Данные3!A1533&lt;&gt;"",Данные3!A1533=D$2),Данные3!B1533,""),"")</f>
        <v/>
      </c>
      <c r="K1533" s="45" t="str">
        <f>IF(COUNTIF(J$1:J1533,J1533)=1,IF(COUNT(K$1:K1532)&gt;0,MAX(K$1:K1532)+1,1),"")</f>
        <v/>
      </c>
      <c r="M1533" s="51" t="str">
        <f>IF(G1533="","",IFERROR(SUMIFS(Данные3!$E:$E,Данные3!$A:$A,D$2,Данные3!$B:$B,G1533),""))</f>
        <v/>
      </c>
      <c r="N1533" s="51" t="str">
        <f>IF(G1533="","",IFERROR(SUMIFS(Данные3!$F:$F,Данные3!$A:$A,D$2,Данные3!$B:$B,G1533),""))</f>
        <v/>
      </c>
      <c r="O1533" s="51" t="str">
        <f>IF(G1533="","",IFERROR(ROUND(SUMIFS(Данные3!$G:$G,Данные3!$A:$A,D$2,Данные3!$B:$B,G1533)*100,0)&amp;"%",""))</f>
        <v/>
      </c>
      <c r="U1533" s="51" t="str">
        <f t="shared" si="70"/>
        <v/>
      </c>
      <c r="V1533" s="53" t="str">
        <f t="shared" si="71"/>
        <v/>
      </c>
      <c r="W1533" s="51" t="str">
        <f>IFERROR(IF(Данные2!$A1533&lt;&gt;"",Данные2!$A1533,""),"")</f>
        <v/>
      </c>
      <c r="X1533" s="53" t="str">
        <f>IF(COUNTIF(W$1:W1533,W1533)=1,IF(COUNT(X$1:X1532)&gt;0,MAX(X$1:X1532)+1,1),"")</f>
        <v/>
      </c>
      <c r="Z1533" s="51" t="str">
        <f>IF($U1533="","",IFERROR(SUMIF(Данные2!$A:$A,Техлист!$U1533,Данные2!D:D),""))</f>
        <v/>
      </c>
      <c r="AA1533" s="51" t="str">
        <f>IF($U1533="","",IFERROR(SUMIF(Данные2!$A:$A,Техлист!$U1533,Данные2!E:E),""))</f>
        <v/>
      </c>
      <c r="AB1533" s="45" t="str">
        <f>IF($U1533="","",IFERROR(ROUND(SUMIF(Данные2!$A:$A,Техлист!$U1533,Данные2!F:F)*100,0)&amp;"%",""))</f>
        <v/>
      </c>
    </row>
    <row r="1534" spans="1:28" x14ac:dyDescent="0.25">
      <c r="A1534" s="45" t="str">
        <f>IF(Данные2!$A1534&lt;&gt;"",Данные2!$A1534,"")</f>
        <v/>
      </c>
      <c r="G1534" s="45" t="str">
        <f t="shared" si="69"/>
        <v/>
      </c>
      <c r="H1534" s="45" t="str">
        <f>IF(COUNTIF(G$1:G1534,G1534)=1,IF(COUNT(H$1:H1533)&gt;0,MAX(H$1:H1533)+1,1),"")</f>
        <v/>
      </c>
      <c r="J1534" s="45" t="str">
        <f>IFERROR(IF(AND(Данные3!A1534&lt;&gt;"",Данные3!A1534=D$2),Данные3!B1534,""),"")</f>
        <v/>
      </c>
      <c r="K1534" s="45" t="str">
        <f>IF(COUNTIF(J$1:J1534,J1534)=1,IF(COUNT(K$1:K1533)&gt;0,MAX(K$1:K1533)+1,1),"")</f>
        <v/>
      </c>
      <c r="M1534" s="51" t="str">
        <f>IF(G1534="","",IFERROR(SUMIFS(Данные3!$E:$E,Данные3!$A:$A,D$2,Данные3!$B:$B,G1534),""))</f>
        <v/>
      </c>
      <c r="N1534" s="51" t="str">
        <f>IF(G1534="","",IFERROR(SUMIFS(Данные3!$F:$F,Данные3!$A:$A,D$2,Данные3!$B:$B,G1534),""))</f>
        <v/>
      </c>
      <c r="O1534" s="51" t="str">
        <f>IF(G1534="","",IFERROR(ROUND(SUMIFS(Данные3!$G:$G,Данные3!$A:$A,D$2,Данные3!$B:$B,G1534)*100,0)&amp;"%",""))</f>
        <v/>
      </c>
      <c r="U1534" s="51" t="str">
        <f t="shared" si="70"/>
        <v/>
      </c>
      <c r="V1534" s="53" t="str">
        <f t="shared" si="71"/>
        <v/>
      </c>
      <c r="W1534" s="51" t="str">
        <f>IFERROR(IF(Данные2!$A1534&lt;&gt;"",Данные2!$A1534,""),"")</f>
        <v/>
      </c>
      <c r="X1534" s="53" t="str">
        <f>IF(COUNTIF(W$1:W1534,W1534)=1,IF(COUNT(X$1:X1533)&gt;0,MAX(X$1:X1533)+1,1),"")</f>
        <v/>
      </c>
      <c r="Z1534" s="51" t="str">
        <f>IF($U1534="","",IFERROR(SUMIF(Данные2!$A:$A,Техлист!$U1534,Данные2!D:D),""))</f>
        <v/>
      </c>
      <c r="AA1534" s="51" t="str">
        <f>IF($U1534="","",IFERROR(SUMIF(Данные2!$A:$A,Техлист!$U1534,Данные2!E:E),""))</f>
        <v/>
      </c>
      <c r="AB1534" s="45" t="str">
        <f>IF($U1534="","",IFERROR(ROUND(SUMIF(Данные2!$A:$A,Техлист!$U1534,Данные2!F:F)*100,0)&amp;"%",""))</f>
        <v/>
      </c>
    </row>
    <row r="1535" spans="1:28" x14ac:dyDescent="0.25">
      <c r="A1535" s="45" t="str">
        <f>IF(Данные2!$A1535&lt;&gt;"",Данные2!$A1535,"")</f>
        <v/>
      </c>
      <c r="G1535" s="45" t="str">
        <f t="shared" si="69"/>
        <v/>
      </c>
      <c r="H1535" s="45" t="str">
        <f>IF(COUNTIF(G$1:G1535,G1535)=1,IF(COUNT(H$1:H1534)&gt;0,MAX(H$1:H1534)+1,1),"")</f>
        <v/>
      </c>
      <c r="J1535" s="45" t="str">
        <f>IFERROR(IF(AND(Данные3!A1535&lt;&gt;"",Данные3!A1535=D$2),Данные3!B1535,""),"")</f>
        <v/>
      </c>
      <c r="K1535" s="45" t="str">
        <f>IF(COUNTIF(J$1:J1535,J1535)=1,IF(COUNT(K$1:K1534)&gt;0,MAX(K$1:K1534)+1,1),"")</f>
        <v/>
      </c>
      <c r="M1535" s="51" t="str">
        <f>IF(G1535="","",IFERROR(SUMIFS(Данные3!$E:$E,Данные3!$A:$A,D$2,Данные3!$B:$B,G1535),""))</f>
        <v/>
      </c>
      <c r="N1535" s="51" t="str">
        <f>IF(G1535="","",IFERROR(SUMIFS(Данные3!$F:$F,Данные3!$A:$A,D$2,Данные3!$B:$B,G1535),""))</f>
        <v/>
      </c>
      <c r="O1535" s="51" t="str">
        <f>IF(G1535="","",IFERROR(ROUND(SUMIFS(Данные3!$G:$G,Данные3!$A:$A,D$2,Данные3!$B:$B,G1535)*100,0)&amp;"%",""))</f>
        <v/>
      </c>
      <c r="U1535" s="51" t="str">
        <f t="shared" si="70"/>
        <v/>
      </c>
      <c r="V1535" s="53" t="str">
        <f t="shared" si="71"/>
        <v/>
      </c>
      <c r="W1535" s="51" t="str">
        <f>IFERROR(IF(Данные2!$A1535&lt;&gt;"",Данные2!$A1535,""),"")</f>
        <v/>
      </c>
      <c r="X1535" s="53" t="str">
        <f>IF(COUNTIF(W$1:W1535,W1535)=1,IF(COUNT(X$1:X1534)&gt;0,MAX(X$1:X1534)+1,1),"")</f>
        <v/>
      </c>
      <c r="Z1535" s="51" t="str">
        <f>IF($U1535="","",IFERROR(SUMIF(Данные2!$A:$A,Техлист!$U1535,Данные2!D:D),""))</f>
        <v/>
      </c>
      <c r="AA1535" s="51" t="str">
        <f>IF($U1535="","",IFERROR(SUMIF(Данные2!$A:$A,Техлист!$U1535,Данные2!E:E),""))</f>
        <v/>
      </c>
      <c r="AB1535" s="45" t="str">
        <f>IF($U1535="","",IFERROR(ROUND(SUMIF(Данные2!$A:$A,Техлист!$U1535,Данные2!F:F)*100,0)&amp;"%",""))</f>
        <v/>
      </c>
    </row>
    <row r="1536" spans="1:28" x14ac:dyDescent="0.25">
      <c r="A1536" s="45" t="str">
        <f>IF(Данные2!$A1536&lt;&gt;"",Данные2!$A1536,"")</f>
        <v/>
      </c>
      <c r="G1536" s="45" t="str">
        <f t="shared" si="69"/>
        <v/>
      </c>
      <c r="H1536" s="45" t="str">
        <f>IF(COUNTIF(G$1:G1536,G1536)=1,IF(COUNT(H$1:H1535)&gt;0,MAX(H$1:H1535)+1,1),"")</f>
        <v/>
      </c>
      <c r="J1536" s="45" t="str">
        <f>IFERROR(IF(AND(Данные3!A1536&lt;&gt;"",Данные3!A1536=D$2),Данные3!B1536,""),"")</f>
        <v/>
      </c>
      <c r="K1536" s="45" t="str">
        <f>IF(COUNTIF(J$1:J1536,J1536)=1,IF(COUNT(K$1:K1535)&gt;0,MAX(K$1:K1535)+1,1),"")</f>
        <v/>
      </c>
      <c r="M1536" s="51" t="str">
        <f>IF(G1536="","",IFERROR(SUMIFS(Данные3!$E:$E,Данные3!$A:$A,D$2,Данные3!$B:$B,G1536),""))</f>
        <v/>
      </c>
      <c r="N1536" s="51" t="str">
        <f>IF(G1536="","",IFERROR(SUMIFS(Данные3!$F:$F,Данные3!$A:$A,D$2,Данные3!$B:$B,G1536),""))</f>
        <v/>
      </c>
      <c r="O1536" s="51" t="str">
        <f>IF(G1536="","",IFERROR(ROUND(SUMIFS(Данные3!$G:$G,Данные3!$A:$A,D$2,Данные3!$B:$B,G1536)*100,0)&amp;"%",""))</f>
        <v/>
      </c>
      <c r="U1536" s="51" t="str">
        <f t="shared" si="70"/>
        <v/>
      </c>
      <c r="V1536" s="53" t="str">
        <f t="shared" si="71"/>
        <v/>
      </c>
      <c r="W1536" s="51" t="str">
        <f>IFERROR(IF(Данные2!$A1536&lt;&gt;"",Данные2!$A1536,""),"")</f>
        <v/>
      </c>
      <c r="X1536" s="53" t="str">
        <f>IF(COUNTIF(W$1:W1536,W1536)=1,IF(COUNT(X$1:X1535)&gt;0,MAX(X$1:X1535)+1,1),"")</f>
        <v/>
      </c>
      <c r="Z1536" s="51" t="str">
        <f>IF($U1536="","",IFERROR(SUMIF(Данные2!$A:$A,Техлист!$U1536,Данные2!D:D),""))</f>
        <v/>
      </c>
      <c r="AA1536" s="51" t="str">
        <f>IF($U1536="","",IFERROR(SUMIF(Данные2!$A:$A,Техлист!$U1536,Данные2!E:E),""))</f>
        <v/>
      </c>
      <c r="AB1536" s="45" t="str">
        <f>IF($U1536="","",IFERROR(ROUND(SUMIF(Данные2!$A:$A,Техлист!$U1536,Данные2!F:F)*100,0)&amp;"%",""))</f>
        <v/>
      </c>
    </row>
    <row r="1537" spans="1:28" x14ac:dyDescent="0.25">
      <c r="A1537" s="45" t="str">
        <f>IF(Данные2!$A1537&lt;&gt;"",Данные2!$A1537,"")</f>
        <v/>
      </c>
      <c r="G1537" s="45" t="str">
        <f t="shared" si="69"/>
        <v/>
      </c>
      <c r="H1537" s="45" t="str">
        <f>IF(COUNTIF(G$1:G1537,G1537)=1,IF(COUNT(H$1:H1536)&gt;0,MAX(H$1:H1536)+1,1),"")</f>
        <v/>
      </c>
      <c r="J1537" s="45" t="str">
        <f>IFERROR(IF(AND(Данные3!A1537&lt;&gt;"",Данные3!A1537=D$2),Данные3!B1537,""),"")</f>
        <v/>
      </c>
      <c r="K1537" s="45" t="str">
        <f>IF(COUNTIF(J$1:J1537,J1537)=1,IF(COUNT(K$1:K1536)&gt;0,MAX(K$1:K1536)+1,1),"")</f>
        <v/>
      </c>
      <c r="M1537" s="51" t="str">
        <f>IF(G1537="","",IFERROR(SUMIFS(Данные3!$E:$E,Данные3!$A:$A,D$2,Данные3!$B:$B,G1537),""))</f>
        <v/>
      </c>
      <c r="N1537" s="51" t="str">
        <f>IF(G1537="","",IFERROR(SUMIFS(Данные3!$F:$F,Данные3!$A:$A,D$2,Данные3!$B:$B,G1537),""))</f>
        <v/>
      </c>
      <c r="O1537" s="51" t="str">
        <f>IF(G1537="","",IFERROR(ROUND(SUMIFS(Данные3!$G:$G,Данные3!$A:$A,D$2,Данные3!$B:$B,G1537)*100,0)&amp;"%",""))</f>
        <v/>
      </c>
      <c r="U1537" s="51" t="str">
        <f t="shared" si="70"/>
        <v/>
      </c>
      <c r="V1537" s="53" t="str">
        <f t="shared" si="71"/>
        <v/>
      </c>
      <c r="W1537" s="51" t="str">
        <f>IFERROR(IF(Данные2!$A1537&lt;&gt;"",Данные2!$A1537,""),"")</f>
        <v/>
      </c>
      <c r="X1537" s="53" t="str">
        <f>IF(COUNTIF(W$1:W1537,W1537)=1,IF(COUNT(X$1:X1536)&gt;0,MAX(X$1:X1536)+1,1),"")</f>
        <v/>
      </c>
      <c r="Z1537" s="51" t="str">
        <f>IF($U1537="","",IFERROR(SUMIF(Данные2!$A:$A,Техлист!$U1537,Данные2!D:D),""))</f>
        <v/>
      </c>
      <c r="AA1537" s="51" t="str">
        <f>IF($U1537="","",IFERROR(SUMIF(Данные2!$A:$A,Техлист!$U1537,Данные2!E:E),""))</f>
        <v/>
      </c>
      <c r="AB1537" s="45" t="str">
        <f>IF($U1537="","",IFERROR(ROUND(SUMIF(Данные2!$A:$A,Техлист!$U1537,Данные2!F:F)*100,0)&amp;"%",""))</f>
        <v/>
      </c>
    </row>
    <row r="1538" spans="1:28" x14ac:dyDescent="0.25">
      <c r="A1538" s="45" t="str">
        <f>IF(Данные2!$A1538&lt;&gt;"",Данные2!$A1538,"")</f>
        <v/>
      </c>
      <c r="G1538" s="45" t="str">
        <f t="shared" ref="G1538:G1601" si="72">IFERROR(INDEX(J$2:J$2000,MATCH(ROW()-1,K$2:K$2000,0)),"")</f>
        <v/>
      </c>
      <c r="H1538" s="45" t="str">
        <f>IF(COUNTIF(G$1:G1538,G1538)=1,IF(COUNT(H$1:H1537)&gt;0,MAX(H$1:H1537)+1,1),"")</f>
        <v/>
      </c>
      <c r="J1538" s="45" t="str">
        <f>IFERROR(IF(AND(Данные3!A1538&lt;&gt;"",Данные3!A1538=D$2),Данные3!B1538,""),"")</f>
        <v/>
      </c>
      <c r="K1538" s="45" t="str">
        <f>IF(COUNTIF(J$1:J1538,J1538)=1,IF(COUNT(K$1:K1537)&gt;0,MAX(K$1:K1537)+1,1),"")</f>
        <v/>
      </c>
      <c r="M1538" s="51" t="str">
        <f>IF(G1538="","",IFERROR(SUMIFS(Данные3!$E:$E,Данные3!$A:$A,D$2,Данные3!$B:$B,G1538),""))</f>
        <v/>
      </c>
      <c r="N1538" s="51" t="str">
        <f>IF(G1538="","",IFERROR(SUMIFS(Данные3!$F:$F,Данные3!$A:$A,D$2,Данные3!$B:$B,G1538),""))</f>
        <v/>
      </c>
      <c r="O1538" s="51" t="str">
        <f>IF(G1538="","",IFERROR(ROUND(SUMIFS(Данные3!$G:$G,Данные3!$A:$A,D$2,Данные3!$B:$B,G1538)*100,0)&amp;"%",""))</f>
        <v/>
      </c>
      <c r="U1538" s="51" t="str">
        <f t="shared" ref="U1538:U1601" si="73">IFERROR(INDEX(W$2:W$2000,MATCH(ROW()-1,X$2:X$2000,0)),"")</f>
        <v/>
      </c>
      <c r="V1538" s="53" t="str">
        <f t="shared" ref="V1538:V1601" si="74">IFERROR(INDEX(X$2:X$2000,MATCH(ROW()-1,X$2:X$2000,0)),"")</f>
        <v/>
      </c>
      <c r="W1538" s="51" t="str">
        <f>IFERROR(IF(Данные2!$A1538&lt;&gt;"",Данные2!$A1538,""),"")</f>
        <v/>
      </c>
      <c r="X1538" s="53" t="str">
        <f>IF(COUNTIF(W$1:W1538,W1538)=1,IF(COUNT(X$1:X1537)&gt;0,MAX(X$1:X1537)+1,1),"")</f>
        <v/>
      </c>
      <c r="Z1538" s="51" t="str">
        <f>IF($U1538="","",IFERROR(SUMIF(Данные2!$A:$A,Техлист!$U1538,Данные2!D:D),""))</f>
        <v/>
      </c>
      <c r="AA1538" s="51" t="str">
        <f>IF($U1538="","",IFERROR(SUMIF(Данные2!$A:$A,Техлист!$U1538,Данные2!E:E),""))</f>
        <v/>
      </c>
      <c r="AB1538" s="45" t="str">
        <f>IF($U1538="","",IFERROR(ROUND(SUMIF(Данные2!$A:$A,Техлист!$U1538,Данные2!F:F)*100,0)&amp;"%",""))</f>
        <v/>
      </c>
    </row>
    <row r="1539" spans="1:28" x14ac:dyDescent="0.25">
      <c r="A1539" s="45" t="str">
        <f>IF(Данные2!$A1539&lt;&gt;"",Данные2!$A1539,"")</f>
        <v/>
      </c>
      <c r="G1539" s="45" t="str">
        <f t="shared" si="72"/>
        <v/>
      </c>
      <c r="H1539" s="45" t="str">
        <f>IF(COUNTIF(G$1:G1539,G1539)=1,IF(COUNT(H$1:H1538)&gt;0,MAX(H$1:H1538)+1,1),"")</f>
        <v/>
      </c>
      <c r="J1539" s="45" t="str">
        <f>IFERROR(IF(AND(Данные3!A1539&lt;&gt;"",Данные3!A1539=D$2),Данные3!B1539,""),"")</f>
        <v/>
      </c>
      <c r="K1539" s="45" t="str">
        <f>IF(COUNTIF(J$1:J1539,J1539)=1,IF(COUNT(K$1:K1538)&gt;0,MAX(K$1:K1538)+1,1),"")</f>
        <v/>
      </c>
      <c r="M1539" s="51" t="str">
        <f>IF(G1539="","",IFERROR(SUMIFS(Данные3!$E:$E,Данные3!$A:$A,D$2,Данные3!$B:$B,G1539),""))</f>
        <v/>
      </c>
      <c r="N1539" s="51" t="str">
        <f>IF(G1539="","",IFERROR(SUMIFS(Данные3!$F:$F,Данные3!$A:$A,D$2,Данные3!$B:$B,G1539),""))</f>
        <v/>
      </c>
      <c r="O1539" s="51" t="str">
        <f>IF(G1539="","",IFERROR(ROUND(SUMIFS(Данные3!$G:$G,Данные3!$A:$A,D$2,Данные3!$B:$B,G1539)*100,0)&amp;"%",""))</f>
        <v/>
      </c>
      <c r="U1539" s="51" t="str">
        <f t="shared" si="73"/>
        <v/>
      </c>
      <c r="V1539" s="53" t="str">
        <f t="shared" si="74"/>
        <v/>
      </c>
      <c r="W1539" s="51" t="str">
        <f>IFERROR(IF(Данные2!$A1539&lt;&gt;"",Данные2!$A1539,""),"")</f>
        <v/>
      </c>
      <c r="X1539" s="53" t="str">
        <f>IF(COUNTIF(W$1:W1539,W1539)=1,IF(COUNT(X$1:X1538)&gt;0,MAX(X$1:X1538)+1,1),"")</f>
        <v/>
      </c>
      <c r="Z1539" s="51" t="str">
        <f>IF($U1539="","",IFERROR(SUMIF(Данные2!$A:$A,Техлист!$U1539,Данные2!D:D),""))</f>
        <v/>
      </c>
      <c r="AA1539" s="51" t="str">
        <f>IF($U1539="","",IFERROR(SUMIF(Данные2!$A:$A,Техлист!$U1539,Данные2!E:E),""))</f>
        <v/>
      </c>
      <c r="AB1539" s="45" t="str">
        <f>IF($U1539="","",IFERROR(ROUND(SUMIF(Данные2!$A:$A,Техлист!$U1539,Данные2!F:F)*100,0)&amp;"%",""))</f>
        <v/>
      </c>
    </row>
    <row r="1540" spans="1:28" x14ac:dyDescent="0.25">
      <c r="A1540" s="45" t="str">
        <f>IF(Данные2!$A1540&lt;&gt;"",Данные2!$A1540,"")</f>
        <v/>
      </c>
      <c r="G1540" s="45" t="str">
        <f t="shared" si="72"/>
        <v/>
      </c>
      <c r="H1540" s="45" t="str">
        <f>IF(COUNTIF(G$1:G1540,G1540)=1,IF(COUNT(H$1:H1539)&gt;0,MAX(H$1:H1539)+1,1),"")</f>
        <v/>
      </c>
      <c r="J1540" s="45" t="str">
        <f>IFERROR(IF(AND(Данные3!A1540&lt;&gt;"",Данные3!A1540=D$2),Данные3!B1540,""),"")</f>
        <v/>
      </c>
      <c r="K1540" s="45" t="str">
        <f>IF(COUNTIF(J$1:J1540,J1540)=1,IF(COUNT(K$1:K1539)&gt;0,MAX(K$1:K1539)+1,1),"")</f>
        <v/>
      </c>
      <c r="M1540" s="51" t="str">
        <f>IF(G1540="","",IFERROR(SUMIFS(Данные3!$E:$E,Данные3!$A:$A,D$2,Данные3!$B:$B,G1540),""))</f>
        <v/>
      </c>
      <c r="N1540" s="51" t="str">
        <f>IF(G1540="","",IFERROR(SUMIFS(Данные3!$F:$F,Данные3!$A:$A,D$2,Данные3!$B:$B,G1540),""))</f>
        <v/>
      </c>
      <c r="O1540" s="51" t="str">
        <f>IF(G1540="","",IFERROR(ROUND(SUMIFS(Данные3!$G:$G,Данные3!$A:$A,D$2,Данные3!$B:$B,G1540)*100,0)&amp;"%",""))</f>
        <v/>
      </c>
      <c r="U1540" s="51" t="str">
        <f t="shared" si="73"/>
        <v/>
      </c>
      <c r="V1540" s="53" t="str">
        <f t="shared" si="74"/>
        <v/>
      </c>
      <c r="W1540" s="51" t="str">
        <f>IFERROR(IF(Данные2!$A1540&lt;&gt;"",Данные2!$A1540,""),"")</f>
        <v/>
      </c>
      <c r="X1540" s="53" t="str">
        <f>IF(COUNTIF(W$1:W1540,W1540)=1,IF(COUNT(X$1:X1539)&gt;0,MAX(X$1:X1539)+1,1),"")</f>
        <v/>
      </c>
      <c r="Z1540" s="51" t="str">
        <f>IF($U1540="","",IFERROR(SUMIF(Данные2!$A:$A,Техлист!$U1540,Данные2!D:D),""))</f>
        <v/>
      </c>
      <c r="AA1540" s="51" t="str">
        <f>IF($U1540="","",IFERROR(SUMIF(Данные2!$A:$A,Техлист!$U1540,Данные2!E:E),""))</f>
        <v/>
      </c>
      <c r="AB1540" s="45" t="str">
        <f>IF($U1540="","",IFERROR(ROUND(SUMIF(Данные2!$A:$A,Техлист!$U1540,Данные2!F:F)*100,0)&amp;"%",""))</f>
        <v/>
      </c>
    </row>
    <row r="1541" spans="1:28" x14ac:dyDescent="0.25">
      <c r="A1541" s="45" t="str">
        <f>IF(Данные2!$A1541&lt;&gt;"",Данные2!$A1541,"")</f>
        <v/>
      </c>
      <c r="G1541" s="45" t="str">
        <f t="shared" si="72"/>
        <v/>
      </c>
      <c r="H1541" s="45" t="str">
        <f>IF(COUNTIF(G$1:G1541,G1541)=1,IF(COUNT(H$1:H1540)&gt;0,MAX(H$1:H1540)+1,1),"")</f>
        <v/>
      </c>
      <c r="J1541" s="45" t="str">
        <f>IFERROR(IF(AND(Данные3!A1541&lt;&gt;"",Данные3!A1541=D$2),Данные3!B1541,""),"")</f>
        <v/>
      </c>
      <c r="K1541" s="45" t="str">
        <f>IF(COUNTIF(J$1:J1541,J1541)=1,IF(COUNT(K$1:K1540)&gt;0,MAX(K$1:K1540)+1,1),"")</f>
        <v/>
      </c>
      <c r="M1541" s="51" t="str">
        <f>IF(G1541="","",IFERROR(SUMIFS(Данные3!$E:$E,Данные3!$A:$A,D$2,Данные3!$B:$B,G1541),""))</f>
        <v/>
      </c>
      <c r="N1541" s="51" t="str">
        <f>IF(G1541="","",IFERROR(SUMIFS(Данные3!$F:$F,Данные3!$A:$A,D$2,Данные3!$B:$B,G1541),""))</f>
        <v/>
      </c>
      <c r="O1541" s="51" t="str">
        <f>IF(G1541="","",IFERROR(ROUND(SUMIFS(Данные3!$G:$G,Данные3!$A:$A,D$2,Данные3!$B:$B,G1541)*100,0)&amp;"%",""))</f>
        <v/>
      </c>
      <c r="U1541" s="51" t="str">
        <f t="shared" si="73"/>
        <v/>
      </c>
      <c r="V1541" s="53" t="str">
        <f t="shared" si="74"/>
        <v/>
      </c>
      <c r="W1541" s="51" t="str">
        <f>IFERROR(IF(Данные2!$A1541&lt;&gt;"",Данные2!$A1541,""),"")</f>
        <v/>
      </c>
      <c r="X1541" s="53" t="str">
        <f>IF(COUNTIF(W$1:W1541,W1541)=1,IF(COUNT(X$1:X1540)&gt;0,MAX(X$1:X1540)+1,1),"")</f>
        <v/>
      </c>
      <c r="Z1541" s="51" t="str">
        <f>IF($U1541="","",IFERROR(SUMIF(Данные2!$A:$A,Техлист!$U1541,Данные2!D:D),""))</f>
        <v/>
      </c>
      <c r="AA1541" s="51" t="str">
        <f>IF($U1541="","",IFERROR(SUMIF(Данные2!$A:$A,Техлист!$U1541,Данные2!E:E),""))</f>
        <v/>
      </c>
      <c r="AB1541" s="45" t="str">
        <f>IF($U1541="","",IFERROR(ROUND(SUMIF(Данные2!$A:$A,Техлист!$U1541,Данные2!F:F)*100,0)&amp;"%",""))</f>
        <v/>
      </c>
    </row>
    <row r="1542" spans="1:28" x14ac:dyDescent="0.25">
      <c r="A1542" s="45" t="str">
        <f>IF(Данные2!$A1542&lt;&gt;"",Данные2!$A1542,"")</f>
        <v/>
      </c>
      <c r="G1542" s="45" t="str">
        <f t="shared" si="72"/>
        <v/>
      </c>
      <c r="H1542" s="45" t="str">
        <f>IF(COUNTIF(G$1:G1542,G1542)=1,IF(COUNT(H$1:H1541)&gt;0,MAX(H$1:H1541)+1,1),"")</f>
        <v/>
      </c>
      <c r="J1542" s="45" t="str">
        <f>IFERROR(IF(AND(Данные3!A1542&lt;&gt;"",Данные3!A1542=D$2),Данные3!B1542,""),"")</f>
        <v/>
      </c>
      <c r="K1542" s="45" t="str">
        <f>IF(COUNTIF(J$1:J1542,J1542)=1,IF(COUNT(K$1:K1541)&gt;0,MAX(K$1:K1541)+1,1),"")</f>
        <v/>
      </c>
      <c r="M1542" s="51" t="str">
        <f>IF(G1542="","",IFERROR(SUMIFS(Данные3!$E:$E,Данные3!$A:$A,D$2,Данные3!$B:$B,G1542),""))</f>
        <v/>
      </c>
      <c r="N1542" s="51" t="str">
        <f>IF(G1542="","",IFERROR(SUMIFS(Данные3!$F:$F,Данные3!$A:$A,D$2,Данные3!$B:$B,G1542),""))</f>
        <v/>
      </c>
      <c r="O1542" s="51" t="str">
        <f>IF(G1542="","",IFERROR(ROUND(SUMIFS(Данные3!$G:$G,Данные3!$A:$A,D$2,Данные3!$B:$B,G1542)*100,0)&amp;"%",""))</f>
        <v/>
      </c>
      <c r="U1542" s="51" t="str">
        <f t="shared" si="73"/>
        <v/>
      </c>
      <c r="V1542" s="53" t="str">
        <f t="shared" si="74"/>
        <v/>
      </c>
      <c r="W1542" s="51" t="str">
        <f>IFERROR(IF(Данные2!$A1542&lt;&gt;"",Данные2!$A1542,""),"")</f>
        <v/>
      </c>
      <c r="X1542" s="53" t="str">
        <f>IF(COUNTIF(W$1:W1542,W1542)=1,IF(COUNT(X$1:X1541)&gt;0,MAX(X$1:X1541)+1,1),"")</f>
        <v/>
      </c>
      <c r="Z1542" s="51" t="str">
        <f>IF($U1542="","",IFERROR(SUMIF(Данные2!$A:$A,Техлист!$U1542,Данные2!D:D),""))</f>
        <v/>
      </c>
      <c r="AA1542" s="51" t="str">
        <f>IF($U1542="","",IFERROR(SUMIF(Данные2!$A:$A,Техлист!$U1542,Данные2!E:E),""))</f>
        <v/>
      </c>
      <c r="AB1542" s="45" t="str">
        <f>IF($U1542="","",IFERROR(ROUND(SUMIF(Данные2!$A:$A,Техлист!$U1542,Данные2!F:F)*100,0)&amp;"%",""))</f>
        <v/>
      </c>
    </row>
    <row r="1543" spans="1:28" x14ac:dyDescent="0.25">
      <c r="A1543" s="45" t="str">
        <f>IF(Данные2!$A1543&lt;&gt;"",Данные2!$A1543,"")</f>
        <v/>
      </c>
      <c r="G1543" s="45" t="str">
        <f t="shared" si="72"/>
        <v/>
      </c>
      <c r="H1543" s="45" t="str">
        <f>IF(COUNTIF(G$1:G1543,G1543)=1,IF(COUNT(H$1:H1542)&gt;0,MAX(H$1:H1542)+1,1),"")</f>
        <v/>
      </c>
      <c r="J1543" s="45" t="str">
        <f>IFERROR(IF(AND(Данные3!A1543&lt;&gt;"",Данные3!A1543=D$2),Данные3!B1543,""),"")</f>
        <v/>
      </c>
      <c r="K1543" s="45" t="str">
        <f>IF(COUNTIF(J$1:J1543,J1543)=1,IF(COUNT(K$1:K1542)&gt;0,MAX(K$1:K1542)+1,1),"")</f>
        <v/>
      </c>
      <c r="M1543" s="51" t="str">
        <f>IF(G1543="","",IFERROR(SUMIFS(Данные3!$E:$E,Данные3!$A:$A,D$2,Данные3!$B:$B,G1543),""))</f>
        <v/>
      </c>
      <c r="N1543" s="51" t="str">
        <f>IF(G1543="","",IFERROR(SUMIFS(Данные3!$F:$F,Данные3!$A:$A,D$2,Данные3!$B:$B,G1543),""))</f>
        <v/>
      </c>
      <c r="O1543" s="51" t="str">
        <f>IF(G1543="","",IFERROR(ROUND(SUMIFS(Данные3!$G:$G,Данные3!$A:$A,D$2,Данные3!$B:$B,G1543)*100,0)&amp;"%",""))</f>
        <v/>
      </c>
      <c r="U1543" s="51" t="str">
        <f t="shared" si="73"/>
        <v/>
      </c>
      <c r="V1543" s="53" t="str">
        <f t="shared" si="74"/>
        <v/>
      </c>
      <c r="W1543" s="51" t="str">
        <f>IFERROR(IF(Данные2!$A1543&lt;&gt;"",Данные2!$A1543,""),"")</f>
        <v/>
      </c>
      <c r="X1543" s="53" t="str">
        <f>IF(COUNTIF(W$1:W1543,W1543)=1,IF(COUNT(X$1:X1542)&gt;0,MAX(X$1:X1542)+1,1),"")</f>
        <v/>
      </c>
      <c r="Z1543" s="51" t="str">
        <f>IF($U1543="","",IFERROR(SUMIF(Данные2!$A:$A,Техлист!$U1543,Данные2!D:D),""))</f>
        <v/>
      </c>
      <c r="AA1543" s="51" t="str">
        <f>IF($U1543="","",IFERROR(SUMIF(Данные2!$A:$A,Техлист!$U1543,Данные2!E:E),""))</f>
        <v/>
      </c>
      <c r="AB1543" s="45" t="str">
        <f>IF($U1543="","",IFERROR(ROUND(SUMIF(Данные2!$A:$A,Техлист!$U1543,Данные2!F:F)*100,0)&amp;"%",""))</f>
        <v/>
      </c>
    </row>
    <row r="1544" spans="1:28" x14ac:dyDescent="0.25">
      <c r="A1544" s="45" t="str">
        <f>IF(Данные2!$A1544&lt;&gt;"",Данные2!$A1544,"")</f>
        <v/>
      </c>
      <c r="G1544" s="45" t="str">
        <f t="shared" si="72"/>
        <v/>
      </c>
      <c r="H1544" s="45" t="str">
        <f>IF(COUNTIF(G$1:G1544,G1544)=1,IF(COUNT(H$1:H1543)&gt;0,MAX(H$1:H1543)+1,1),"")</f>
        <v/>
      </c>
      <c r="J1544" s="45" t="str">
        <f>IFERROR(IF(AND(Данные3!A1544&lt;&gt;"",Данные3!A1544=D$2),Данные3!B1544,""),"")</f>
        <v/>
      </c>
      <c r="K1544" s="45" t="str">
        <f>IF(COUNTIF(J$1:J1544,J1544)=1,IF(COUNT(K$1:K1543)&gt;0,MAX(K$1:K1543)+1,1),"")</f>
        <v/>
      </c>
      <c r="M1544" s="51" t="str">
        <f>IF(G1544="","",IFERROR(SUMIFS(Данные3!$E:$E,Данные3!$A:$A,D$2,Данные3!$B:$B,G1544),""))</f>
        <v/>
      </c>
      <c r="N1544" s="51" t="str">
        <f>IF(G1544="","",IFERROR(SUMIFS(Данные3!$F:$F,Данные3!$A:$A,D$2,Данные3!$B:$B,G1544),""))</f>
        <v/>
      </c>
      <c r="O1544" s="51" t="str">
        <f>IF(G1544="","",IFERROR(ROUND(SUMIFS(Данные3!$G:$G,Данные3!$A:$A,D$2,Данные3!$B:$B,G1544)*100,0)&amp;"%",""))</f>
        <v/>
      </c>
      <c r="U1544" s="51" t="str">
        <f t="shared" si="73"/>
        <v/>
      </c>
      <c r="V1544" s="53" t="str">
        <f t="shared" si="74"/>
        <v/>
      </c>
      <c r="W1544" s="51" t="str">
        <f>IFERROR(IF(Данные2!$A1544&lt;&gt;"",Данные2!$A1544,""),"")</f>
        <v/>
      </c>
      <c r="X1544" s="53" t="str">
        <f>IF(COUNTIF(W$1:W1544,W1544)=1,IF(COUNT(X$1:X1543)&gt;0,MAX(X$1:X1543)+1,1),"")</f>
        <v/>
      </c>
      <c r="Z1544" s="51" t="str">
        <f>IF($U1544="","",IFERROR(SUMIF(Данные2!$A:$A,Техлист!$U1544,Данные2!D:D),""))</f>
        <v/>
      </c>
      <c r="AA1544" s="51" t="str">
        <f>IF($U1544="","",IFERROR(SUMIF(Данные2!$A:$A,Техлист!$U1544,Данные2!E:E),""))</f>
        <v/>
      </c>
      <c r="AB1544" s="45" t="str">
        <f>IF($U1544="","",IFERROR(ROUND(SUMIF(Данные2!$A:$A,Техлист!$U1544,Данные2!F:F)*100,0)&amp;"%",""))</f>
        <v/>
      </c>
    </row>
    <row r="1545" spans="1:28" x14ac:dyDescent="0.25">
      <c r="A1545" s="45" t="str">
        <f>IF(Данные2!$A1545&lt;&gt;"",Данные2!$A1545,"")</f>
        <v/>
      </c>
      <c r="G1545" s="45" t="str">
        <f t="shared" si="72"/>
        <v/>
      </c>
      <c r="H1545" s="45" t="str">
        <f>IF(COUNTIF(G$1:G1545,G1545)=1,IF(COUNT(H$1:H1544)&gt;0,MAX(H$1:H1544)+1,1),"")</f>
        <v/>
      </c>
      <c r="J1545" s="45" t="str">
        <f>IFERROR(IF(AND(Данные3!A1545&lt;&gt;"",Данные3!A1545=D$2),Данные3!B1545,""),"")</f>
        <v/>
      </c>
      <c r="K1545" s="45" t="str">
        <f>IF(COUNTIF(J$1:J1545,J1545)=1,IF(COUNT(K$1:K1544)&gt;0,MAX(K$1:K1544)+1,1),"")</f>
        <v/>
      </c>
      <c r="M1545" s="51" t="str">
        <f>IF(G1545="","",IFERROR(SUMIFS(Данные3!$E:$E,Данные3!$A:$A,D$2,Данные3!$B:$B,G1545),""))</f>
        <v/>
      </c>
      <c r="N1545" s="51" t="str">
        <f>IF(G1545="","",IFERROR(SUMIFS(Данные3!$F:$F,Данные3!$A:$A,D$2,Данные3!$B:$B,G1545),""))</f>
        <v/>
      </c>
      <c r="O1545" s="51" t="str">
        <f>IF(G1545="","",IFERROR(ROUND(SUMIFS(Данные3!$G:$G,Данные3!$A:$A,D$2,Данные3!$B:$B,G1545)*100,0)&amp;"%",""))</f>
        <v/>
      </c>
      <c r="U1545" s="51" t="str">
        <f t="shared" si="73"/>
        <v/>
      </c>
      <c r="V1545" s="53" t="str">
        <f t="shared" si="74"/>
        <v/>
      </c>
      <c r="W1545" s="51" t="str">
        <f>IFERROR(IF(Данные2!$A1545&lt;&gt;"",Данные2!$A1545,""),"")</f>
        <v/>
      </c>
      <c r="X1545" s="53" t="str">
        <f>IF(COUNTIF(W$1:W1545,W1545)=1,IF(COUNT(X$1:X1544)&gt;0,MAX(X$1:X1544)+1,1),"")</f>
        <v/>
      </c>
      <c r="Z1545" s="51" t="str">
        <f>IF($U1545="","",IFERROR(SUMIF(Данные2!$A:$A,Техлист!$U1545,Данные2!D:D),""))</f>
        <v/>
      </c>
      <c r="AA1545" s="51" t="str">
        <f>IF($U1545="","",IFERROR(SUMIF(Данные2!$A:$A,Техлист!$U1545,Данные2!E:E),""))</f>
        <v/>
      </c>
      <c r="AB1545" s="45" t="str">
        <f>IF($U1545="","",IFERROR(ROUND(SUMIF(Данные2!$A:$A,Техлист!$U1545,Данные2!F:F)*100,0)&amp;"%",""))</f>
        <v/>
      </c>
    </row>
    <row r="1546" spans="1:28" x14ac:dyDescent="0.25">
      <c r="A1546" s="45" t="str">
        <f>IF(Данные2!$A1546&lt;&gt;"",Данные2!$A1546,"")</f>
        <v/>
      </c>
      <c r="G1546" s="45" t="str">
        <f t="shared" si="72"/>
        <v/>
      </c>
      <c r="H1546" s="45" t="str">
        <f>IF(COUNTIF(G$1:G1546,G1546)=1,IF(COUNT(H$1:H1545)&gt;0,MAX(H$1:H1545)+1,1),"")</f>
        <v/>
      </c>
      <c r="J1546" s="45" t="str">
        <f>IFERROR(IF(AND(Данные3!A1546&lt;&gt;"",Данные3!A1546=D$2),Данные3!B1546,""),"")</f>
        <v/>
      </c>
      <c r="K1546" s="45" t="str">
        <f>IF(COUNTIF(J$1:J1546,J1546)=1,IF(COUNT(K$1:K1545)&gt;0,MAX(K$1:K1545)+1,1),"")</f>
        <v/>
      </c>
      <c r="M1546" s="51" t="str">
        <f>IF(G1546="","",IFERROR(SUMIFS(Данные3!$E:$E,Данные3!$A:$A,D$2,Данные3!$B:$B,G1546),""))</f>
        <v/>
      </c>
      <c r="N1546" s="51" t="str">
        <f>IF(G1546="","",IFERROR(SUMIFS(Данные3!$F:$F,Данные3!$A:$A,D$2,Данные3!$B:$B,G1546),""))</f>
        <v/>
      </c>
      <c r="O1546" s="51" t="str">
        <f>IF(G1546="","",IFERROR(ROUND(SUMIFS(Данные3!$G:$G,Данные3!$A:$A,D$2,Данные3!$B:$B,G1546)*100,0)&amp;"%",""))</f>
        <v/>
      </c>
      <c r="U1546" s="51" t="str">
        <f t="shared" si="73"/>
        <v/>
      </c>
      <c r="V1546" s="53" t="str">
        <f t="shared" si="74"/>
        <v/>
      </c>
      <c r="W1546" s="51" t="str">
        <f>IFERROR(IF(Данные2!$A1546&lt;&gt;"",Данные2!$A1546,""),"")</f>
        <v/>
      </c>
      <c r="X1546" s="53" t="str">
        <f>IF(COUNTIF(W$1:W1546,W1546)=1,IF(COUNT(X$1:X1545)&gt;0,MAX(X$1:X1545)+1,1),"")</f>
        <v/>
      </c>
      <c r="Z1546" s="51" t="str">
        <f>IF($U1546="","",IFERROR(SUMIF(Данные2!$A:$A,Техлист!$U1546,Данные2!D:D),""))</f>
        <v/>
      </c>
      <c r="AA1546" s="51" t="str">
        <f>IF($U1546="","",IFERROR(SUMIF(Данные2!$A:$A,Техлист!$U1546,Данные2!E:E),""))</f>
        <v/>
      </c>
      <c r="AB1546" s="45" t="str">
        <f>IF($U1546="","",IFERROR(ROUND(SUMIF(Данные2!$A:$A,Техлист!$U1546,Данные2!F:F)*100,0)&amp;"%",""))</f>
        <v/>
      </c>
    </row>
    <row r="1547" spans="1:28" x14ac:dyDescent="0.25">
      <c r="A1547" s="45" t="str">
        <f>IF(Данные2!$A1547&lt;&gt;"",Данные2!$A1547,"")</f>
        <v/>
      </c>
      <c r="G1547" s="45" t="str">
        <f t="shared" si="72"/>
        <v/>
      </c>
      <c r="H1547" s="45" t="str">
        <f>IF(COUNTIF(G$1:G1547,G1547)=1,IF(COUNT(H$1:H1546)&gt;0,MAX(H$1:H1546)+1,1),"")</f>
        <v/>
      </c>
      <c r="J1547" s="45" t="str">
        <f>IFERROR(IF(AND(Данные3!A1547&lt;&gt;"",Данные3!A1547=D$2),Данные3!B1547,""),"")</f>
        <v/>
      </c>
      <c r="K1547" s="45" t="str">
        <f>IF(COUNTIF(J$1:J1547,J1547)=1,IF(COUNT(K$1:K1546)&gt;0,MAX(K$1:K1546)+1,1),"")</f>
        <v/>
      </c>
      <c r="M1547" s="51" t="str">
        <f>IF(G1547="","",IFERROR(SUMIFS(Данные3!$E:$E,Данные3!$A:$A,D$2,Данные3!$B:$B,G1547),""))</f>
        <v/>
      </c>
      <c r="N1547" s="51" t="str">
        <f>IF(G1547="","",IFERROR(SUMIFS(Данные3!$F:$F,Данные3!$A:$A,D$2,Данные3!$B:$B,G1547),""))</f>
        <v/>
      </c>
      <c r="O1547" s="51" t="str">
        <f>IF(G1547="","",IFERROR(ROUND(SUMIFS(Данные3!$G:$G,Данные3!$A:$A,D$2,Данные3!$B:$B,G1547)*100,0)&amp;"%",""))</f>
        <v/>
      </c>
      <c r="U1547" s="51" t="str">
        <f t="shared" si="73"/>
        <v/>
      </c>
      <c r="V1547" s="53" t="str">
        <f t="shared" si="74"/>
        <v/>
      </c>
      <c r="W1547" s="51" t="str">
        <f>IFERROR(IF(Данные2!$A1547&lt;&gt;"",Данные2!$A1547,""),"")</f>
        <v/>
      </c>
      <c r="X1547" s="53" t="str">
        <f>IF(COUNTIF(W$1:W1547,W1547)=1,IF(COUNT(X$1:X1546)&gt;0,MAX(X$1:X1546)+1,1),"")</f>
        <v/>
      </c>
      <c r="Z1547" s="51" t="str">
        <f>IF($U1547="","",IFERROR(SUMIF(Данные2!$A:$A,Техлист!$U1547,Данные2!D:D),""))</f>
        <v/>
      </c>
      <c r="AA1547" s="51" t="str">
        <f>IF($U1547="","",IFERROR(SUMIF(Данные2!$A:$A,Техлист!$U1547,Данные2!E:E),""))</f>
        <v/>
      </c>
      <c r="AB1547" s="45" t="str">
        <f>IF($U1547="","",IFERROR(ROUND(SUMIF(Данные2!$A:$A,Техлист!$U1547,Данные2!F:F)*100,0)&amp;"%",""))</f>
        <v/>
      </c>
    </row>
    <row r="1548" spans="1:28" x14ac:dyDescent="0.25">
      <c r="A1548" s="45" t="str">
        <f>IF(Данные2!$A1548&lt;&gt;"",Данные2!$A1548,"")</f>
        <v/>
      </c>
      <c r="G1548" s="45" t="str">
        <f t="shared" si="72"/>
        <v/>
      </c>
      <c r="H1548" s="45" t="str">
        <f>IF(COUNTIF(G$1:G1548,G1548)=1,IF(COUNT(H$1:H1547)&gt;0,MAX(H$1:H1547)+1,1),"")</f>
        <v/>
      </c>
      <c r="J1548" s="45" t="str">
        <f>IFERROR(IF(AND(Данные3!A1548&lt;&gt;"",Данные3!A1548=D$2),Данные3!B1548,""),"")</f>
        <v/>
      </c>
      <c r="K1548" s="45" t="str">
        <f>IF(COUNTIF(J$1:J1548,J1548)=1,IF(COUNT(K$1:K1547)&gt;0,MAX(K$1:K1547)+1,1),"")</f>
        <v/>
      </c>
      <c r="M1548" s="51" t="str">
        <f>IF(G1548="","",IFERROR(SUMIFS(Данные3!$E:$E,Данные3!$A:$A,D$2,Данные3!$B:$B,G1548),""))</f>
        <v/>
      </c>
      <c r="N1548" s="51" t="str">
        <f>IF(G1548="","",IFERROR(SUMIFS(Данные3!$F:$F,Данные3!$A:$A,D$2,Данные3!$B:$B,G1548),""))</f>
        <v/>
      </c>
      <c r="O1548" s="51" t="str">
        <f>IF(G1548="","",IFERROR(ROUND(SUMIFS(Данные3!$G:$G,Данные3!$A:$A,D$2,Данные3!$B:$B,G1548)*100,0)&amp;"%",""))</f>
        <v/>
      </c>
      <c r="U1548" s="51" t="str">
        <f t="shared" si="73"/>
        <v/>
      </c>
      <c r="V1548" s="53" t="str">
        <f t="shared" si="74"/>
        <v/>
      </c>
      <c r="W1548" s="51" t="str">
        <f>IFERROR(IF(Данные2!$A1548&lt;&gt;"",Данные2!$A1548,""),"")</f>
        <v/>
      </c>
      <c r="X1548" s="53" t="str">
        <f>IF(COUNTIF(W$1:W1548,W1548)=1,IF(COUNT(X$1:X1547)&gt;0,MAX(X$1:X1547)+1,1),"")</f>
        <v/>
      </c>
      <c r="Z1548" s="51" t="str">
        <f>IF($U1548="","",IFERROR(SUMIF(Данные2!$A:$A,Техлист!$U1548,Данные2!D:D),""))</f>
        <v/>
      </c>
      <c r="AA1548" s="51" t="str">
        <f>IF($U1548="","",IFERROR(SUMIF(Данные2!$A:$A,Техлист!$U1548,Данные2!E:E),""))</f>
        <v/>
      </c>
      <c r="AB1548" s="45" t="str">
        <f>IF($U1548="","",IFERROR(ROUND(SUMIF(Данные2!$A:$A,Техлист!$U1548,Данные2!F:F)*100,0)&amp;"%",""))</f>
        <v/>
      </c>
    </row>
    <row r="1549" spans="1:28" x14ac:dyDescent="0.25">
      <c r="A1549" s="45" t="str">
        <f>IF(Данные2!$A1549&lt;&gt;"",Данные2!$A1549,"")</f>
        <v/>
      </c>
      <c r="G1549" s="45" t="str">
        <f t="shared" si="72"/>
        <v/>
      </c>
      <c r="H1549" s="45" t="str">
        <f>IF(COUNTIF(G$1:G1549,G1549)=1,IF(COUNT(H$1:H1548)&gt;0,MAX(H$1:H1548)+1,1),"")</f>
        <v/>
      </c>
      <c r="J1549" s="45" t="str">
        <f>IFERROR(IF(AND(Данные3!A1549&lt;&gt;"",Данные3!A1549=D$2),Данные3!B1549,""),"")</f>
        <v/>
      </c>
      <c r="K1549" s="45" t="str">
        <f>IF(COUNTIF(J$1:J1549,J1549)=1,IF(COUNT(K$1:K1548)&gt;0,MAX(K$1:K1548)+1,1),"")</f>
        <v/>
      </c>
      <c r="M1549" s="51" t="str">
        <f>IF(G1549="","",IFERROR(SUMIFS(Данные3!$E:$E,Данные3!$A:$A,D$2,Данные3!$B:$B,G1549),""))</f>
        <v/>
      </c>
      <c r="N1549" s="51" t="str">
        <f>IF(G1549="","",IFERROR(SUMIFS(Данные3!$F:$F,Данные3!$A:$A,D$2,Данные3!$B:$B,G1549),""))</f>
        <v/>
      </c>
      <c r="O1549" s="51" t="str">
        <f>IF(G1549="","",IFERROR(ROUND(SUMIFS(Данные3!$G:$G,Данные3!$A:$A,D$2,Данные3!$B:$B,G1549)*100,0)&amp;"%",""))</f>
        <v/>
      </c>
      <c r="U1549" s="51" t="str">
        <f t="shared" si="73"/>
        <v/>
      </c>
      <c r="V1549" s="53" t="str">
        <f t="shared" si="74"/>
        <v/>
      </c>
      <c r="W1549" s="51" t="str">
        <f>IFERROR(IF(Данные2!$A1549&lt;&gt;"",Данные2!$A1549,""),"")</f>
        <v/>
      </c>
      <c r="X1549" s="53" t="str">
        <f>IF(COUNTIF(W$1:W1549,W1549)=1,IF(COUNT(X$1:X1548)&gt;0,MAX(X$1:X1548)+1,1),"")</f>
        <v/>
      </c>
      <c r="Z1549" s="51" t="str">
        <f>IF($U1549="","",IFERROR(SUMIF(Данные2!$A:$A,Техлист!$U1549,Данные2!D:D),""))</f>
        <v/>
      </c>
      <c r="AA1549" s="51" t="str">
        <f>IF($U1549="","",IFERROR(SUMIF(Данные2!$A:$A,Техлист!$U1549,Данные2!E:E),""))</f>
        <v/>
      </c>
      <c r="AB1549" s="45" t="str">
        <f>IF($U1549="","",IFERROR(ROUND(SUMIF(Данные2!$A:$A,Техлист!$U1549,Данные2!F:F)*100,0)&amp;"%",""))</f>
        <v/>
      </c>
    </row>
    <row r="1550" spans="1:28" x14ac:dyDescent="0.25">
      <c r="A1550" s="45" t="str">
        <f>IF(Данные2!$A1550&lt;&gt;"",Данные2!$A1550,"")</f>
        <v/>
      </c>
      <c r="G1550" s="45" t="str">
        <f t="shared" si="72"/>
        <v/>
      </c>
      <c r="H1550" s="45" t="str">
        <f>IF(COUNTIF(G$1:G1550,G1550)=1,IF(COUNT(H$1:H1549)&gt;0,MAX(H$1:H1549)+1,1),"")</f>
        <v/>
      </c>
      <c r="J1550" s="45" t="str">
        <f>IFERROR(IF(AND(Данные3!A1550&lt;&gt;"",Данные3!A1550=D$2),Данные3!B1550,""),"")</f>
        <v/>
      </c>
      <c r="K1550" s="45" t="str">
        <f>IF(COUNTIF(J$1:J1550,J1550)=1,IF(COUNT(K$1:K1549)&gt;0,MAX(K$1:K1549)+1,1),"")</f>
        <v/>
      </c>
      <c r="M1550" s="51" t="str">
        <f>IF(G1550="","",IFERROR(SUMIFS(Данные3!$E:$E,Данные3!$A:$A,D$2,Данные3!$B:$B,G1550),""))</f>
        <v/>
      </c>
      <c r="N1550" s="51" t="str">
        <f>IF(G1550="","",IFERROR(SUMIFS(Данные3!$F:$F,Данные3!$A:$A,D$2,Данные3!$B:$B,G1550),""))</f>
        <v/>
      </c>
      <c r="O1550" s="51" t="str">
        <f>IF(G1550="","",IFERROR(ROUND(SUMIFS(Данные3!$G:$G,Данные3!$A:$A,D$2,Данные3!$B:$B,G1550)*100,0)&amp;"%",""))</f>
        <v/>
      </c>
      <c r="U1550" s="51" t="str">
        <f t="shared" si="73"/>
        <v/>
      </c>
      <c r="V1550" s="53" t="str">
        <f t="shared" si="74"/>
        <v/>
      </c>
      <c r="W1550" s="51" t="str">
        <f>IFERROR(IF(Данные2!$A1550&lt;&gt;"",Данные2!$A1550,""),"")</f>
        <v/>
      </c>
      <c r="X1550" s="53" t="str">
        <f>IF(COUNTIF(W$1:W1550,W1550)=1,IF(COUNT(X$1:X1549)&gt;0,MAX(X$1:X1549)+1,1),"")</f>
        <v/>
      </c>
      <c r="Z1550" s="51" t="str">
        <f>IF($U1550="","",IFERROR(SUMIF(Данные2!$A:$A,Техлист!$U1550,Данные2!D:D),""))</f>
        <v/>
      </c>
      <c r="AA1550" s="51" t="str">
        <f>IF($U1550="","",IFERROR(SUMIF(Данные2!$A:$A,Техлист!$U1550,Данные2!E:E),""))</f>
        <v/>
      </c>
      <c r="AB1550" s="45" t="str">
        <f>IF($U1550="","",IFERROR(ROUND(SUMIF(Данные2!$A:$A,Техлист!$U1550,Данные2!F:F)*100,0)&amp;"%",""))</f>
        <v/>
      </c>
    </row>
    <row r="1551" spans="1:28" x14ac:dyDescent="0.25">
      <c r="A1551" s="45" t="str">
        <f>IF(Данные2!$A1551&lt;&gt;"",Данные2!$A1551,"")</f>
        <v/>
      </c>
      <c r="G1551" s="45" t="str">
        <f t="shared" si="72"/>
        <v/>
      </c>
      <c r="H1551" s="45" t="str">
        <f>IF(COUNTIF(G$1:G1551,G1551)=1,IF(COUNT(H$1:H1550)&gt;0,MAX(H$1:H1550)+1,1),"")</f>
        <v/>
      </c>
      <c r="J1551" s="45" t="str">
        <f>IFERROR(IF(AND(Данные3!A1551&lt;&gt;"",Данные3!A1551=D$2),Данные3!B1551,""),"")</f>
        <v/>
      </c>
      <c r="K1551" s="45" t="str">
        <f>IF(COUNTIF(J$1:J1551,J1551)=1,IF(COUNT(K$1:K1550)&gt;0,MAX(K$1:K1550)+1,1),"")</f>
        <v/>
      </c>
      <c r="M1551" s="51" t="str">
        <f>IF(G1551="","",IFERROR(SUMIFS(Данные3!$E:$E,Данные3!$A:$A,D$2,Данные3!$B:$B,G1551),""))</f>
        <v/>
      </c>
      <c r="N1551" s="51" t="str">
        <f>IF(G1551="","",IFERROR(SUMIFS(Данные3!$F:$F,Данные3!$A:$A,D$2,Данные3!$B:$B,G1551),""))</f>
        <v/>
      </c>
      <c r="O1551" s="51" t="str">
        <f>IF(G1551="","",IFERROR(ROUND(SUMIFS(Данные3!$G:$G,Данные3!$A:$A,D$2,Данные3!$B:$B,G1551)*100,0)&amp;"%",""))</f>
        <v/>
      </c>
      <c r="U1551" s="51" t="str">
        <f t="shared" si="73"/>
        <v/>
      </c>
      <c r="V1551" s="53" t="str">
        <f t="shared" si="74"/>
        <v/>
      </c>
      <c r="W1551" s="51" t="str">
        <f>IFERROR(IF(Данные2!$A1551&lt;&gt;"",Данные2!$A1551,""),"")</f>
        <v/>
      </c>
      <c r="X1551" s="53" t="str">
        <f>IF(COUNTIF(W$1:W1551,W1551)=1,IF(COUNT(X$1:X1550)&gt;0,MAX(X$1:X1550)+1,1),"")</f>
        <v/>
      </c>
      <c r="Z1551" s="51" t="str">
        <f>IF($U1551="","",IFERROR(SUMIF(Данные2!$A:$A,Техлист!$U1551,Данные2!D:D),""))</f>
        <v/>
      </c>
      <c r="AA1551" s="51" t="str">
        <f>IF($U1551="","",IFERROR(SUMIF(Данные2!$A:$A,Техлист!$U1551,Данные2!E:E),""))</f>
        <v/>
      </c>
      <c r="AB1551" s="45" t="str">
        <f>IF($U1551="","",IFERROR(ROUND(SUMIF(Данные2!$A:$A,Техлист!$U1551,Данные2!F:F)*100,0)&amp;"%",""))</f>
        <v/>
      </c>
    </row>
    <row r="1552" spans="1:28" x14ac:dyDescent="0.25">
      <c r="A1552" s="45" t="str">
        <f>IF(Данные2!$A1552&lt;&gt;"",Данные2!$A1552,"")</f>
        <v/>
      </c>
      <c r="G1552" s="45" t="str">
        <f t="shared" si="72"/>
        <v/>
      </c>
      <c r="H1552" s="45" t="str">
        <f>IF(COUNTIF(G$1:G1552,G1552)=1,IF(COUNT(H$1:H1551)&gt;0,MAX(H$1:H1551)+1,1),"")</f>
        <v/>
      </c>
      <c r="J1552" s="45" t="str">
        <f>IFERROR(IF(AND(Данные3!A1552&lt;&gt;"",Данные3!A1552=D$2),Данные3!B1552,""),"")</f>
        <v/>
      </c>
      <c r="K1552" s="45" t="str">
        <f>IF(COUNTIF(J$1:J1552,J1552)=1,IF(COUNT(K$1:K1551)&gt;0,MAX(K$1:K1551)+1,1),"")</f>
        <v/>
      </c>
      <c r="M1552" s="51" t="str">
        <f>IF(G1552="","",IFERROR(SUMIFS(Данные3!$E:$E,Данные3!$A:$A,D$2,Данные3!$B:$B,G1552),""))</f>
        <v/>
      </c>
      <c r="N1552" s="51" t="str">
        <f>IF(G1552="","",IFERROR(SUMIFS(Данные3!$F:$F,Данные3!$A:$A,D$2,Данные3!$B:$B,G1552),""))</f>
        <v/>
      </c>
      <c r="O1552" s="51" t="str">
        <f>IF(G1552="","",IFERROR(ROUND(SUMIFS(Данные3!$G:$G,Данные3!$A:$A,D$2,Данные3!$B:$B,G1552)*100,0)&amp;"%",""))</f>
        <v/>
      </c>
      <c r="U1552" s="51" t="str">
        <f t="shared" si="73"/>
        <v/>
      </c>
      <c r="V1552" s="53" t="str">
        <f t="shared" si="74"/>
        <v/>
      </c>
      <c r="W1552" s="51" t="str">
        <f>IFERROR(IF(Данные2!$A1552&lt;&gt;"",Данные2!$A1552,""),"")</f>
        <v/>
      </c>
      <c r="X1552" s="53" t="str">
        <f>IF(COUNTIF(W$1:W1552,W1552)=1,IF(COUNT(X$1:X1551)&gt;0,MAX(X$1:X1551)+1,1),"")</f>
        <v/>
      </c>
      <c r="Z1552" s="51" t="str">
        <f>IF($U1552="","",IFERROR(SUMIF(Данные2!$A:$A,Техлист!$U1552,Данные2!D:D),""))</f>
        <v/>
      </c>
      <c r="AA1552" s="51" t="str">
        <f>IF($U1552="","",IFERROR(SUMIF(Данные2!$A:$A,Техлист!$U1552,Данные2!E:E),""))</f>
        <v/>
      </c>
      <c r="AB1552" s="45" t="str">
        <f>IF($U1552="","",IFERROR(ROUND(SUMIF(Данные2!$A:$A,Техлист!$U1552,Данные2!F:F)*100,0)&amp;"%",""))</f>
        <v/>
      </c>
    </row>
    <row r="1553" spans="1:28" x14ac:dyDescent="0.25">
      <c r="A1553" s="45" t="str">
        <f>IF(Данные2!$A1553&lt;&gt;"",Данные2!$A1553,"")</f>
        <v/>
      </c>
      <c r="G1553" s="45" t="str">
        <f t="shared" si="72"/>
        <v/>
      </c>
      <c r="H1553" s="45" t="str">
        <f>IF(COUNTIF(G$1:G1553,G1553)=1,IF(COUNT(H$1:H1552)&gt;0,MAX(H$1:H1552)+1,1),"")</f>
        <v/>
      </c>
      <c r="J1553" s="45" t="str">
        <f>IFERROR(IF(AND(Данные3!A1553&lt;&gt;"",Данные3!A1553=D$2),Данные3!B1553,""),"")</f>
        <v/>
      </c>
      <c r="K1553" s="45" t="str">
        <f>IF(COUNTIF(J$1:J1553,J1553)=1,IF(COUNT(K$1:K1552)&gt;0,MAX(K$1:K1552)+1,1),"")</f>
        <v/>
      </c>
      <c r="M1553" s="51" t="str">
        <f>IF(G1553="","",IFERROR(SUMIFS(Данные3!$E:$E,Данные3!$A:$A,D$2,Данные3!$B:$B,G1553),""))</f>
        <v/>
      </c>
      <c r="N1553" s="51" t="str">
        <f>IF(G1553="","",IFERROR(SUMIFS(Данные3!$F:$F,Данные3!$A:$A,D$2,Данные3!$B:$B,G1553),""))</f>
        <v/>
      </c>
      <c r="O1553" s="51" t="str">
        <f>IF(G1553="","",IFERROR(ROUND(SUMIFS(Данные3!$G:$G,Данные3!$A:$A,D$2,Данные3!$B:$B,G1553)*100,0)&amp;"%",""))</f>
        <v/>
      </c>
      <c r="U1553" s="51" t="str">
        <f t="shared" si="73"/>
        <v/>
      </c>
      <c r="V1553" s="53" t="str">
        <f t="shared" si="74"/>
        <v/>
      </c>
      <c r="W1553" s="51" t="str">
        <f>IFERROR(IF(Данные2!$A1553&lt;&gt;"",Данные2!$A1553,""),"")</f>
        <v/>
      </c>
      <c r="X1553" s="53" t="str">
        <f>IF(COUNTIF(W$1:W1553,W1553)=1,IF(COUNT(X$1:X1552)&gt;0,MAX(X$1:X1552)+1,1),"")</f>
        <v/>
      </c>
      <c r="Z1553" s="51" t="str">
        <f>IF($U1553="","",IFERROR(SUMIF(Данные2!$A:$A,Техлист!$U1553,Данные2!D:D),""))</f>
        <v/>
      </c>
      <c r="AA1553" s="51" t="str">
        <f>IF($U1553="","",IFERROR(SUMIF(Данные2!$A:$A,Техлист!$U1553,Данные2!E:E),""))</f>
        <v/>
      </c>
      <c r="AB1553" s="45" t="str">
        <f>IF($U1553="","",IFERROR(ROUND(SUMIF(Данные2!$A:$A,Техлист!$U1553,Данные2!F:F)*100,0)&amp;"%",""))</f>
        <v/>
      </c>
    </row>
    <row r="1554" spans="1:28" x14ac:dyDescent="0.25">
      <c r="A1554" s="45" t="str">
        <f>IF(Данные2!$A1554&lt;&gt;"",Данные2!$A1554,"")</f>
        <v/>
      </c>
      <c r="G1554" s="45" t="str">
        <f t="shared" si="72"/>
        <v/>
      </c>
      <c r="H1554" s="45" t="str">
        <f>IF(COUNTIF(G$1:G1554,G1554)=1,IF(COUNT(H$1:H1553)&gt;0,MAX(H$1:H1553)+1,1),"")</f>
        <v/>
      </c>
      <c r="J1554" s="45" t="str">
        <f>IFERROR(IF(AND(Данные3!A1554&lt;&gt;"",Данные3!A1554=D$2),Данные3!B1554,""),"")</f>
        <v/>
      </c>
      <c r="K1554" s="45" t="str">
        <f>IF(COUNTIF(J$1:J1554,J1554)=1,IF(COUNT(K$1:K1553)&gt;0,MAX(K$1:K1553)+1,1),"")</f>
        <v/>
      </c>
      <c r="M1554" s="51" t="str">
        <f>IF(G1554="","",IFERROR(SUMIFS(Данные3!$E:$E,Данные3!$A:$A,D$2,Данные3!$B:$B,G1554),""))</f>
        <v/>
      </c>
      <c r="N1554" s="51" t="str">
        <f>IF(G1554="","",IFERROR(SUMIFS(Данные3!$F:$F,Данные3!$A:$A,D$2,Данные3!$B:$B,G1554),""))</f>
        <v/>
      </c>
      <c r="O1554" s="51" t="str">
        <f>IF(G1554="","",IFERROR(ROUND(SUMIFS(Данные3!$G:$G,Данные3!$A:$A,D$2,Данные3!$B:$B,G1554)*100,0)&amp;"%",""))</f>
        <v/>
      </c>
      <c r="U1554" s="51" t="str">
        <f t="shared" si="73"/>
        <v/>
      </c>
      <c r="V1554" s="53" t="str">
        <f t="shared" si="74"/>
        <v/>
      </c>
      <c r="W1554" s="51" t="str">
        <f>IFERROR(IF(Данные2!$A1554&lt;&gt;"",Данные2!$A1554,""),"")</f>
        <v/>
      </c>
      <c r="X1554" s="53" t="str">
        <f>IF(COUNTIF(W$1:W1554,W1554)=1,IF(COUNT(X$1:X1553)&gt;0,MAX(X$1:X1553)+1,1),"")</f>
        <v/>
      </c>
      <c r="Z1554" s="51" t="str">
        <f>IF($U1554="","",IFERROR(SUMIF(Данные2!$A:$A,Техлист!$U1554,Данные2!D:D),""))</f>
        <v/>
      </c>
      <c r="AA1554" s="51" t="str">
        <f>IF($U1554="","",IFERROR(SUMIF(Данные2!$A:$A,Техлист!$U1554,Данные2!E:E),""))</f>
        <v/>
      </c>
      <c r="AB1554" s="45" t="str">
        <f>IF($U1554="","",IFERROR(ROUND(SUMIF(Данные2!$A:$A,Техлист!$U1554,Данные2!F:F)*100,0)&amp;"%",""))</f>
        <v/>
      </c>
    </row>
    <row r="1555" spans="1:28" x14ac:dyDescent="0.25">
      <c r="A1555" s="45" t="str">
        <f>IF(Данные2!$A1555&lt;&gt;"",Данные2!$A1555,"")</f>
        <v/>
      </c>
      <c r="G1555" s="45" t="str">
        <f t="shared" si="72"/>
        <v/>
      </c>
      <c r="H1555" s="45" t="str">
        <f>IF(COUNTIF(G$1:G1555,G1555)=1,IF(COUNT(H$1:H1554)&gt;0,MAX(H$1:H1554)+1,1),"")</f>
        <v/>
      </c>
      <c r="J1555" s="45" t="str">
        <f>IFERROR(IF(AND(Данные3!A1555&lt;&gt;"",Данные3!A1555=D$2),Данные3!B1555,""),"")</f>
        <v/>
      </c>
      <c r="K1555" s="45" t="str">
        <f>IF(COUNTIF(J$1:J1555,J1555)=1,IF(COUNT(K$1:K1554)&gt;0,MAX(K$1:K1554)+1,1),"")</f>
        <v/>
      </c>
      <c r="M1555" s="51" t="str">
        <f>IF(G1555="","",IFERROR(SUMIFS(Данные3!$E:$E,Данные3!$A:$A,D$2,Данные3!$B:$B,G1555),""))</f>
        <v/>
      </c>
      <c r="N1555" s="51" t="str">
        <f>IF(G1555="","",IFERROR(SUMIFS(Данные3!$F:$F,Данные3!$A:$A,D$2,Данные3!$B:$B,G1555),""))</f>
        <v/>
      </c>
      <c r="O1555" s="51" t="str">
        <f>IF(G1555="","",IFERROR(ROUND(SUMIFS(Данные3!$G:$G,Данные3!$A:$A,D$2,Данные3!$B:$B,G1555)*100,0)&amp;"%",""))</f>
        <v/>
      </c>
      <c r="U1555" s="51" t="str">
        <f t="shared" si="73"/>
        <v/>
      </c>
      <c r="V1555" s="53" t="str">
        <f t="shared" si="74"/>
        <v/>
      </c>
      <c r="W1555" s="51" t="str">
        <f>IFERROR(IF(Данные2!$A1555&lt;&gt;"",Данные2!$A1555,""),"")</f>
        <v/>
      </c>
      <c r="X1555" s="53" t="str">
        <f>IF(COUNTIF(W$1:W1555,W1555)=1,IF(COUNT(X$1:X1554)&gt;0,MAX(X$1:X1554)+1,1),"")</f>
        <v/>
      </c>
      <c r="Z1555" s="51" t="str">
        <f>IF($U1555="","",IFERROR(SUMIF(Данные2!$A:$A,Техлист!$U1555,Данные2!D:D),""))</f>
        <v/>
      </c>
      <c r="AA1555" s="51" t="str">
        <f>IF($U1555="","",IFERROR(SUMIF(Данные2!$A:$A,Техлист!$U1555,Данные2!E:E),""))</f>
        <v/>
      </c>
      <c r="AB1555" s="45" t="str">
        <f>IF($U1555="","",IFERROR(ROUND(SUMIF(Данные2!$A:$A,Техлист!$U1555,Данные2!F:F)*100,0)&amp;"%",""))</f>
        <v/>
      </c>
    </row>
    <row r="1556" spans="1:28" x14ac:dyDescent="0.25">
      <c r="A1556" s="45" t="str">
        <f>IF(Данные2!$A1556&lt;&gt;"",Данные2!$A1556,"")</f>
        <v/>
      </c>
      <c r="G1556" s="45" t="str">
        <f t="shared" si="72"/>
        <v/>
      </c>
      <c r="H1556" s="45" t="str">
        <f>IF(COUNTIF(G$1:G1556,G1556)=1,IF(COUNT(H$1:H1555)&gt;0,MAX(H$1:H1555)+1,1),"")</f>
        <v/>
      </c>
      <c r="J1556" s="45" t="str">
        <f>IFERROR(IF(AND(Данные3!A1556&lt;&gt;"",Данные3!A1556=D$2),Данные3!B1556,""),"")</f>
        <v/>
      </c>
      <c r="K1556" s="45" t="str">
        <f>IF(COUNTIF(J$1:J1556,J1556)=1,IF(COUNT(K$1:K1555)&gt;0,MAX(K$1:K1555)+1,1),"")</f>
        <v/>
      </c>
      <c r="M1556" s="51" t="str">
        <f>IF(G1556="","",IFERROR(SUMIFS(Данные3!$E:$E,Данные3!$A:$A,D$2,Данные3!$B:$B,G1556),""))</f>
        <v/>
      </c>
      <c r="N1556" s="51" t="str">
        <f>IF(G1556="","",IFERROR(SUMIFS(Данные3!$F:$F,Данные3!$A:$A,D$2,Данные3!$B:$B,G1556),""))</f>
        <v/>
      </c>
      <c r="O1556" s="51" t="str">
        <f>IF(G1556="","",IFERROR(ROUND(SUMIFS(Данные3!$G:$G,Данные3!$A:$A,D$2,Данные3!$B:$B,G1556)*100,0)&amp;"%",""))</f>
        <v/>
      </c>
      <c r="U1556" s="51" t="str">
        <f t="shared" si="73"/>
        <v/>
      </c>
      <c r="V1556" s="53" t="str">
        <f t="shared" si="74"/>
        <v/>
      </c>
      <c r="W1556" s="51" t="str">
        <f>IFERROR(IF(Данные2!$A1556&lt;&gt;"",Данные2!$A1556,""),"")</f>
        <v/>
      </c>
      <c r="X1556" s="53" t="str">
        <f>IF(COUNTIF(W$1:W1556,W1556)=1,IF(COUNT(X$1:X1555)&gt;0,MAX(X$1:X1555)+1,1),"")</f>
        <v/>
      </c>
      <c r="Z1556" s="51" t="str">
        <f>IF($U1556="","",IFERROR(SUMIF(Данные2!$A:$A,Техлист!$U1556,Данные2!D:D),""))</f>
        <v/>
      </c>
      <c r="AA1556" s="51" t="str">
        <f>IF($U1556="","",IFERROR(SUMIF(Данные2!$A:$A,Техлист!$U1556,Данные2!E:E),""))</f>
        <v/>
      </c>
      <c r="AB1556" s="45" t="str">
        <f>IF($U1556="","",IFERROR(ROUND(SUMIF(Данные2!$A:$A,Техлист!$U1556,Данные2!F:F)*100,0)&amp;"%",""))</f>
        <v/>
      </c>
    </row>
    <row r="1557" spans="1:28" x14ac:dyDescent="0.25">
      <c r="A1557" s="45" t="str">
        <f>IF(Данные2!$A1557&lt;&gt;"",Данные2!$A1557,"")</f>
        <v/>
      </c>
      <c r="G1557" s="45" t="str">
        <f t="shared" si="72"/>
        <v/>
      </c>
      <c r="H1557" s="45" t="str">
        <f>IF(COUNTIF(G$1:G1557,G1557)=1,IF(COUNT(H$1:H1556)&gt;0,MAX(H$1:H1556)+1,1),"")</f>
        <v/>
      </c>
      <c r="J1557" s="45" t="str">
        <f>IFERROR(IF(AND(Данные3!A1557&lt;&gt;"",Данные3!A1557=D$2),Данные3!B1557,""),"")</f>
        <v/>
      </c>
      <c r="K1557" s="45" t="str">
        <f>IF(COUNTIF(J$1:J1557,J1557)=1,IF(COUNT(K$1:K1556)&gt;0,MAX(K$1:K1556)+1,1),"")</f>
        <v/>
      </c>
      <c r="M1557" s="51" t="str">
        <f>IF(G1557="","",IFERROR(SUMIFS(Данные3!$E:$E,Данные3!$A:$A,D$2,Данные3!$B:$B,G1557),""))</f>
        <v/>
      </c>
      <c r="N1557" s="51" t="str">
        <f>IF(G1557="","",IFERROR(SUMIFS(Данные3!$F:$F,Данные3!$A:$A,D$2,Данные3!$B:$B,G1557),""))</f>
        <v/>
      </c>
      <c r="O1557" s="51" t="str">
        <f>IF(G1557="","",IFERROR(ROUND(SUMIFS(Данные3!$G:$G,Данные3!$A:$A,D$2,Данные3!$B:$B,G1557)*100,0)&amp;"%",""))</f>
        <v/>
      </c>
      <c r="U1557" s="51" t="str">
        <f t="shared" si="73"/>
        <v/>
      </c>
      <c r="V1557" s="53" t="str">
        <f t="shared" si="74"/>
        <v/>
      </c>
      <c r="W1557" s="51" t="str">
        <f>IFERROR(IF(Данные2!$A1557&lt;&gt;"",Данные2!$A1557,""),"")</f>
        <v/>
      </c>
      <c r="X1557" s="53" t="str">
        <f>IF(COUNTIF(W$1:W1557,W1557)=1,IF(COUNT(X$1:X1556)&gt;0,MAX(X$1:X1556)+1,1),"")</f>
        <v/>
      </c>
      <c r="Z1557" s="51" t="str">
        <f>IF($U1557="","",IFERROR(SUMIF(Данные2!$A:$A,Техлист!$U1557,Данные2!D:D),""))</f>
        <v/>
      </c>
      <c r="AA1557" s="51" t="str">
        <f>IF($U1557="","",IFERROR(SUMIF(Данные2!$A:$A,Техлист!$U1557,Данные2!E:E),""))</f>
        <v/>
      </c>
      <c r="AB1557" s="45" t="str">
        <f>IF($U1557="","",IFERROR(ROUND(SUMIF(Данные2!$A:$A,Техлист!$U1557,Данные2!F:F)*100,0)&amp;"%",""))</f>
        <v/>
      </c>
    </row>
    <row r="1558" spans="1:28" x14ac:dyDescent="0.25">
      <c r="A1558" s="45" t="str">
        <f>IF(Данные2!$A1558&lt;&gt;"",Данные2!$A1558,"")</f>
        <v/>
      </c>
      <c r="G1558" s="45" t="str">
        <f t="shared" si="72"/>
        <v/>
      </c>
      <c r="H1558" s="45" t="str">
        <f>IF(COUNTIF(G$1:G1558,G1558)=1,IF(COUNT(H$1:H1557)&gt;0,MAX(H$1:H1557)+1,1),"")</f>
        <v/>
      </c>
      <c r="J1558" s="45" t="str">
        <f>IFERROR(IF(AND(Данные3!A1558&lt;&gt;"",Данные3!A1558=D$2),Данные3!B1558,""),"")</f>
        <v/>
      </c>
      <c r="K1558" s="45" t="str">
        <f>IF(COUNTIF(J$1:J1558,J1558)=1,IF(COUNT(K$1:K1557)&gt;0,MAX(K$1:K1557)+1,1),"")</f>
        <v/>
      </c>
      <c r="M1558" s="51" t="str">
        <f>IF(G1558="","",IFERROR(SUMIFS(Данные3!$E:$E,Данные3!$A:$A,D$2,Данные3!$B:$B,G1558),""))</f>
        <v/>
      </c>
      <c r="N1558" s="51" t="str">
        <f>IF(G1558="","",IFERROR(SUMIFS(Данные3!$F:$F,Данные3!$A:$A,D$2,Данные3!$B:$B,G1558),""))</f>
        <v/>
      </c>
      <c r="O1558" s="51" t="str">
        <f>IF(G1558="","",IFERROR(ROUND(SUMIFS(Данные3!$G:$G,Данные3!$A:$A,D$2,Данные3!$B:$B,G1558)*100,0)&amp;"%",""))</f>
        <v/>
      </c>
      <c r="U1558" s="51" t="str">
        <f t="shared" si="73"/>
        <v/>
      </c>
      <c r="V1558" s="53" t="str">
        <f t="shared" si="74"/>
        <v/>
      </c>
      <c r="W1558" s="51" t="str">
        <f>IFERROR(IF(Данные2!$A1558&lt;&gt;"",Данные2!$A1558,""),"")</f>
        <v/>
      </c>
      <c r="X1558" s="53" t="str">
        <f>IF(COUNTIF(W$1:W1558,W1558)=1,IF(COUNT(X$1:X1557)&gt;0,MAX(X$1:X1557)+1,1),"")</f>
        <v/>
      </c>
      <c r="Z1558" s="51" t="str">
        <f>IF($U1558="","",IFERROR(SUMIF(Данные2!$A:$A,Техлист!$U1558,Данные2!D:D),""))</f>
        <v/>
      </c>
      <c r="AA1558" s="51" t="str">
        <f>IF($U1558="","",IFERROR(SUMIF(Данные2!$A:$A,Техлист!$U1558,Данные2!E:E),""))</f>
        <v/>
      </c>
      <c r="AB1558" s="45" t="str">
        <f>IF($U1558="","",IFERROR(ROUND(SUMIF(Данные2!$A:$A,Техлист!$U1558,Данные2!F:F)*100,0)&amp;"%",""))</f>
        <v/>
      </c>
    </row>
    <row r="1559" spans="1:28" x14ac:dyDescent="0.25">
      <c r="A1559" s="45" t="str">
        <f>IF(Данные2!$A1559&lt;&gt;"",Данные2!$A1559,"")</f>
        <v/>
      </c>
      <c r="G1559" s="45" t="str">
        <f t="shared" si="72"/>
        <v/>
      </c>
      <c r="H1559" s="45" t="str">
        <f>IF(COUNTIF(G$1:G1559,G1559)=1,IF(COUNT(H$1:H1558)&gt;0,MAX(H$1:H1558)+1,1),"")</f>
        <v/>
      </c>
      <c r="J1559" s="45" t="str">
        <f>IFERROR(IF(AND(Данные3!A1559&lt;&gt;"",Данные3!A1559=D$2),Данные3!B1559,""),"")</f>
        <v/>
      </c>
      <c r="K1559" s="45" t="str">
        <f>IF(COUNTIF(J$1:J1559,J1559)=1,IF(COUNT(K$1:K1558)&gt;0,MAX(K$1:K1558)+1,1),"")</f>
        <v/>
      </c>
      <c r="M1559" s="51" t="str">
        <f>IF(G1559="","",IFERROR(SUMIFS(Данные3!$E:$E,Данные3!$A:$A,D$2,Данные3!$B:$B,G1559),""))</f>
        <v/>
      </c>
      <c r="N1559" s="51" t="str">
        <f>IF(G1559="","",IFERROR(SUMIFS(Данные3!$F:$F,Данные3!$A:$A,D$2,Данные3!$B:$B,G1559),""))</f>
        <v/>
      </c>
      <c r="O1559" s="51" t="str">
        <f>IF(G1559="","",IFERROR(ROUND(SUMIFS(Данные3!$G:$G,Данные3!$A:$A,D$2,Данные3!$B:$B,G1559)*100,0)&amp;"%",""))</f>
        <v/>
      </c>
      <c r="U1559" s="51" t="str">
        <f t="shared" si="73"/>
        <v/>
      </c>
      <c r="V1559" s="53" t="str">
        <f t="shared" si="74"/>
        <v/>
      </c>
      <c r="W1559" s="51" t="str">
        <f>IFERROR(IF(Данные2!$A1559&lt;&gt;"",Данные2!$A1559,""),"")</f>
        <v/>
      </c>
      <c r="X1559" s="53" t="str">
        <f>IF(COUNTIF(W$1:W1559,W1559)=1,IF(COUNT(X$1:X1558)&gt;0,MAX(X$1:X1558)+1,1),"")</f>
        <v/>
      </c>
      <c r="Z1559" s="51" t="str">
        <f>IF($U1559="","",IFERROR(SUMIF(Данные2!$A:$A,Техлист!$U1559,Данные2!D:D),""))</f>
        <v/>
      </c>
      <c r="AA1559" s="51" t="str">
        <f>IF($U1559="","",IFERROR(SUMIF(Данные2!$A:$A,Техлист!$U1559,Данные2!E:E),""))</f>
        <v/>
      </c>
      <c r="AB1559" s="45" t="str">
        <f>IF($U1559="","",IFERROR(ROUND(SUMIF(Данные2!$A:$A,Техлист!$U1559,Данные2!F:F)*100,0)&amp;"%",""))</f>
        <v/>
      </c>
    </row>
    <row r="1560" spans="1:28" x14ac:dyDescent="0.25">
      <c r="A1560" s="45" t="str">
        <f>IF(Данные2!$A1560&lt;&gt;"",Данные2!$A1560,"")</f>
        <v/>
      </c>
      <c r="G1560" s="45" t="str">
        <f t="shared" si="72"/>
        <v/>
      </c>
      <c r="H1560" s="45" t="str">
        <f>IF(COUNTIF(G$1:G1560,G1560)=1,IF(COUNT(H$1:H1559)&gt;0,MAX(H$1:H1559)+1,1),"")</f>
        <v/>
      </c>
      <c r="J1560" s="45" t="str">
        <f>IFERROR(IF(AND(Данные3!A1560&lt;&gt;"",Данные3!A1560=D$2),Данные3!B1560,""),"")</f>
        <v/>
      </c>
      <c r="K1560" s="45" t="str">
        <f>IF(COUNTIF(J$1:J1560,J1560)=1,IF(COUNT(K$1:K1559)&gt;0,MAX(K$1:K1559)+1,1),"")</f>
        <v/>
      </c>
      <c r="M1560" s="51" t="str">
        <f>IF(G1560="","",IFERROR(SUMIFS(Данные3!$E:$E,Данные3!$A:$A,D$2,Данные3!$B:$B,G1560),""))</f>
        <v/>
      </c>
      <c r="N1560" s="51" t="str">
        <f>IF(G1560="","",IFERROR(SUMIFS(Данные3!$F:$F,Данные3!$A:$A,D$2,Данные3!$B:$B,G1560),""))</f>
        <v/>
      </c>
      <c r="O1560" s="51" t="str">
        <f>IF(G1560="","",IFERROR(ROUND(SUMIFS(Данные3!$G:$G,Данные3!$A:$A,D$2,Данные3!$B:$B,G1560)*100,0)&amp;"%",""))</f>
        <v/>
      </c>
      <c r="U1560" s="51" t="str">
        <f t="shared" si="73"/>
        <v/>
      </c>
      <c r="V1560" s="53" t="str">
        <f t="shared" si="74"/>
        <v/>
      </c>
      <c r="W1560" s="51" t="str">
        <f>IFERROR(IF(Данные2!$A1560&lt;&gt;"",Данные2!$A1560,""),"")</f>
        <v/>
      </c>
      <c r="X1560" s="53" t="str">
        <f>IF(COUNTIF(W$1:W1560,W1560)=1,IF(COUNT(X$1:X1559)&gt;0,MAX(X$1:X1559)+1,1),"")</f>
        <v/>
      </c>
      <c r="Z1560" s="51" t="str">
        <f>IF($U1560="","",IFERROR(SUMIF(Данные2!$A:$A,Техлист!$U1560,Данные2!D:D),""))</f>
        <v/>
      </c>
      <c r="AA1560" s="51" t="str">
        <f>IF($U1560="","",IFERROR(SUMIF(Данные2!$A:$A,Техлист!$U1560,Данные2!E:E),""))</f>
        <v/>
      </c>
      <c r="AB1560" s="45" t="str">
        <f>IF($U1560="","",IFERROR(ROUND(SUMIF(Данные2!$A:$A,Техлист!$U1560,Данные2!F:F)*100,0)&amp;"%",""))</f>
        <v/>
      </c>
    </row>
    <row r="1561" spans="1:28" x14ac:dyDescent="0.25">
      <c r="A1561" s="45" t="str">
        <f>IF(Данные2!$A1561&lt;&gt;"",Данные2!$A1561,"")</f>
        <v/>
      </c>
      <c r="G1561" s="45" t="str">
        <f t="shared" si="72"/>
        <v/>
      </c>
      <c r="H1561" s="45" t="str">
        <f>IF(COUNTIF(G$1:G1561,G1561)=1,IF(COUNT(H$1:H1560)&gt;0,MAX(H$1:H1560)+1,1),"")</f>
        <v/>
      </c>
      <c r="J1561" s="45" t="str">
        <f>IFERROR(IF(AND(Данные3!A1561&lt;&gt;"",Данные3!A1561=D$2),Данные3!B1561,""),"")</f>
        <v/>
      </c>
      <c r="K1561" s="45" t="str">
        <f>IF(COUNTIF(J$1:J1561,J1561)=1,IF(COUNT(K$1:K1560)&gt;0,MAX(K$1:K1560)+1,1),"")</f>
        <v/>
      </c>
      <c r="M1561" s="51" t="str">
        <f>IF(G1561="","",IFERROR(SUMIFS(Данные3!$E:$E,Данные3!$A:$A,D$2,Данные3!$B:$B,G1561),""))</f>
        <v/>
      </c>
      <c r="N1561" s="51" t="str">
        <f>IF(G1561="","",IFERROR(SUMIFS(Данные3!$F:$F,Данные3!$A:$A,D$2,Данные3!$B:$B,G1561),""))</f>
        <v/>
      </c>
      <c r="O1561" s="51" t="str">
        <f>IF(G1561="","",IFERROR(ROUND(SUMIFS(Данные3!$G:$G,Данные3!$A:$A,D$2,Данные3!$B:$B,G1561)*100,0)&amp;"%",""))</f>
        <v/>
      </c>
      <c r="U1561" s="51" t="str">
        <f t="shared" si="73"/>
        <v/>
      </c>
      <c r="V1561" s="53" t="str">
        <f t="shared" si="74"/>
        <v/>
      </c>
      <c r="W1561" s="51" t="str">
        <f>IFERROR(IF(Данные2!$A1561&lt;&gt;"",Данные2!$A1561,""),"")</f>
        <v/>
      </c>
      <c r="X1561" s="53" t="str">
        <f>IF(COUNTIF(W$1:W1561,W1561)=1,IF(COUNT(X$1:X1560)&gt;0,MAX(X$1:X1560)+1,1),"")</f>
        <v/>
      </c>
      <c r="Z1561" s="51" t="str">
        <f>IF($U1561="","",IFERROR(SUMIF(Данные2!$A:$A,Техлист!$U1561,Данные2!D:D),""))</f>
        <v/>
      </c>
      <c r="AA1561" s="51" t="str">
        <f>IF($U1561="","",IFERROR(SUMIF(Данные2!$A:$A,Техлист!$U1561,Данные2!E:E),""))</f>
        <v/>
      </c>
      <c r="AB1561" s="45" t="str">
        <f>IF($U1561="","",IFERROR(ROUND(SUMIF(Данные2!$A:$A,Техлист!$U1561,Данные2!F:F)*100,0)&amp;"%",""))</f>
        <v/>
      </c>
    </row>
    <row r="1562" spans="1:28" x14ac:dyDescent="0.25">
      <c r="A1562" s="45" t="str">
        <f>IF(Данные2!$A1562&lt;&gt;"",Данные2!$A1562,"")</f>
        <v/>
      </c>
      <c r="G1562" s="45" t="str">
        <f t="shared" si="72"/>
        <v/>
      </c>
      <c r="H1562" s="45" t="str">
        <f>IF(COUNTIF(G$1:G1562,G1562)=1,IF(COUNT(H$1:H1561)&gt;0,MAX(H$1:H1561)+1,1),"")</f>
        <v/>
      </c>
      <c r="J1562" s="45" t="str">
        <f>IFERROR(IF(AND(Данные3!A1562&lt;&gt;"",Данные3!A1562=D$2),Данные3!B1562,""),"")</f>
        <v/>
      </c>
      <c r="K1562" s="45" t="str">
        <f>IF(COUNTIF(J$1:J1562,J1562)=1,IF(COUNT(K$1:K1561)&gt;0,MAX(K$1:K1561)+1,1),"")</f>
        <v/>
      </c>
      <c r="M1562" s="51" t="str">
        <f>IF(G1562="","",IFERROR(SUMIFS(Данные3!$E:$E,Данные3!$A:$A,D$2,Данные3!$B:$B,G1562),""))</f>
        <v/>
      </c>
      <c r="N1562" s="51" t="str">
        <f>IF(G1562="","",IFERROR(SUMIFS(Данные3!$F:$F,Данные3!$A:$A,D$2,Данные3!$B:$B,G1562),""))</f>
        <v/>
      </c>
      <c r="O1562" s="51" t="str">
        <f>IF(G1562="","",IFERROR(ROUND(SUMIFS(Данные3!$G:$G,Данные3!$A:$A,D$2,Данные3!$B:$B,G1562)*100,0)&amp;"%",""))</f>
        <v/>
      </c>
      <c r="U1562" s="51" t="str">
        <f t="shared" si="73"/>
        <v/>
      </c>
      <c r="V1562" s="53" t="str">
        <f t="shared" si="74"/>
        <v/>
      </c>
      <c r="W1562" s="51" t="str">
        <f>IFERROR(IF(Данные2!$A1562&lt;&gt;"",Данные2!$A1562,""),"")</f>
        <v/>
      </c>
      <c r="X1562" s="53" t="str">
        <f>IF(COUNTIF(W$1:W1562,W1562)=1,IF(COUNT(X$1:X1561)&gt;0,MAX(X$1:X1561)+1,1),"")</f>
        <v/>
      </c>
      <c r="Z1562" s="51" t="str">
        <f>IF($U1562="","",IFERROR(SUMIF(Данные2!$A:$A,Техлист!$U1562,Данные2!D:D),""))</f>
        <v/>
      </c>
      <c r="AA1562" s="51" t="str">
        <f>IF($U1562="","",IFERROR(SUMIF(Данные2!$A:$A,Техлист!$U1562,Данные2!E:E),""))</f>
        <v/>
      </c>
      <c r="AB1562" s="45" t="str">
        <f>IF($U1562="","",IFERROR(ROUND(SUMIF(Данные2!$A:$A,Техлист!$U1562,Данные2!F:F)*100,0)&amp;"%",""))</f>
        <v/>
      </c>
    </row>
    <row r="1563" spans="1:28" x14ac:dyDescent="0.25">
      <c r="A1563" s="45" t="str">
        <f>IF(Данные2!$A1563&lt;&gt;"",Данные2!$A1563,"")</f>
        <v/>
      </c>
      <c r="G1563" s="45" t="str">
        <f t="shared" si="72"/>
        <v/>
      </c>
      <c r="H1563" s="45" t="str">
        <f>IF(COUNTIF(G$1:G1563,G1563)=1,IF(COUNT(H$1:H1562)&gt;0,MAX(H$1:H1562)+1,1),"")</f>
        <v/>
      </c>
      <c r="J1563" s="45" t="str">
        <f>IFERROR(IF(AND(Данные3!A1563&lt;&gt;"",Данные3!A1563=D$2),Данные3!B1563,""),"")</f>
        <v/>
      </c>
      <c r="K1563" s="45" t="str">
        <f>IF(COUNTIF(J$1:J1563,J1563)=1,IF(COUNT(K$1:K1562)&gt;0,MAX(K$1:K1562)+1,1),"")</f>
        <v/>
      </c>
      <c r="M1563" s="51" t="str">
        <f>IF(G1563="","",IFERROR(SUMIFS(Данные3!$E:$E,Данные3!$A:$A,D$2,Данные3!$B:$B,G1563),""))</f>
        <v/>
      </c>
      <c r="N1563" s="51" t="str">
        <f>IF(G1563="","",IFERROR(SUMIFS(Данные3!$F:$F,Данные3!$A:$A,D$2,Данные3!$B:$B,G1563),""))</f>
        <v/>
      </c>
      <c r="O1563" s="51" t="str">
        <f>IF(G1563="","",IFERROR(ROUND(SUMIFS(Данные3!$G:$G,Данные3!$A:$A,D$2,Данные3!$B:$B,G1563)*100,0)&amp;"%",""))</f>
        <v/>
      </c>
      <c r="U1563" s="51" t="str">
        <f t="shared" si="73"/>
        <v/>
      </c>
      <c r="V1563" s="53" t="str">
        <f t="shared" si="74"/>
        <v/>
      </c>
      <c r="W1563" s="51" t="str">
        <f>IFERROR(IF(Данные2!$A1563&lt;&gt;"",Данные2!$A1563,""),"")</f>
        <v/>
      </c>
      <c r="X1563" s="53" t="str">
        <f>IF(COUNTIF(W$1:W1563,W1563)=1,IF(COUNT(X$1:X1562)&gt;0,MAX(X$1:X1562)+1,1),"")</f>
        <v/>
      </c>
      <c r="Z1563" s="51" t="str">
        <f>IF($U1563="","",IFERROR(SUMIF(Данные2!$A:$A,Техлист!$U1563,Данные2!D:D),""))</f>
        <v/>
      </c>
      <c r="AA1563" s="51" t="str">
        <f>IF($U1563="","",IFERROR(SUMIF(Данные2!$A:$A,Техлист!$U1563,Данные2!E:E),""))</f>
        <v/>
      </c>
      <c r="AB1563" s="45" t="str">
        <f>IF($U1563="","",IFERROR(ROUND(SUMIF(Данные2!$A:$A,Техлист!$U1563,Данные2!F:F)*100,0)&amp;"%",""))</f>
        <v/>
      </c>
    </row>
    <row r="1564" spans="1:28" x14ac:dyDescent="0.25">
      <c r="A1564" s="45" t="str">
        <f>IF(Данные2!$A1564&lt;&gt;"",Данные2!$A1564,"")</f>
        <v/>
      </c>
      <c r="G1564" s="45" t="str">
        <f t="shared" si="72"/>
        <v/>
      </c>
      <c r="H1564" s="45" t="str">
        <f>IF(COUNTIF(G$1:G1564,G1564)=1,IF(COUNT(H$1:H1563)&gt;0,MAX(H$1:H1563)+1,1),"")</f>
        <v/>
      </c>
      <c r="J1564" s="45" t="str">
        <f>IFERROR(IF(AND(Данные3!A1564&lt;&gt;"",Данные3!A1564=D$2),Данные3!B1564,""),"")</f>
        <v/>
      </c>
      <c r="K1564" s="45" t="str">
        <f>IF(COUNTIF(J$1:J1564,J1564)=1,IF(COUNT(K$1:K1563)&gt;0,MAX(K$1:K1563)+1,1),"")</f>
        <v/>
      </c>
      <c r="M1564" s="51" t="str">
        <f>IF(G1564="","",IFERROR(SUMIFS(Данные3!$E:$E,Данные3!$A:$A,D$2,Данные3!$B:$B,G1564),""))</f>
        <v/>
      </c>
      <c r="N1564" s="51" t="str">
        <f>IF(G1564="","",IFERROR(SUMIFS(Данные3!$F:$F,Данные3!$A:$A,D$2,Данные3!$B:$B,G1564),""))</f>
        <v/>
      </c>
      <c r="O1564" s="51" t="str">
        <f>IF(G1564="","",IFERROR(ROUND(SUMIFS(Данные3!$G:$G,Данные3!$A:$A,D$2,Данные3!$B:$B,G1564)*100,0)&amp;"%",""))</f>
        <v/>
      </c>
      <c r="U1564" s="51" t="str">
        <f t="shared" si="73"/>
        <v/>
      </c>
      <c r="V1564" s="53" t="str">
        <f t="shared" si="74"/>
        <v/>
      </c>
      <c r="W1564" s="51" t="str">
        <f>IFERROR(IF(Данные2!$A1564&lt;&gt;"",Данные2!$A1564,""),"")</f>
        <v/>
      </c>
      <c r="X1564" s="53" t="str">
        <f>IF(COUNTIF(W$1:W1564,W1564)=1,IF(COUNT(X$1:X1563)&gt;0,MAX(X$1:X1563)+1,1),"")</f>
        <v/>
      </c>
      <c r="Z1564" s="51" t="str">
        <f>IF($U1564="","",IFERROR(SUMIF(Данные2!$A:$A,Техлист!$U1564,Данные2!D:D),""))</f>
        <v/>
      </c>
      <c r="AA1564" s="51" t="str">
        <f>IF($U1564="","",IFERROR(SUMIF(Данные2!$A:$A,Техлист!$U1564,Данные2!E:E),""))</f>
        <v/>
      </c>
      <c r="AB1564" s="45" t="str">
        <f>IF($U1564="","",IFERROR(ROUND(SUMIF(Данные2!$A:$A,Техлист!$U1564,Данные2!F:F)*100,0)&amp;"%",""))</f>
        <v/>
      </c>
    </row>
    <row r="1565" spans="1:28" x14ac:dyDescent="0.25">
      <c r="A1565" s="45" t="str">
        <f>IF(Данные2!$A1565&lt;&gt;"",Данные2!$A1565,"")</f>
        <v/>
      </c>
      <c r="G1565" s="45" t="str">
        <f t="shared" si="72"/>
        <v/>
      </c>
      <c r="H1565" s="45" t="str">
        <f>IF(COUNTIF(G$1:G1565,G1565)=1,IF(COUNT(H$1:H1564)&gt;0,MAX(H$1:H1564)+1,1),"")</f>
        <v/>
      </c>
      <c r="J1565" s="45" t="str">
        <f>IFERROR(IF(AND(Данные3!A1565&lt;&gt;"",Данные3!A1565=D$2),Данные3!B1565,""),"")</f>
        <v/>
      </c>
      <c r="K1565" s="45" t="str">
        <f>IF(COUNTIF(J$1:J1565,J1565)=1,IF(COUNT(K$1:K1564)&gt;0,MAX(K$1:K1564)+1,1),"")</f>
        <v/>
      </c>
      <c r="M1565" s="51" t="str">
        <f>IF(G1565="","",IFERROR(SUMIFS(Данные3!$E:$E,Данные3!$A:$A,D$2,Данные3!$B:$B,G1565),""))</f>
        <v/>
      </c>
      <c r="N1565" s="51" t="str">
        <f>IF(G1565="","",IFERROR(SUMIFS(Данные3!$F:$F,Данные3!$A:$A,D$2,Данные3!$B:$B,G1565),""))</f>
        <v/>
      </c>
      <c r="O1565" s="51" t="str">
        <f>IF(G1565="","",IFERROR(ROUND(SUMIFS(Данные3!$G:$G,Данные3!$A:$A,D$2,Данные3!$B:$B,G1565)*100,0)&amp;"%",""))</f>
        <v/>
      </c>
      <c r="U1565" s="51" t="str">
        <f t="shared" si="73"/>
        <v/>
      </c>
      <c r="V1565" s="53" t="str">
        <f t="shared" si="74"/>
        <v/>
      </c>
      <c r="W1565" s="51" t="str">
        <f>IFERROR(IF(Данные2!$A1565&lt;&gt;"",Данные2!$A1565,""),"")</f>
        <v/>
      </c>
      <c r="X1565" s="53" t="str">
        <f>IF(COUNTIF(W$1:W1565,W1565)=1,IF(COUNT(X$1:X1564)&gt;0,MAX(X$1:X1564)+1,1),"")</f>
        <v/>
      </c>
      <c r="Z1565" s="51" t="str">
        <f>IF($U1565="","",IFERROR(SUMIF(Данные2!$A:$A,Техлист!$U1565,Данные2!D:D),""))</f>
        <v/>
      </c>
      <c r="AA1565" s="51" t="str">
        <f>IF($U1565="","",IFERROR(SUMIF(Данные2!$A:$A,Техлист!$U1565,Данные2!E:E),""))</f>
        <v/>
      </c>
      <c r="AB1565" s="45" t="str">
        <f>IF($U1565="","",IFERROR(ROUND(SUMIF(Данные2!$A:$A,Техлист!$U1565,Данные2!F:F)*100,0)&amp;"%",""))</f>
        <v/>
      </c>
    </row>
    <row r="1566" spans="1:28" x14ac:dyDescent="0.25">
      <c r="A1566" s="45" t="str">
        <f>IF(Данные2!$A1566&lt;&gt;"",Данные2!$A1566,"")</f>
        <v/>
      </c>
      <c r="G1566" s="45" t="str">
        <f t="shared" si="72"/>
        <v/>
      </c>
      <c r="H1566" s="45" t="str">
        <f>IF(COUNTIF(G$1:G1566,G1566)=1,IF(COUNT(H$1:H1565)&gt;0,MAX(H$1:H1565)+1,1),"")</f>
        <v/>
      </c>
      <c r="J1566" s="45" t="str">
        <f>IFERROR(IF(AND(Данные3!A1566&lt;&gt;"",Данные3!A1566=D$2),Данные3!B1566,""),"")</f>
        <v/>
      </c>
      <c r="K1566" s="45" t="str">
        <f>IF(COUNTIF(J$1:J1566,J1566)=1,IF(COUNT(K$1:K1565)&gt;0,MAX(K$1:K1565)+1,1),"")</f>
        <v/>
      </c>
      <c r="M1566" s="51" t="str">
        <f>IF(G1566="","",IFERROR(SUMIFS(Данные3!$E:$E,Данные3!$A:$A,D$2,Данные3!$B:$B,G1566),""))</f>
        <v/>
      </c>
      <c r="N1566" s="51" t="str">
        <f>IF(G1566="","",IFERROR(SUMIFS(Данные3!$F:$F,Данные3!$A:$A,D$2,Данные3!$B:$B,G1566),""))</f>
        <v/>
      </c>
      <c r="O1566" s="51" t="str">
        <f>IF(G1566="","",IFERROR(ROUND(SUMIFS(Данные3!$G:$G,Данные3!$A:$A,D$2,Данные3!$B:$B,G1566)*100,0)&amp;"%",""))</f>
        <v/>
      </c>
      <c r="U1566" s="51" t="str">
        <f t="shared" si="73"/>
        <v/>
      </c>
      <c r="V1566" s="53" t="str">
        <f t="shared" si="74"/>
        <v/>
      </c>
      <c r="W1566" s="51" t="str">
        <f>IFERROR(IF(Данные2!$A1566&lt;&gt;"",Данные2!$A1566,""),"")</f>
        <v/>
      </c>
      <c r="X1566" s="53" t="str">
        <f>IF(COUNTIF(W$1:W1566,W1566)=1,IF(COUNT(X$1:X1565)&gt;0,MAX(X$1:X1565)+1,1),"")</f>
        <v/>
      </c>
      <c r="Z1566" s="51" t="str">
        <f>IF($U1566="","",IFERROR(SUMIF(Данные2!$A:$A,Техлист!$U1566,Данные2!D:D),""))</f>
        <v/>
      </c>
      <c r="AA1566" s="51" t="str">
        <f>IF($U1566="","",IFERROR(SUMIF(Данные2!$A:$A,Техлист!$U1566,Данные2!E:E),""))</f>
        <v/>
      </c>
      <c r="AB1566" s="45" t="str">
        <f>IF($U1566="","",IFERROR(ROUND(SUMIF(Данные2!$A:$A,Техлист!$U1566,Данные2!F:F)*100,0)&amp;"%",""))</f>
        <v/>
      </c>
    </row>
    <row r="1567" spans="1:28" x14ac:dyDescent="0.25">
      <c r="A1567" s="45" t="str">
        <f>IF(Данные2!$A1567&lt;&gt;"",Данные2!$A1567,"")</f>
        <v/>
      </c>
      <c r="G1567" s="45" t="str">
        <f t="shared" si="72"/>
        <v/>
      </c>
      <c r="H1567" s="45" t="str">
        <f>IF(COUNTIF(G$1:G1567,G1567)=1,IF(COUNT(H$1:H1566)&gt;0,MAX(H$1:H1566)+1,1),"")</f>
        <v/>
      </c>
      <c r="J1567" s="45" t="str">
        <f>IFERROR(IF(AND(Данные3!A1567&lt;&gt;"",Данные3!A1567=D$2),Данные3!B1567,""),"")</f>
        <v/>
      </c>
      <c r="K1567" s="45" t="str">
        <f>IF(COUNTIF(J$1:J1567,J1567)=1,IF(COUNT(K$1:K1566)&gt;0,MAX(K$1:K1566)+1,1),"")</f>
        <v/>
      </c>
      <c r="M1567" s="51" t="str">
        <f>IF(G1567="","",IFERROR(SUMIFS(Данные3!$E:$E,Данные3!$A:$A,D$2,Данные3!$B:$B,G1567),""))</f>
        <v/>
      </c>
      <c r="N1567" s="51" t="str">
        <f>IF(G1567="","",IFERROR(SUMIFS(Данные3!$F:$F,Данные3!$A:$A,D$2,Данные3!$B:$B,G1567),""))</f>
        <v/>
      </c>
      <c r="O1567" s="51" t="str">
        <f>IF(G1567="","",IFERROR(ROUND(SUMIFS(Данные3!$G:$G,Данные3!$A:$A,D$2,Данные3!$B:$B,G1567)*100,0)&amp;"%",""))</f>
        <v/>
      </c>
      <c r="U1567" s="51" t="str">
        <f t="shared" si="73"/>
        <v/>
      </c>
      <c r="V1567" s="53" t="str">
        <f t="shared" si="74"/>
        <v/>
      </c>
      <c r="W1567" s="51" t="str">
        <f>IFERROR(IF(Данные2!$A1567&lt;&gt;"",Данные2!$A1567,""),"")</f>
        <v/>
      </c>
      <c r="X1567" s="53" t="str">
        <f>IF(COUNTIF(W$1:W1567,W1567)=1,IF(COUNT(X$1:X1566)&gt;0,MAX(X$1:X1566)+1,1),"")</f>
        <v/>
      </c>
      <c r="Z1567" s="51" t="str">
        <f>IF($U1567="","",IFERROR(SUMIF(Данные2!$A:$A,Техлист!$U1567,Данные2!D:D),""))</f>
        <v/>
      </c>
      <c r="AA1567" s="51" t="str">
        <f>IF($U1567="","",IFERROR(SUMIF(Данные2!$A:$A,Техлист!$U1567,Данные2!E:E),""))</f>
        <v/>
      </c>
      <c r="AB1567" s="45" t="str">
        <f>IF($U1567="","",IFERROR(ROUND(SUMIF(Данные2!$A:$A,Техлист!$U1567,Данные2!F:F)*100,0)&amp;"%",""))</f>
        <v/>
      </c>
    </row>
    <row r="1568" spans="1:28" x14ac:dyDescent="0.25">
      <c r="A1568" s="45" t="str">
        <f>IF(Данные2!$A1568&lt;&gt;"",Данные2!$A1568,"")</f>
        <v/>
      </c>
      <c r="G1568" s="45" t="str">
        <f t="shared" si="72"/>
        <v/>
      </c>
      <c r="H1568" s="45" t="str">
        <f>IF(COUNTIF(G$1:G1568,G1568)=1,IF(COUNT(H$1:H1567)&gt;0,MAX(H$1:H1567)+1,1),"")</f>
        <v/>
      </c>
      <c r="J1568" s="45" t="str">
        <f>IFERROR(IF(AND(Данные3!A1568&lt;&gt;"",Данные3!A1568=D$2),Данные3!B1568,""),"")</f>
        <v/>
      </c>
      <c r="K1568" s="45" t="str">
        <f>IF(COUNTIF(J$1:J1568,J1568)=1,IF(COUNT(K$1:K1567)&gt;0,MAX(K$1:K1567)+1,1),"")</f>
        <v/>
      </c>
      <c r="M1568" s="51" t="str">
        <f>IF(G1568="","",IFERROR(SUMIFS(Данные3!$E:$E,Данные3!$A:$A,D$2,Данные3!$B:$B,G1568),""))</f>
        <v/>
      </c>
      <c r="N1568" s="51" t="str">
        <f>IF(G1568="","",IFERROR(SUMIFS(Данные3!$F:$F,Данные3!$A:$A,D$2,Данные3!$B:$B,G1568),""))</f>
        <v/>
      </c>
      <c r="O1568" s="51" t="str">
        <f>IF(G1568="","",IFERROR(ROUND(SUMIFS(Данные3!$G:$G,Данные3!$A:$A,D$2,Данные3!$B:$B,G1568)*100,0)&amp;"%",""))</f>
        <v/>
      </c>
      <c r="U1568" s="51" t="str">
        <f t="shared" si="73"/>
        <v/>
      </c>
      <c r="V1568" s="53" t="str">
        <f t="shared" si="74"/>
        <v/>
      </c>
      <c r="W1568" s="51" t="str">
        <f>IFERROR(IF(Данные2!$A1568&lt;&gt;"",Данные2!$A1568,""),"")</f>
        <v/>
      </c>
      <c r="X1568" s="53" t="str">
        <f>IF(COUNTIF(W$1:W1568,W1568)=1,IF(COUNT(X$1:X1567)&gt;0,MAX(X$1:X1567)+1,1),"")</f>
        <v/>
      </c>
      <c r="Z1568" s="51" t="str">
        <f>IF($U1568="","",IFERROR(SUMIF(Данные2!$A:$A,Техлист!$U1568,Данные2!D:D),""))</f>
        <v/>
      </c>
      <c r="AA1568" s="51" t="str">
        <f>IF($U1568="","",IFERROR(SUMIF(Данные2!$A:$A,Техлист!$U1568,Данные2!E:E),""))</f>
        <v/>
      </c>
      <c r="AB1568" s="45" t="str">
        <f>IF($U1568="","",IFERROR(ROUND(SUMIF(Данные2!$A:$A,Техлист!$U1568,Данные2!F:F)*100,0)&amp;"%",""))</f>
        <v/>
      </c>
    </row>
    <row r="1569" spans="1:28" x14ac:dyDescent="0.25">
      <c r="A1569" s="45" t="str">
        <f>IF(Данные2!$A1569&lt;&gt;"",Данные2!$A1569,"")</f>
        <v/>
      </c>
      <c r="G1569" s="45" t="str">
        <f t="shared" si="72"/>
        <v/>
      </c>
      <c r="H1569" s="45" t="str">
        <f>IF(COUNTIF(G$1:G1569,G1569)=1,IF(COUNT(H$1:H1568)&gt;0,MAX(H$1:H1568)+1,1),"")</f>
        <v/>
      </c>
      <c r="J1569" s="45" t="str">
        <f>IFERROR(IF(AND(Данные3!A1569&lt;&gt;"",Данные3!A1569=D$2),Данные3!B1569,""),"")</f>
        <v/>
      </c>
      <c r="K1569" s="45" t="str">
        <f>IF(COUNTIF(J$1:J1569,J1569)=1,IF(COUNT(K$1:K1568)&gt;0,MAX(K$1:K1568)+1,1),"")</f>
        <v/>
      </c>
      <c r="M1569" s="51" t="str">
        <f>IF(G1569="","",IFERROR(SUMIFS(Данные3!$E:$E,Данные3!$A:$A,D$2,Данные3!$B:$B,G1569),""))</f>
        <v/>
      </c>
      <c r="N1569" s="51" t="str">
        <f>IF(G1569="","",IFERROR(SUMIFS(Данные3!$F:$F,Данные3!$A:$A,D$2,Данные3!$B:$B,G1569),""))</f>
        <v/>
      </c>
      <c r="O1569" s="51" t="str">
        <f>IF(G1569="","",IFERROR(ROUND(SUMIFS(Данные3!$G:$G,Данные3!$A:$A,D$2,Данные3!$B:$B,G1569)*100,0)&amp;"%",""))</f>
        <v/>
      </c>
      <c r="U1569" s="51" t="str">
        <f t="shared" si="73"/>
        <v/>
      </c>
      <c r="V1569" s="53" t="str">
        <f t="shared" si="74"/>
        <v/>
      </c>
      <c r="W1569" s="51" t="str">
        <f>IFERROR(IF(Данные2!$A1569&lt;&gt;"",Данные2!$A1569,""),"")</f>
        <v/>
      </c>
      <c r="X1569" s="53" t="str">
        <f>IF(COUNTIF(W$1:W1569,W1569)=1,IF(COUNT(X$1:X1568)&gt;0,MAX(X$1:X1568)+1,1),"")</f>
        <v/>
      </c>
      <c r="Z1569" s="51" t="str">
        <f>IF($U1569="","",IFERROR(SUMIF(Данные2!$A:$A,Техлист!$U1569,Данные2!D:D),""))</f>
        <v/>
      </c>
      <c r="AA1569" s="51" t="str">
        <f>IF($U1569="","",IFERROR(SUMIF(Данные2!$A:$A,Техлист!$U1569,Данные2!E:E),""))</f>
        <v/>
      </c>
      <c r="AB1569" s="45" t="str">
        <f>IF($U1569="","",IFERROR(ROUND(SUMIF(Данные2!$A:$A,Техлист!$U1569,Данные2!F:F)*100,0)&amp;"%",""))</f>
        <v/>
      </c>
    </row>
    <row r="1570" spans="1:28" x14ac:dyDescent="0.25">
      <c r="A1570" s="45" t="str">
        <f>IF(Данные2!$A1570&lt;&gt;"",Данные2!$A1570,"")</f>
        <v/>
      </c>
      <c r="G1570" s="45" t="str">
        <f t="shared" si="72"/>
        <v/>
      </c>
      <c r="H1570" s="45" t="str">
        <f>IF(COUNTIF(G$1:G1570,G1570)=1,IF(COUNT(H$1:H1569)&gt;0,MAX(H$1:H1569)+1,1),"")</f>
        <v/>
      </c>
      <c r="J1570" s="45" t="str">
        <f>IFERROR(IF(AND(Данные3!A1570&lt;&gt;"",Данные3!A1570=D$2),Данные3!B1570,""),"")</f>
        <v/>
      </c>
      <c r="K1570" s="45" t="str">
        <f>IF(COUNTIF(J$1:J1570,J1570)=1,IF(COUNT(K$1:K1569)&gt;0,MAX(K$1:K1569)+1,1),"")</f>
        <v/>
      </c>
      <c r="M1570" s="51" t="str">
        <f>IF(G1570="","",IFERROR(SUMIFS(Данные3!$E:$E,Данные3!$A:$A,D$2,Данные3!$B:$B,G1570),""))</f>
        <v/>
      </c>
      <c r="N1570" s="51" t="str">
        <f>IF(G1570="","",IFERROR(SUMIFS(Данные3!$F:$F,Данные3!$A:$A,D$2,Данные3!$B:$B,G1570),""))</f>
        <v/>
      </c>
      <c r="O1570" s="51" t="str">
        <f>IF(G1570="","",IFERROR(ROUND(SUMIFS(Данные3!$G:$G,Данные3!$A:$A,D$2,Данные3!$B:$B,G1570)*100,0)&amp;"%",""))</f>
        <v/>
      </c>
      <c r="U1570" s="51" t="str">
        <f t="shared" si="73"/>
        <v/>
      </c>
      <c r="V1570" s="53" t="str">
        <f t="shared" si="74"/>
        <v/>
      </c>
      <c r="W1570" s="51" t="str">
        <f>IFERROR(IF(Данные2!$A1570&lt;&gt;"",Данные2!$A1570,""),"")</f>
        <v/>
      </c>
      <c r="X1570" s="53" t="str">
        <f>IF(COUNTIF(W$1:W1570,W1570)=1,IF(COUNT(X$1:X1569)&gt;0,MAX(X$1:X1569)+1,1),"")</f>
        <v/>
      </c>
      <c r="Z1570" s="51" t="str">
        <f>IF($U1570="","",IFERROR(SUMIF(Данные2!$A:$A,Техлист!$U1570,Данные2!D:D),""))</f>
        <v/>
      </c>
      <c r="AA1570" s="51" t="str">
        <f>IF($U1570="","",IFERROR(SUMIF(Данные2!$A:$A,Техлист!$U1570,Данные2!E:E),""))</f>
        <v/>
      </c>
      <c r="AB1570" s="45" t="str">
        <f>IF($U1570="","",IFERROR(ROUND(SUMIF(Данные2!$A:$A,Техлист!$U1570,Данные2!F:F)*100,0)&amp;"%",""))</f>
        <v/>
      </c>
    </row>
    <row r="1571" spans="1:28" x14ac:dyDescent="0.25">
      <c r="A1571" s="45" t="str">
        <f>IF(Данные2!$A1571&lt;&gt;"",Данные2!$A1571,"")</f>
        <v/>
      </c>
      <c r="G1571" s="45" t="str">
        <f t="shared" si="72"/>
        <v/>
      </c>
      <c r="H1571" s="45" t="str">
        <f>IF(COUNTIF(G$1:G1571,G1571)=1,IF(COUNT(H$1:H1570)&gt;0,MAX(H$1:H1570)+1,1),"")</f>
        <v/>
      </c>
      <c r="J1571" s="45" t="str">
        <f>IFERROR(IF(AND(Данные3!A1571&lt;&gt;"",Данные3!A1571=D$2),Данные3!B1571,""),"")</f>
        <v/>
      </c>
      <c r="K1571" s="45" t="str">
        <f>IF(COUNTIF(J$1:J1571,J1571)=1,IF(COUNT(K$1:K1570)&gt;0,MAX(K$1:K1570)+1,1),"")</f>
        <v/>
      </c>
      <c r="M1571" s="51" t="str">
        <f>IF(G1571="","",IFERROR(SUMIFS(Данные3!$E:$E,Данные3!$A:$A,D$2,Данные3!$B:$B,G1571),""))</f>
        <v/>
      </c>
      <c r="N1571" s="51" t="str">
        <f>IF(G1571="","",IFERROR(SUMIFS(Данные3!$F:$F,Данные3!$A:$A,D$2,Данные3!$B:$B,G1571),""))</f>
        <v/>
      </c>
      <c r="O1571" s="51" t="str">
        <f>IF(G1571="","",IFERROR(ROUND(SUMIFS(Данные3!$G:$G,Данные3!$A:$A,D$2,Данные3!$B:$B,G1571)*100,0)&amp;"%",""))</f>
        <v/>
      </c>
      <c r="U1571" s="51" t="str">
        <f t="shared" si="73"/>
        <v/>
      </c>
      <c r="V1571" s="53" t="str">
        <f t="shared" si="74"/>
        <v/>
      </c>
      <c r="W1571" s="51" t="str">
        <f>IFERROR(IF(Данные2!$A1571&lt;&gt;"",Данные2!$A1571,""),"")</f>
        <v/>
      </c>
      <c r="X1571" s="53" t="str">
        <f>IF(COUNTIF(W$1:W1571,W1571)=1,IF(COUNT(X$1:X1570)&gt;0,MAX(X$1:X1570)+1,1),"")</f>
        <v/>
      </c>
      <c r="Z1571" s="51" t="str">
        <f>IF($U1571="","",IFERROR(SUMIF(Данные2!$A:$A,Техлист!$U1571,Данные2!D:D),""))</f>
        <v/>
      </c>
      <c r="AA1571" s="51" t="str">
        <f>IF($U1571="","",IFERROR(SUMIF(Данные2!$A:$A,Техлист!$U1571,Данные2!E:E),""))</f>
        <v/>
      </c>
      <c r="AB1571" s="45" t="str">
        <f>IF($U1571="","",IFERROR(ROUND(SUMIF(Данные2!$A:$A,Техлист!$U1571,Данные2!F:F)*100,0)&amp;"%",""))</f>
        <v/>
      </c>
    </row>
    <row r="1572" spans="1:28" x14ac:dyDescent="0.25">
      <c r="A1572" s="45" t="str">
        <f>IF(Данные2!$A1572&lt;&gt;"",Данные2!$A1572,"")</f>
        <v/>
      </c>
      <c r="G1572" s="45" t="str">
        <f t="shared" si="72"/>
        <v/>
      </c>
      <c r="H1572" s="45" t="str">
        <f>IF(COUNTIF(G$1:G1572,G1572)=1,IF(COUNT(H$1:H1571)&gt;0,MAX(H$1:H1571)+1,1),"")</f>
        <v/>
      </c>
      <c r="J1572" s="45" t="str">
        <f>IFERROR(IF(AND(Данные3!A1572&lt;&gt;"",Данные3!A1572=D$2),Данные3!B1572,""),"")</f>
        <v/>
      </c>
      <c r="K1572" s="45" t="str">
        <f>IF(COUNTIF(J$1:J1572,J1572)=1,IF(COUNT(K$1:K1571)&gt;0,MAX(K$1:K1571)+1,1),"")</f>
        <v/>
      </c>
      <c r="M1572" s="51" t="str">
        <f>IF(G1572="","",IFERROR(SUMIFS(Данные3!$E:$E,Данные3!$A:$A,D$2,Данные3!$B:$B,G1572),""))</f>
        <v/>
      </c>
      <c r="N1572" s="51" t="str">
        <f>IF(G1572="","",IFERROR(SUMIFS(Данные3!$F:$F,Данные3!$A:$A,D$2,Данные3!$B:$B,G1572),""))</f>
        <v/>
      </c>
      <c r="O1572" s="51" t="str">
        <f>IF(G1572="","",IFERROR(ROUND(SUMIFS(Данные3!$G:$G,Данные3!$A:$A,D$2,Данные3!$B:$B,G1572)*100,0)&amp;"%",""))</f>
        <v/>
      </c>
      <c r="U1572" s="51" t="str">
        <f t="shared" si="73"/>
        <v/>
      </c>
      <c r="V1572" s="53" t="str">
        <f t="shared" si="74"/>
        <v/>
      </c>
      <c r="W1572" s="51" t="str">
        <f>IFERROR(IF(Данные2!$A1572&lt;&gt;"",Данные2!$A1572,""),"")</f>
        <v/>
      </c>
      <c r="X1572" s="53" t="str">
        <f>IF(COUNTIF(W$1:W1572,W1572)=1,IF(COUNT(X$1:X1571)&gt;0,MAX(X$1:X1571)+1,1),"")</f>
        <v/>
      </c>
      <c r="Z1572" s="51" t="str">
        <f>IF($U1572="","",IFERROR(SUMIF(Данные2!$A:$A,Техлист!$U1572,Данные2!D:D),""))</f>
        <v/>
      </c>
      <c r="AA1572" s="51" t="str">
        <f>IF($U1572="","",IFERROR(SUMIF(Данные2!$A:$A,Техлист!$U1572,Данные2!E:E),""))</f>
        <v/>
      </c>
      <c r="AB1572" s="45" t="str">
        <f>IF($U1572="","",IFERROR(ROUND(SUMIF(Данные2!$A:$A,Техлист!$U1572,Данные2!F:F)*100,0)&amp;"%",""))</f>
        <v/>
      </c>
    </row>
    <row r="1573" spans="1:28" x14ac:dyDescent="0.25">
      <c r="A1573" s="45" t="str">
        <f>IF(Данные2!$A1573&lt;&gt;"",Данные2!$A1573,"")</f>
        <v/>
      </c>
      <c r="G1573" s="45" t="str">
        <f t="shared" si="72"/>
        <v/>
      </c>
      <c r="H1573" s="45" t="str">
        <f>IF(COUNTIF(G$1:G1573,G1573)=1,IF(COUNT(H$1:H1572)&gt;0,MAX(H$1:H1572)+1,1),"")</f>
        <v/>
      </c>
      <c r="J1573" s="45" t="str">
        <f>IFERROR(IF(AND(Данные3!A1573&lt;&gt;"",Данные3!A1573=D$2),Данные3!B1573,""),"")</f>
        <v/>
      </c>
      <c r="K1573" s="45" t="str">
        <f>IF(COUNTIF(J$1:J1573,J1573)=1,IF(COUNT(K$1:K1572)&gt;0,MAX(K$1:K1572)+1,1),"")</f>
        <v/>
      </c>
      <c r="M1573" s="51" t="str">
        <f>IF(G1573="","",IFERROR(SUMIFS(Данные3!$E:$E,Данные3!$A:$A,D$2,Данные3!$B:$B,G1573),""))</f>
        <v/>
      </c>
      <c r="N1573" s="51" t="str">
        <f>IF(G1573="","",IFERROR(SUMIFS(Данные3!$F:$F,Данные3!$A:$A,D$2,Данные3!$B:$B,G1573),""))</f>
        <v/>
      </c>
      <c r="O1573" s="51" t="str">
        <f>IF(G1573="","",IFERROR(ROUND(SUMIFS(Данные3!$G:$G,Данные3!$A:$A,D$2,Данные3!$B:$B,G1573)*100,0)&amp;"%",""))</f>
        <v/>
      </c>
      <c r="U1573" s="51" t="str">
        <f t="shared" si="73"/>
        <v/>
      </c>
      <c r="V1573" s="53" t="str">
        <f t="shared" si="74"/>
        <v/>
      </c>
      <c r="W1573" s="51" t="str">
        <f>IFERROR(IF(Данные2!$A1573&lt;&gt;"",Данные2!$A1573,""),"")</f>
        <v/>
      </c>
      <c r="X1573" s="53" t="str">
        <f>IF(COUNTIF(W$1:W1573,W1573)=1,IF(COUNT(X$1:X1572)&gt;0,MAX(X$1:X1572)+1,1),"")</f>
        <v/>
      </c>
      <c r="Z1573" s="51" t="str">
        <f>IF($U1573="","",IFERROR(SUMIF(Данные2!$A:$A,Техлист!$U1573,Данные2!D:D),""))</f>
        <v/>
      </c>
      <c r="AA1573" s="51" t="str">
        <f>IF($U1573="","",IFERROR(SUMIF(Данные2!$A:$A,Техлист!$U1573,Данные2!E:E),""))</f>
        <v/>
      </c>
      <c r="AB1573" s="45" t="str">
        <f>IF($U1573="","",IFERROR(ROUND(SUMIF(Данные2!$A:$A,Техлист!$U1573,Данные2!F:F)*100,0)&amp;"%",""))</f>
        <v/>
      </c>
    </row>
    <row r="1574" spans="1:28" x14ac:dyDescent="0.25">
      <c r="A1574" s="45" t="str">
        <f>IF(Данные2!$A1574&lt;&gt;"",Данные2!$A1574,"")</f>
        <v/>
      </c>
      <c r="G1574" s="45" t="str">
        <f t="shared" si="72"/>
        <v/>
      </c>
      <c r="H1574" s="45" t="str">
        <f>IF(COUNTIF(G$1:G1574,G1574)=1,IF(COUNT(H$1:H1573)&gt;0,MAX(H$1:H1573)+1,1),"")</f>
        <v/>
      </c>
      <c r="J1574" s="45" t="str">
        <f>IFERROR(IF(AND(Данные3!A1574&lt;&gt;"",Данные3!A1574=D$2),Данные3!B1574,""),"")</f>
        <v/>
      </c>
      <c r="K1574" s="45" t="str">
        <f>IF(COUNTIF(J$1:J1574,J1574)=1,IF(COUNT(K$1:K1573)&gt;0,MAX(K$1:K1573)+1,1),"")</f>
        <v/>
      </c>
      <c r="M1574" s="51" t="str">
        <f>IF(G1574="","",IFERROR(SUMIFS(Данные3!$E:$E,Данные3!$A:$A,D$2,Данные3!$B:$B,G1574),""))</f>
        <v/>
      </c>
      <c r="N1574" s="51" t="str">
        <f>IF(G1574="","",IFERROR(SUMIFS(Данные3!$F:$F,Данные3!$A:$A,D$2,Данные3!$B:$B,G1574),""))</f>
        <v/>
      </c>
      <c r="O1574" s="51" t="str">
        <f>IF(G1574="","",IFERROR(ROUND(SUMIFS(Данные3!$G:$G,Данные3!$A:$A,D$2,Данные3!$B:$B,G1574)*100,0)&amp;"%",""))</f>
        <v/>
      </c>
      <c r="U1574" s="51" t="str">
        <f t="shared" si="73"/>
        <v/>
      </c>
      <c r="V1574" s="53" t="str">
        <f t="shared" si="74"/>
        <v/>
      </c>
      <c r="W1574" s="51" t="str">
        <f>IFERROR(IF(Данные2!$A1574&lt;&gt;"",Данные2!$A1574,""),"")</f>
        <v/>
      </c>
      <c r="X1574" s="53" t="str">
        <f>IF(COUNTIF(W$1:W1574,W1574)=1,IF(COUNT(X$1:X1573)&gt;0,MAX(X$1:X1573)+1,1),"")</f>
        <v/>
      </c>
      <c r="Z1574" s="51" t="str">
        <f>IF($U1574="","",IFERROR(SUMIF(Данные2!$A:$A,Техлист!$U1574,Данные2!D:D),""))</f>
        <v/>
      </c>
      <c r="AA1574" s="51" t="str">
        <f>IF($U1574="","",IFERROR(SUMIF(Данные2!$A:$A,Техлист!$U1574,Данные2!E:E),""))</f>
        <v/>
      </c>
      <c r="AB1574" s="45" t="str">
        <f>IF($U1574="","",IFERROR(ROUND(SUMIF(Данные2!$A:$A,Техлист!$U1574,Данные2!F:F)*100,0)&amp;"%",""))</f>
        <v/>
      </c>
    </row>
    <row r="1575" spans="1:28" x14ac:dyDescent="0.25">
      <c r="A1575" s="45" t="str">
        <f>IF(Данные2!$A1575&lt;&gt;"",Данные2!$A1575,"")</f>
        <v/>
      </c>
      <c r="G1575" s="45" t="str">
        <f t="shared" si="72"/>
        <v/>
      </c>
      <c r="H1575" s="45" t="str">
        <f>IF(COUNTIF(G$1:G1575,G1575)=1,IF(COUNT(H$1:H1574)&gt;0,MAX(H$1:H1574)+1,1),"")</f>
        <v/>
      </c>
      <c r="J1575" s="45" t="str">
        <f>IFERROR(IF(AND(Данные3!A1575&lt;&gt;"",Данные3!A1575=D$2),Данные3!B1575,""),"")</f>
        <v/>
      </c>
      <c r="K1575" s="45" t="str">
        <f>IF(COUNTIF(J$1:J1575,J1575)=1,IF(COUNT(K$1:K1574)&gt;0,MAX(K$1:K1574)+1,1),"")</f>
        <v/>
      </c>
      <c r="M1575" s="51" t="str">
        <f>IF(G1575="","",IFERROR(SUMIFS(Данные3!$E:$E,Данные3!$A:$A,D$2,Данные3!$B:$B,G1575),""))</f>
        <v/>
      </c>
      <c r="N1575" s="51" t="str">
        <f>IF(G1575="","",IFERROR(SUMIFS(Данные3!$F:$F,Данные3!$A:$A,D$2,Данные3!$B:$B,G1575),""))</f>
        <v/>
      </c>
      <c r="O1575" s="51" t="str">
        <f>IF(G1575="","",IFERROR(ROUND(SUMIFS(Данные3!$G:$G,Данные3!$A:$A,D$2,Данные3!$B:$B,G1575)*100,0)&amp;"%",""))</f>
        <v/>
      </c>
      <c r="U1575" s="51" t="str">
        <f t="shared" si="73"/>
        <v/>
      </c>
      <c r="V1575" s="53" t="str">
        <f t="shared" si="74"/>
        <v/>
      </c>
      <c r="W1575" s="51" t="str">
        <f>IFERROR(IF(Данные2!$A1575&lt;&gt;"",Данные2!$A1575,""),"")</f>
        <v/>
      </c>
      <c r="X1575" s="53" t="str">
        <f>IF(COUNTIF(W$1:W1575,W1575)=1,IF(COUNT(X$1:X1574)&gt;0,MAX(X$1:X1574)+1,1),"")</f>
        <v/>
      </c>
      <c r="Z1575" s="51" t="str">
        <f>IF($U1575="","",IFERROR(SUMIF(Данные2!$A:$A,Техлист!$U1575,Данные2!D:D),""))</f>
        <v/>
      </c>
      <c r="AA1575" s="51" t="str">
        <f>IF($U1575="","",IFERROR(SUMIF(Данные2!$A:$A,Техлист!$U1575,Данные2!E:E),""))</f>
        <v/>
      </c>
      <c r="AB1575" s="45" t="str">
        <f>IF($U1575="","",IFERROR(ROUND(SUMIF(Данные2!$A:$A,Техлист!$U1575,Данные2!F:F)*100,0)&amp;"%",""))</f>
        <v/>
      </c>
    </row>
    <row r="1576" spans="1:28" x14ac:dyDescent="0.25">
      <c r="A1576" s="45" t="str">
        <f>IF(Данные2!$A1576&lt;&gt;"",Данные2!$A1576,"")</f>
        <v/>
      </c>
      <c r="G1576" s="45" t="str">
        <f t="shared" si="72"/>
        <v/>
      </c>
      <c r="H1576" s="45" t="str">
        <f>IF(COUNTIF(G$1:G1576,G1576)=1,IF(COUNT(H$1:H1575)&gt;0,MAX(H$1:H1575)+1,1),"")</f>
        <v/>
      </c>
      <c r="J1576" s="45" t="str">
        <f>IFERROR(IF(AND(Данные3!A1576&lt;&gt;"",Данные3!A1576=D$2),Данные3!B1576,""),"")</f>
        <v/>
      </c>
      <c r="K1576" s="45" t="str">
        <f>IF(COUNTIF(J$1:J1576,J1576)=1,IF(COUNT(K$1:K1575)&gt;0,MAX(K$1:K1575)+1,1),"")</f>
        <v/>
      </c>
      <c r="M1576" s="51" t="str">
        <f>IF(G1576="","",IFERROR(SUMIFS(Данные3!$E:$E,Данные3!$A:$A,D$2,Данные3!$B:$B,G1576),""))</f>
        <v/>
      </c>
      <c r="N1576" s="51" t="str">
        <f>IF(G1576="","",IFERROR(SUMIFS(Данные3!$F:$F,Данные3!$A:$A,D$2,Данные3!$B:$B,G1576),""))</f>
        <v/>
      </c>
      <c r="O1576" s="51" t="str">
        <f>IF(G1576="","",IFERROR(ROUND(SUMIFS(Данные3!$G:$G,Данные3!$A:$A,D$2,Данные3!$B:$B,G1576)*100,0)&amp;"%",""))</f>
        <v/>
      </c>
      <c r="U1576" s="51" t="str">
        <f t="shared" si="73"/>
        <v/>
      </c>
      <c r="V1576" s="53" t="str">
        <f t="shared" si="74"/>
        <v/>
      </c>
      <c r="W1576" s="51" t="str">
        <f>IFERROR(IF(Данные2!$A1576&lt;&gt;"",Данные2!$A1576,""),"")</f>
        <v/>
      </c>
      <c r="X1576" s="53" t="str">
        <f>IF(COUNTIF(W$1:W1576,W1576)=1,IF(COUNT(X$1:X1575)&gt;0,MAX(X$1:X1575)+1,1),"")</f>
        <v/>
      </c>
      <c r="Z1576" s="51" t="str">
        <f>IF($U1576="","",IFERROR(SUMIF(Данные2!$A:$A,Техлист!$U1576,Данные2!D:D),""))</f>
        <v/>
      </c>
      <c r="AA1576" s="51" t="str">
        <f>IF($U1576="","",IFERROR(SUMIF(Данные2!$A:$A,Техлист!$U1576,Данные2!E:E),""))</f>
        <v/>
      </c>
      <c r="AB1576" s="45" t="str">
        <f>IF($U1576="","",IFERROR(ROUND(SUMIF(Данные2!$A:$A,Техлист!$U1576,Данные2!F:F)*100,0)&amp;"%",""))</f>
        <v/>
      </c>
    </row>
    <row r="1577" spans="1:28" x14ac:dyDescent="0.25">
      <c r="A1577" s="45" t="str">
        <f>IF(Данные2!$A1577&lt;&gt;"",Данные2!$A1577,"")</f>
        <v/>
      </c>
      <c r="G1577" s="45" t="str">
        <f t="shared" si="72"/>
        <v/>
      </c>
      <c r="H1577" s="45" t="str">
        <f>IF(COUNTIF(G$1:G1577,G1577)=1,IF(COUNT(H$1:H1576)&gt;0,MAX(H$1:H1576)+1,1),"")</f>
        <v/>
      </c>
      <c r="J1577" s="45" t="str">
        <f>IFERROR(IF(AND(Данные3!A1577&lt;&gt;"",Данные3!A1577=D$2),Данные3!B1577,""),"")</f>
        <v/>
      </c>
      <c r="K1577" s="45" t="str">
        <f>IF(COUNTIF(J$1:J1577,J1577)=1,IF(COUNT(K$1:K1576)&gt;0,MAX(K$1:K1576)+1,1),"")</f>
        <v/>
      </c>
      <c r="M1577" s="51" t="str">
        <f>IF(G1577="","",IFERROR(SUMIFS(Данные3!$E:$E,Данные3!$A:$A,D$2,Данные3!$B:$B,G1577),""))</f>
        <v/>
      </c>
      <c r="N1577" s="51" t="str">
        <f>IF(G1577="","",IFERROR(SUMIFS(Данные3!$F:$F,Данные3!$A:$A,D$2,Данные3!$B:$B,G1577),""))</f>
        <v/>
      </c>
      <c r="O1577" s="51" t="str">
        <f>IF(G1577="","",IFERROR(ROUND(SUMIFS(Данные3!$G:$G,Данные3!$A:$A,D$2,Данные3!$B:$B,G1577)*100,0)&amp;"%",""))</f>
        <v/>
      </c>
      <c r="U1577" s="51" t="str">
        <f t="shared" si="73"/>
        <v/>
      </c>
      <c r="V1577" s="53" t="str">
        <f t="shared" si="74"/>
        <v/>
      </c>
      <c r="W1577" s="51" t="str">
        <f>IFERROR(IF(Данные2!$A1577&lt;&gt;"",Данные2!$A1577,""),"")</f>
        <v/>
      </c>
      <c r="X1577" s="53" t="str">
        <f>IF(COUNTIF(W$1:W1577,W1577)=1,IF(COUNT(X$1:X1576)&gt;0,MAX(X$1:X1576)+1,1),"")</f>
        <v/>
      </c>
      <c r="Z1577" s="51" t="str">
        <f>IF($U1577="","",IFERROR(SUMIF(Данные2!$A:$A,Техлист!$U1577,Данные2!D:D),""))</f>
        <v/>
      </c>
      <c r="AA1577" s="51" t="str">
        <f>IF($U1577="","",IFERROR(SUMIF(Данные2!$A:$A,Техлист!$U1577,Данные2!E:E),""))</f>
        <v/>
      </c>
      <c r="AB1577" s="45" t="str">
        <f>IF($U1577="","",IFERROR(ROUND(SUMIF(Данные2!$A:$A,Техлист!$U1577,Данные2!F:F)*100,0)&amp;"%",""))</f>
        <v/>
      </c>
    </row>
    <row r="1578" spans="1:28" x14ac:dyDescent="0.25">
      <c r="A1578" s="45" t="str">
        <f>IF(Данные2!$A1578&lt;&gt;"",Данные2!$A1578,"")</f>
        <v/>
      </c>
      <c r="G1578" s="45" t="str">
        <f t="shared" si="72"/>
        <v/>
      </c>
      <c r="H1578" s="45" t="str">
        <f>IF(COUNTIF(G$1:G1578,G1578)=1,IF(COUNT(H$1:H1577)&gt;0,MAX(H$1:H1577)+1,1),"")</f>
        <v/>
      </c>
      <c r="J1578" s="45" t="str">
        <f>IFERROR(IF(AND(Данные3!A1578&lt;&gt;"",Данные3!A1578=D$2),Данные3!B1578,""),"")</f>
        <v/>
      </c>
      <c r="K1578" s="45" t="str">
        <f>IF(COUNTIF(J$1:J1578,J1578)=1,IF(COUNT(K$1:K1577)&gt;0,MAX(K$1:K1577)+1,1),"")</f>
        <v/>
      </c>
      <c r="M1578" s="51" t="str">
        <f>IF(G1578="","",IFERROR(SUMIFS(Данные3!$E:$E,Данные3!$A:$A,D$2,Данные3!$B:$B,G1578),""))</f>
        <v/>
      </c>
      <c r="N1578" s="51" t="str">
        <f>IF(G1578="","",IFERROR(SUMIFS(Данные3!$F:$F,Данные3!$A:$A,D$2,Данные3!$B:$B,G1578),""))</f>
        <v/>
      </c>
      <c r="O1578" s="51" t="str">
        <f>IF(G1578="","",IFERROR(ROUND(SUMIFS(Данные3!$G:$G,Данные3!$A:$A,D$2,Данные3!$B:$B,G1578)*100,0)&amp;"%",""))</f>
        <v/>
      </c>
      <c r="U1578" s="51" t="str">
        <f t="shared" si="73"/>
        <v/>
      </c>
      <c r="V1578" s="53" t="str">
        <f t="shared" si="74"/>
        <v/>
      </c>
      <c r="W1578" s="51" t="str">
        <f>IFERROR(IF(Данные2!$A1578&lt;&gt;"",Данные2!$A1578,""),"")</f>
        <v/>
      </c>
      <c r="X1578" s="53" t="str">
        <f>IF(COUNTIF(W$1:W1578,W1578)=1,IF(COUNT(X$1:X1577)&gt;0,MAX(X$1:X1577)+1,1),"")</f>
        <v/>
      </c>
      <c r="Z1578" s="51" t="str">
        <f>IF($U1578="","",IFERROR(SUMIF(Данные2!$A:$A,Техлист!$U1578,Данные2!D:D),""))</f>
        <v/>
      </c>
      <c r="AA1578" s="51" t="str">
        <f>IF($U1578="","",IFERROR(SUMIF(Данные2!$A:$A,Техлист!$U1578,Данные2!E:E),""))</f>
        <v/>
      </c>
      <c r="AB1578" s="45" t="str">
        <f>IF($U1578="","",IFERROR(ROUND(SUMIF(Данные2!$A:$A,Техлист!$U1578,Данные2!F:F)*100,0)&amp;"%",""))</f>
        <v/>
      </c>
    </row>
    <row r="1579" spans="1:28" x14ac:dyDescent="0.25">
      <c r="A1579" s="45" t="str">
        <f>IF(Данные2!$A1579&lt;&gt;"",Данные2!$A1579,"")</f>
        <v/>
      </c>
      <c r="G1579" s="45" t="str">
        <f t="shared" si="72"/>
        <v/>
      </c>
      <c r="H1579" s="45" t="str">
        <f>IF(COUNTIF(G$1:G1579,G1579)=1,IF(COUNT(H$1:H1578)&gt;0,MAX(H$1:H1578)+1,1),"")</f>
        <v/>
      </c>
      <c r="J1579" s="45" t="str">
        <f>IFERROR(IF(AND(Данные3!A1579&lt;&gt;"",Данные3!A1579=D$2),Данные3!B1579,""),"")</f>
        <v/>
      </c>
      <c r="K1579" s="45" t="str">
        <f>IF(COUNTIF(J$1:J1579,J1579)=1,IF(COUNT(K$1:K1578)&gt;0,MAX(K$1:K1578)+1,1),"")</f>
        <v/>
      </c>
      <c r="M1579" s="51" t="str">
        <f>IF(G1579="","",IFERROR(SUMIFS(Данные3!$E:$E,Данные3!$A:$A,D$2,Данные3!$B:$B,G1579),""))</f>
        <v/>
      </c>
      <c r="N1579" s="51" t="str">
        <f>IF(G1579="","",IFERROR(SUMIFS(Данные3!$F:$F,Данные3!$A:$A,D$2,Данные3!$B:$B,G1579),""))</f>
        <v/>
      </c>
      <c r="O1579" s="51" t="str">
        <f>IF(G1579="","",IFERROR(ROUND(SUMIFS(Данные3!$G:$G,Данные3!$A:$A,D$2,Данные3!$B:$B,G1579)*100,0)&amp;"%",""))</f>
        <v/>
      </c>
      <c r="U1579" s="51" t="str">
        <f t="shared" si="73"/>
        <v/>
      </c>
      <c r="V1579" s="53" t="str">
        <f t="shared" si="74"/>
        <v/>
      </c>
      <c r="W1579" s="51" t="str">
        <f>IFERROR(IF(Данные2!$A1579&lt;&gt;"",Данные2!$A1579,""),"")</f>
        <v/>
      </c>
      <c r="X1579" s="53" t="str">
        <f>IF(COUNTIF(W$1:W1579,W1579)=1,IF(COUNT(X$1:X1578)&gt;0,MAX(X$1:X1578)+1,1),"")</f>
        <v/>
      </c>
      <c r="Z1579" s="51" t="str">
        <f>IF($U1579="","",IFERROR(SUMIF(Данные2!$A:$A,Техлист!$U1579,Данные2!D:D),""))</f>
        <v/>
      </c>
      <c r="AA1579" s="51" t="str">
        <f>IF($U1579="","",IFERROR(SUMIF(Данные2!$A:$A,Техлист!$U1579,Данные2!E:E),""))</f>
        <v/>
      </c>
      <c r="AB1579" s="45" t="str">
        <f>IF($U1579="","",IFERROR(ROUND(SUMIF(Данные2!$A:$A,Техлист!$U1579,Данные2!F:F)*100,0)&amp;"%",""))</f>
        <v/>
      </c>
    </row>
    <row r="1580" spans="1:28" x14ac:dyDescent="0.25">
      <c r="A1580" s="45" t="str">
        <f>IF(Данные2!$A1580&lt;&gt;"",Данные2!$A1580,"")</f>
        <v/>
      </c>
      <c r="G1580" s="45" t="str">
        <f t="shared" si="72"/>
        <v/>
      </c>
      <c r="H1580" s="45" t="str">
        <f>IF(COUNTIF(G$1:G1580,G1580)=1,IF(COUNT(H$1:H1579)&gt;0,MAX(H$1:H1579)+1,1),"")</f>
        <v/>
      </c>
      <c r="J1580" s="45" t="str">
        <f>IFERROR(IF(AND(Данные3!A1580&lt;&gt;"",Данные3!A1580=D$2),Данные3!B1580,""),"")</f>
        <v/>
      </c>
      <c r="K1580" s="45" t="str">
        <f>IF(COUNTIF(J$1:J1580,J1580)=1,IF(COUNT(K$1:K1579)&gt;0,MAX(K$1:K1579)+1,1),"")</f>
        <v/>
      </c>
      <c r="M1580" s="51" t="str">
        <f>IF(G1580="","",IFERROR(SUMIFS(Данные3!$E:$E,Данные3!$A:$A,D$2,Данные3!$B:$B,G1580),""))</f>
        <v/>
      </c>
      <c r="N1580" s="51" t="str">
        <f>IF(G1580="","",IFERROR(SUMIFS(Данные3!$F:$F,Данные3!$A:$A,D$2,Данные3!$B:$B,G1580),""))</f>
        <v/>
      </c>
      <c r="O1580" s="51" t="str">
        <f>IF(G1580="","",IFERROR(ROUND(SUMIFS(Данные3!$G:$G,Данные3!$A:$A,D$2,Данные3!$B:$B,G1580)*100,0)&amp;"%",""))</f>
        <v/>
      </c>
      <c r="U1580" s="51" t="str">
        <f t="shared" si="73"/>
        <v/>
      </c>
      <c r="V1580" s="53" t="str">
        <f t="shared" si="74"/>
        <v/>
      </c>
      <c r="W1580" s="51" t="str">
        <f>IFERROR(IF(Данные2!$A1580&lt;&gt;"",Данные2!$A1580,""),"")</f>
        <v/>
      </c>
      <c r="X1580" s="53" t="str">
        <f>IF(COUNTIF(W$1:W1580,W1580)=1,IF(COUNT(X$1:X1579)&gt;0,MAX(X$1:X1579)+1,1),"")</f>
        <v/>
      </c>
      <c r="Z1580" s="51" t="str">
        <f>IF($U1580="","",IFERROR(SUMIF(Данные2!$A:$A,Техлист!$U1580,Данные2!D:D),""))</f>
        <v/>
      </c>
      <c r="AA1580" s="51" t="str">
        <f>IF($U1580="","",IFERROR(SUMIF(Данные2!$A:$A,Техлист!$U1580,Данные2!E:E),""))</f>
        <v/>
      </c>
      <c r="AB1580" s="45" t="str">
        <f>IF($U1580="","",IFERROR(ROUND(SUMIF(Данные2!$A:$A,Техлист!$U1580,Данные2!F:F)*100,0)&amp;"%",""))</f>
        <v/>
      </c>
    </row>
    <row r="1581" spans="1:28" x14ac:dyDescent="0.25">
      <c r="A1581" s="45" t="str">
        <f>IF(Данные2!$A1581&lt;&gt;"",Данные2!$A1581,"")</f>
        <v/>
      </c>
      <c r="G1581" s="45" t="str">
        <f t="shared" si="72"/>
        <v/>
      </c>
      <c r="H1581" s="45" t="str">
        <f>IF(COUNTIF(G$1:G1581,G1581)=1,IF(COUNT(H$1:H1580)&gt;0,MAX(H$1:H1580)+1,1),"")</f>
        <v/>
      </c>
      <c r="J1581" s="45" t="str">
        <f>IFERROR(IF(AND(Данные3!A1581&lt;&gt;"",Данные3!A1581=D$2),Данные3!B1581,""),"")</f>
        <v/>
      </c>
      <c r="K1581" s="45" t="str">
        <f>IF(COUNTIF(J$1:J1581,J1581)=1,IF(COUNT(K$1:K1580)&gt;0,MAX(K$1:K1580)+1,1),"")</f>
        <v/>
      </c>
      <c r="M1581" s="51" t="str">
        <f>IF(G1581="","",IFERROR(SUMIFS(Данные3!$E:$E,Данные3!$A:$A,D$2,Данные3!$B:$B,G1581),""))</f>
        <v/>
      </c>
      <c r="N1581" s="51" t="str">
        <f>IF(G1581="","",IFERROR(SUMIFS(Данные3!$F:$F,Данные3!$A:$A,D$2,Данные3!$B:$B,G1581),""))</f>
        <v/>
      </c>
      <c r="O1581" s="51" t="str">
        <f>IF(G1581="","",IFERROR(ROUND(SUMIFS(Данные3!$G:$G,Данные3!$A:$A,D$2,Данные3!$B:$B,G1581)*100,0)&amp;"%",""))</f>
        <v/>
      </c>
      <c r="U1581" s="51" t="str">
        <f t="shared" si="73"/>
        <v/>
      </c>
      <c r="V1581" s="53" t="str">
        <f t="shared" si="74"/>
        <v/>
      </c>
      <c r="W1581" s="51" t="str">
        <f>IFERROR(IF(Данные2!$A1581&lt;&gt;"",Данные2!$A1581,""),"")</f>
        <v/>
      </c>
      <c r="X1581" s="53" t="str">
        <f>IF(COUNTIF(W$1:W1581,W1581)=1,IF(COUNT(X$1:X1580)&gt;0,MAX(X$1:X1580)+1,1),"")</f>
        <v/>
      </c>
      <c r="Z1581" s="51" t="str">
        <f>IF($U1581="","",IFERROR(SUMIF(Данные2!$A:$A,Техлист!$U1581,Данные2!D:D),""))</f>
        <v/>
      </c>
      <c r="AA1581" s="51" t="str">
        <f>IF($U1581="","",IFERROR(SUMIF(Данные2!$A:$A,Техлист!$U1581,Данные2!E:E),""))</f>
        <v/>
      </c>
      <c r="AB1581" s="45" t="str">
        <f>IF($U1581="","",IFERROR(ROUND(SUMIF(Данные2!$A:$A,Техлист!$U1581,Данные2!F:F)*100,0)&amp;"%",""))</f>
        <v/>
      </c>
    </row>
    <row r="1582" spans="1:28" x14ac:dyDescent="0.25">
      <c r="A1582" s="45" t="str">
        <f>IF(Данные2!$A1582&lt;&gt;"",Данные2!$A1582,"")</f>
        <v/>
      </c>
      <c r="G1582" s="45" t="str">
        <f t="shared" si="72"/>
        <v/>
      </c>
      <c r="H1582" s="45" t="str">
        <f>IF(COUNTIF(G$1:G1582,G1582)=1,IF(COUNT(H$1:H1581)&gt;0,MAX(H$1:H1581)+1,1),"")</f>
        <v/>
      </c>
      <c r="J1582" s="45" t="str">
        <f>IFERROR(IF(AND(Данные3!A1582&lt;&gt;"",Данные3!A1582=D$2),Данные3!B1582,""),"")</f>
        <v/>
      </c>
      <c r="K1582" s="45" t="str">
        <f>IF(COUNTIF(J$1:J1582,J1582)=1,IF(COUNT(K$1:K1581)&gt;0,MAX(K$1:K1581)+1,1),"")</f>
        <v/>
      </c>
      <c r="M1582" s="51" t="str">
        <f>IF(G1582="","",IFERROR(SUMIFS(Данные3!$E:$E,Данные3!$A:$A,D$2,Данные3!$B:$B,G1582),""))</f>
        <v/>
      </c>
      <c r="N1582" s="51" t="str">
        <f>IF(G1582="","",IFERROR(SUMIFS(Данные3!$F:$F,Данные3!$A:$A,D$2,Данные3!$B:$B,G1582),""))</f>
        <v/>
      </c>
      <c r="O1582" s="51" t="str">
        <f>IF(G1582="","",IFERROR(ROUND(SUMIFS(Данные3!$G:$G,Данные3!$A:$A,D$2,Данные3!$B:$B,G1582)*100,0)&amp;"%",""))</f>
        <v/>
      </c>
      <c r="U1582" s="51" t="str">
        <f t="shared" si="73"/>
        <v/>
      </c>
      <c r="V1582" s="53" t="str">
        <f t="shared" si="74"/>
        <v/>
      </c>
      <c r="W1582" s="51" t="str">
        <f>IFERROR(IF(Данные2!$A1582&lt;&gt;"",Данные2!$A1582,""),"")</f>
        <v/>
      </c>
      <c r="X1582" s="53" t="str">
        <f>IF(COUNTIF(W$1:W1582,W1582)=1,IF(COUNT(X$1:X1581)&gt;0,MAX(X$1:X1581)+1,1),"")</f>
        <v/>
      </c>
      <c r="Z1582" s="51" t="str">
        <f>IF($U1582="","",IFERROR(SUMIF(Данные2!$A:$A,Техлист!$U1582,Данные2!D:D),""))</f>
        <v/>
      </c>
      <c r="AA1582" s="51" t="str">
        <f>IF($U1582="","",IFERROR(SUMIF(Данные2!$A:$A,Техлист!$U1582,Данные2!E:E),""))</f>
        <v/>
      </c>
      <c r="AB1582" s="45" t="str">
        <f>IF($U1582="","",IFERROR(ROUND(SUMIF(Данные2!$A:$A,Техлист!$U1582,Данные2!F:F)*100,0)&amp;"%",""))</f>
        <v/>
      </c>
    </row>
    <row r="1583" spans="1:28" x14ac:dyDescent="0.25">
      <c r="A1583" s="45" t="str">
        <f>IF(Данные2!$A1583&lt;&gt;"",Данные2!$A1583,"")</f>
        <v/>
      </c>
      <c r="G1583" s="45" t="str">
        <f t="shared" si="72"/>
        <v/>
      </c>
      <c r="H1583" s="45" t="str">
        <f>IF(COUNTIF(G$1:G1583,G1583)=1,IF(COUNT(H$1:H1582)&gt;0,MAX(H$1:H1582)+1,1),"")</f>
        <v/>
      </c>
      <c r="J1583" s="45" t="str">
        <f>IFERROR(IF(AND(Данные3!A1583&lt;&gt;"",Данные3!A1583=D$2),Данные3!B1583,""),"")</f>
        <v/>
      </c>
      <c r="K1583" s="45" t="str">
        <f>IF(COUNTIF(J$1:J1583,J1583)=1,IF(COUNT(K$1:K1582)&gt;0,MAX(K$1:K1582)+1,1),"")</f>
        <v/>
      </c>
      <c r="M1583" s="51" t="str">
        <f>IF(G1583="","",IFERROR(SUMIFS(Данные3!$E:$E,Данные3!$A:$A,D$2,Данные3!$B:$B,G1583),""))</f>
        <v/>
      </c>
      <c r="N1583" s="51" t="str">
        <f>IF(G1583="","",IFERROR(SUMIFS(Данные3!$F:$F,Данные3!$A:$A,D$2,Данные3!$B:$B,G1583),""))</f>
        <v/>
      </c>
      <c r="O1583" s="51" t="str">
        <f>IF(G1583="","",IFERROR(ROUND(SUMIFS(Данные3!$G:$G,Данные3!$A:$A,D$2,Данные3!$B:$B,G1583)*100,0)&amp;"%",""))</f>
        <v/>
      </c>
      <c r="U1583" s="51" t="str">
        <f t="shared" si="73"/>
        <v/>
      </c>
      <c r="V1583" s="53" t="str">
        <f t="shared" si="74"/>
        <v/>
      </c>
      <c r="W1583" s="51" t="str">
        <f>IFERROR(IF(Данные2!$A1583&lt;&gt;"",Данные2!$A1583,""),"")</f>
        <v/>
      </c>
      <c r="X1583" s="53" t="str">
        <f>IF(COUNTIF(W$1:W1583,W1583)=1,IF(COUNT(X$1:X1582)&gt;0,MAX(X$1:X1582)+1,1),"")</f>
        <v/>
      </c>
      <c r="Z1583" s="51" t="str">
        <f>IF($U1583="","",IFERROR(SUMIF(Данные2!$A:$A,Техлист!$U1583,Данные2!D:D),""))</f>
        <v/>
      </c>
      <c r="AA1583" s="51" t="str">
        <f>IF($U1583="","",IFERROR(SUMIF(Данные2!$A:$A,Техлист!$U1583,Данные2!E:E),""))</f>
        <v/>
      </c>
      <c r="AB1583" s="45" t="str">
        <f>IF($U1583="","",IFERROR(ROUND(SUMIF(Данные2!$A:$A,Техлист!$U1583,Данные2!F:F)*100,0)&amp;"%",""))</f>
        <v/>
      </c>
    </row>
    <row r="1584" spans="1:28" x14ac:dyDescent="0.25">
      <c r="A1584" s="45" t="str">
        <f>IF(Данные2!$A1584&lt;&gt;"",Данные2!$A1584,"")</f>
        <v/>
      </c>
      <c r="G1584" s="45" t="str">
        <f t="shared" si="72"/>
        <v/>
      </c>
      <c r="H1584" s="45" t="str">
        <f>IF(COUNTIF(G$1:G1584,G1584)=1,IF(COUNT(H$1:H1583)&gt;0,MAX(H$1:H1583)+1,1),"")</f>
        <v/>
      </c>
      <c r="J1584" s="45" t="str">
        <f>IFERROR(IF(AND(Данные3!A1584&lt;&gt;"",Данные3!A1584=D$2),Данные3!B1584,""),"")</f>
        <v/>
      </c>
      <c r="K1584" s="45" t="str">
        <f>IF(COUNTIF(J$1:J1584,J1584)=1,IF(COUNT(K$1:K1583)&gt;0,MAX(K$1:K1583)+1,1),"")</f>
        <v/>
      </c>
      <c r="M1584" s="51" t="str">
        <f>IF(G1584="","",IFERROR(SUMIFS(Данные3!$E:$E,Данные3!$A:$A,D$2,Данные3!$B:$B,G1584),""))</f>
        <v/>
      </c>
      <c r="N1584" s="51" t="str">
        <f>IF(G1584="","",IFERROR(SUMIFS(Данные3!$F:$F,Данные3!$A:$A,D$2,Данные3!$B:$B,G1584),""))</f>
        <v/>
      </c>
      <c r="O1584" s="51" t="str">
        <f>IF(G1584="","",IFERROR(ROUND(SUMIFS(Данные3!$G:$G,Данные3!$A:$A,D$2,Данные3!$B:$B,G1584)*100,0)&amp;"%",""))</f>
        <v/>
      </c>
      <c r="U1584" s="51" t="str">
        <f t="shared" si="73"/>
        <v/>
      </c>
      <c r="V1584" s="53" t="str">
        <f t="shared" si="74"/>
        <v/>
      </c>
      <c r="W1584" s="51" t="str">
        <f>IFERROR(IF(Данные2!$A1584&lt;&gt;"",Данные2!$A1584,""),"")</f>
        <v/>
      </c>
      <c r="X1584" s="53" t="str">
        <f>IF(COUNTIF(W$1:W1584,W1584)=1,IF(COUNT(X$1:X1583)&gt;0,MAX(X$1:X1583)+1,1),"")</f>
        <v/>
      </c>
      <c r="Z1584" s="51" t="str">
        <f>IF($U1584="","",IFERROR(SUMIF(Данные2!$A:$A,Техлист!$U1584,Данные2!D:D),""))</f>
        <v/>
      </c>
      <c r="AA1584" s="51" t="str">
        <f>IF($U1584="","",IFERROR(SUMIF(Данные2!$A:$A,Техлист!$U1584,Данные2!E:E),""))</f>
        <v/>
      </c>
      <c r="AB1584" s="45" t="str">
        <f>IF($U1584="","",IFERROR(ROUND(SUMIF(Данные2!$A:$A,Техлист!$U1584,Данные2!F:F)*100,0)&amp;"%",""))</f>
        <v/>
      </c>
    </row>
    <row r="1585" spans="1:28" x14ac:dyDescent="0.25">
      <c r="A1585" s="45" t="str">
        <f>IF(Данные2!$A1585&lt;&gt;"",Данные2!$A1585,"")</f>
        <v/>
      </c>
      <c r="G1585" s="45" t="str">
        <f t="shared" si="72"/>
        <v/>
      </c>
      <c r="H1585" s="45" t="str">
        <f>IF(COUNTIF(G$1:G1585,G1585)=1,IF(COUNT(H$1:H1584)&gt;0,MAX(H$1:H1584)+1,1),"")</f>
        <v/>
      </c>
      <c r="J1585" s="45" t="str">
        <f>IFERROR(IF(AND(Данные3!A1585&lt;&gt;"",Данные3!A1585=D$2),Данные3!B1585,""),"")</f>
        <v/>
      </c>
      <c r="K1585" s="45" t="str">
        <f>IF(COUNTIF(J$1:J1585,J1585)=1,IF(COUNT(K$1:K1584)&gt;0,MAX(K$1:K1584)+1,1),"")</f>
        <v/>
      </c>
      <c r="M1585" s="51" t="str">
        <f>IF(G1585="","",IFERROR(SUMIFS(Данные3!$E:$E,Данные3!$A:$A,D$2,Данные3!$B:$B,G1585),""))</f>
        <v/>
      </c>
      <c r="N1585" s="51" t="str">
        <f>IF(G1585="","",IFERROR(SUMIFS(Данные3!$F:$F,Данные3!$A:$A,D$2,Данные3!$B:$B,G1585),""))</f>
        <v/>
      </c>
      <c r="O1585" s="51" t="str">
        <f>IF(G1585="","",IFERROR(ROUND(SUMIFS(Данные3!$G:$G,Данные3!$A:$A,D$2,Данные3!$B:$B,G1585)*100,0)&amp;"%",""))</f>
        <v/>
      </c>
      <c r="U1585" s="51" t="str">
        <f t="shared" si="73"/>
        <v/>
      </c>
      <c r="V1585" s="53" t="str">
        <f t="shared" si="74"/>
        <v/>
      </c>
      <c r="W1585" s="51" t="str">
        <f>IFERROR(IF(Данные2!$A1585&lt;&gt;"",Данные2!$A1585,""),"")</f>
        <v/>
      </c>
      <c r="X1585" s="53" t="str">
        <f>IF(COUNTIF(W$1:W1585,W1585)=1,IF(COUNT(X$1:X1584)&gt;0,MAX(X$1:X1584)+1,1),"")</f>
        <v/>
      </c>
      <c r="Z1585" s="51" t="str">
        <f>IF($U1585="","",IFERROR(SUMIF(Данные2!$A:$A,Техлист!$U1585,Данные2!D:D),""))</f>
        <v/>
      </c>
      <c r="AA1585" s="51" t="str">
        <f>IF($U1585="","",IFERROR(SUMIF(Данные2!$A:$A,Техлист!$U1585,Данные2!E:E),""))</f>
        <v/>
      </c>
      <c r="AB1585" s="45" t="str">
        <f>IF($U1585="","",IFERROR(ROUND(SUMIF(Данные2!$A:$A,Техлист!$U1585,Данные2!F:F)*100,0)&amp;"%",""))</f>
        <v/>
      </c>
    </row>
    <row r="1586" spans="1:28" x14ac:dyDescent="0.25">
      <c r="A1586" s="45" t="str">
        <f>IF(Данные2!$A1586&lt;&gt;"",Данные2!$A1586,"")</f>
        <v/>
      </c>
      <c r="G1586" s="45" t="str">
        <f t="shared" si="72"/>
        <v/>
      </c>
      <c r="H1586" s="45" t="str">
        <f>IF(COUNTIF(G$1:G1586,G1586)=1,IF(COUNT(H$1:H1585)&gt;0,MAX(H$1:H1585)+1,1),"")</f>
        <v/>
      </c>
      <c r="J1586" s="45" t="str">
        <f>IFERROR(IF(AND(Данные3!A1586&lt;&gt;"",Данные3!A1586=D$2),Данные3!B1586,""),"")</f>
        <v/>
      </c>
      <c r="K1586" s="45" t="str">
        <f>IF(COUNTIF(J$1:J1586,J1586)=1,IF(COUNT(K$1:K1585)&gt;0,MAX(K$1:K1585)+1,1),"")</f>
        <v/>
      </c>
      <c r="M1586" s="51" t="str">
        <f>IF(G1586="","",IFERROR(SUMIFS(Данные3!$E:$E,Данные3!$A:$A,D$2,Данные3!$B:$B,G1586),""))</f>
        <v/>
      </c>
      <c r="N1586" s="51" t="str">
        <f>IF(G1586="","",IFERROR(SUMIFS(Данные3!$F:$F,Данные3!$A:$A,D$2,Данные3!$B:$B,G1586),""))</f>
        <v/>
      </c>
      <c r="O1586" s="51" t="str">
        <f>IF(G1586="","",IFERROR(ROUND(SUMIFS(Данные3!$G:$G,Данные3!$A:$A,D$2,Данные3!$B:$B,G1586)*100,0)&amp;"%",""))</f>
        <v/>
      </c>
      <c r="U1586" s="51" t="str">
        <f t="shared" si="73"/>
        <v/>
      </c>
      <c r="V1586" s="53" t="str">
        <f t="shared" si="74"/>
        <v/>
      </c>
      <c r="W1586" s="51" t="str">
        <f>IFERROR(IF(Данные2!$A1586&lt;&gt;"",Данные2!$A1586,""),"")</f>
        <v/>
      </c>
      <c r="X1586" s="53" t="str">
        <f>IF(COUNTIF(W$1:W1586,W1586)=1,IF(COUNT(X$1:X1585)&gt;0,MAX(X$1:X1585)+1,1),"")</f>
        <v/>
      </c>
      <c r="Z1586" s="51" t="str">
        <f>IF($U1586="","",IFERROR(SUMIF(Данные2!$A:$A,Техлист!$U1586,Данные2!D:D),""))</f>
        <v/>
      </c>
      <c r="AA1586" s="51" t="str">
        <f>IF($U1586="","",IFERROR(SUMIF(Данные2!$A:$A,Техлист!$U1586,Данные2!E:E),""))</f>
        <v/>
      </c>
      <c r="AB1586" s="45" t="str">
        <f>IF($U1586="","",IFERROR(ROUND(SUMIF(Данные2!$A:$A,Техлист!$U1586,Данные2!F:F)*100,0)&amp;"%",""))</f>
        <v/>
      </c>
    </row>
    <row r="1587" spans="1:28" x14ac:dyDescent="0.25">
      <c r="A1587" s="45" t="str">
        <f>IF(Данные2!$A1587&lt;&gt;"",Данные2!$A1587,"")</f>
        <v/>
      </c>
      <c r="G1587" s="45" t="str">
        <f t="shared" si="72"/>
        <v/>
      </c>
      <c r="H1587" s="45" t="str">
        <f>IF(COUNTIF(G$1:G1587,G1587)=1,IF(COUNT(H$1:H1586)&gt;0,MAX(H$1:H1586)+1,1),"")</f>
        <v/>
      </c>
      <c r="J1587" s="45" t="str">
        <f>IFERROR(IF(AND(Данные3!A1587&lt;&gt;"",Данные3!A1587=D$2),Данные3!B1587,""),"")</f>
        <v/>
      </c>
      <c r="K1587" s="45" t="str">
        <f>IF(COUNTIF(J$1:J1587,J1587)=1,IF(COUNT(K$1:K1586)&gt;0,MAX(K$1:K1586)+1,1),"")</f>
        <v/>
      </c>
      <c r="M1587" s="51" t="str">
        <f>IF(G1587="","",IFERROR(SUMIFS(Данные3!$E:$E,Данные3!$A:$A,D$2,Данные3!$B:$B,G1587),""))</f>
        <v/>
      </c>
      <c r="N1587" s="51" t="str">
        <f>IF(G1587="","",IFERROR(SUMIFS(Данные3!$F:$F,Данные3!$A:$A,D$2,Данные3!$B:$B,G1587),""))</f>
        <v/>
      </c>
      <c r="O1587" s="51" t="str">
        <f>IF(G1587="","",IFERROR(ROUND(SUMIFS(Данные3!$G:$G,Данные3!$A:$A,D$2,Данные3!$B:$B,G1587)*100,0)&amp;"%",""))</f>
        <v/>
      </c>
      <c r="U1587" s="51" t="str">
        <f t="shared" si="73"/>
        <v/>
      </c>
      <c r="V1587" s="53" t="str">
        <f t="shared" si="74"/>
        <v/>
      </c>
      <c r="W1587" s="51" t="str">
        <f>IFERROR(IF(Данные2!$A1587&lt;&gt;"",Данные2!$A1587,""),"")</f>
        <v/>
      </c>
      <c r="X1587" s="53" t="str">
        <f>IF(COUNTIF(W$1:W1587,W1587)=1,IF(COUNT(X$1:X1586)&gt;0,MAX(X$1:X1586)+1,1),"")</f>
        <v/>
      </c>
      <c r="Z1587" s="51" t="str">
        <f>IF($U1587="","",IFERROR(SUMIF(Данные2!$A:$A,Техлист!$U1587,Данные2!D:D),""))</f>
        <v/>
      </c>
      <c r="AA1587" s="51" t="str">
        <f>IF($U1587="","",IFERROR(SUMIF(Данные2!$A:$A,Техлист!$U1587,Данные2!E:E),""))</f>
        <v/>
      </c>
      <c r="AB1587" s="45" t="str">
        <f>IF($U1587="","",IFERROR(ROUND(SUMIF(Данные2!$A:$A,Техлист!$U1587,Данные2!F:F)*100,0)&amp;"%",""))</f>
        <v/>
      </c>
    </row>
    <row r="1588" spans="1:28" x14ac:dyDescent="0.25">
      <c r="A1588" s="45" t="str">
        <f>IF(Данные2!$A1588&lt;&gt;"",Данные2!$A1588,"")</f>
        <v/>
      </c>
      <c r="G1588" s="45" t="str">
        <f t="shared" si="72"/>
        <v/>
      </c>
      <c r="H1588" s="45" t="str">
        <f>IF(COUNTIF(G$1:G1588,G1588)=1,IF(COUNT(H$1:H1587)&gt;0,MAX(H$1:H1587)+1,1),"")</f>
        <v/>
      </c>
      <c r="J1588" s="45" t="str">
        <f>IFERROR(IF(AND(Данные3!A1588&lt;&gt;"",Данные3!A1588=D$2),Данные3!B1588,""),"")</f>
        <v/>
      </c>
      <c r="K1588" s="45" t="str">
        <f>IF(COUNTIF(J$1:J1588,J1588)=1,IF(COUNT(K$1:K1587)&gt;0,MAX(K$1:K1587)+1,1),"")</f>
        <v/>
      </c>
      <c r="M1588" s="51" t="str">
        <f>IF(G1588="","",IFERROR(SUMIFS(Данные3!$E:$E,Данные3!$A:$A,D$2,Данные3!$B:$B,G1588),""))</f>
        <v/>
      </c>
      <c r="N1588" s="51" t="str">
        <f>IF(G1588="","",IFERROR(SUMIFS(Данные3!$F:$F,Данные3!$A:$A,D$2,Данные3!$B:$B,G1588),""))</f>
        <v/>
      </c>
      <c r="O1588" s="51" t="str">
        <f>IF(G1588="","",IFERROR(ROUND(SUMIFS(Данные3!$G:$G,Данные3!$A:$A,D$2,Данные3!$B:$B,G1588)*100,0)&amp;"%",""))</f>
        <v/>
      </c>
      <c r="U1588" s="51" t="str">
        <f t="shared" si="73"/>
        <v/>
      </c>
      <c r="V1588" s="53" t="str">
        <f t="shared" si="74"/>
        <v/>
      </c>
      <c r="W1588" s="51" t="str">
        <f>IFERROR(IF(Данные2!$A1588&lt;&gt;"",Данные2!$A1588,""),"")</f>
        <v/>
      </c>
      <c r="X1588" s="53" t="str">
        <f>IF(COUNTIF(W$1:W1588,W1588)=1,IF(COUNT(X$1:X1587)&gt;0,MAX(X$1:X1587)+1,1),"")</f>
        <v/>
      </c>
      <c r="Z1588" s="51" t="str">
        <f>IF($U1588="","",IFERROR(SUMIF(Данные2!$A:$A,Техлист!$U1588,Данные2!D:D),""))</f>
        <v/>
      </c>
      <c r="AA1588" s="51" t="str">
        <f>IF($U1588="","",IFERROR(SUMIF(Данные2!$A:$A,Техлист!$U1588,Данные2!E:E),""))</f>
        <v/>
      </c>
      <c r="AB1588" s="45" t="str">
        <f>IF($U1588="","",IFERROR(ROUND(SUMIF(Данные2!$A:$A,Техлист!$U1588,Данные2!F:F)*100,0)&amp;"%",""))</f>
        <v/>
      </c>
    </row>
    <row r="1589" spans="1:28" x14ac:dyDescent="0.25">
      <c r="A1589" s="45" t="str">
        <f>IF(Данные2!$A1589&lt;&gt;"",Данные2!$A1589,"")</f>
        <v/>
      </c>
      <c r="G1589" s="45" t="str">
        <f t="shared" si="72"/>
        <v/>
      </c>
      <c r="H1589" s="45" t="str">
        <f>IF(COUNTIF(G$1:G1589,G1589)=1,IF(COUNT(H$1:H1588)&gt;0,MAX(H$1:H1588)+1,1),"")</f>
        <v/>
      </c>
      <c r="J1589" s="45" t="str">
        <f>IFERROR(IF(AND(Данные3!A1589&lt;&gt;"",Данные3!A1589=D$2),Данные3!B1589,""),"")</f>
        <v/>
      </c>
      <c r="K1589" s="45" t="str">
        <f>IF(COUNTIF(J$1:J1589,J1589)=1,IF(COUNT(K$1:K1588)&gt;0,MAX(K$1:K1588)+1,1),"")</f>
        <v/>
      </c>
      <c r="M1589" s="51" t="str">
        <f>IF(G1589="","",IFERROR(SUMIFS(Данные3!$E:$E,Данные3!$A:$A,D$2,Данные3!$B:$B,G1589),""))</f>
        <v/>
      </c>
      <c r="N1589" s="51" t="str">
        <f>IF(G1589="","",IFERROR(SUMIFS(Данные3!$F:$F,Данные3!$A:$A,D$2,Данные3!$B:$B,G1589),""))</f>
        <v/>
      </c>
      <c r="O1589" s="51" t="str">
        <f>IF(G1589="","",IFERROR(ROUND(SUMIFS(Данные3!$G:$G,Данные3!$A:$A,D$2,Данные3!$B:$B,G1589)*100,0)&amp;"%",""))</f>
        <v/>
      </c>
      <c r="U1589" s="51" t="str">
        <f t="shared" si="73"/>
        <v/>
      </c>
      <c r="V1589" s="53" t="str">
        <f t="shared" si="74"/>
        <v/>
      </c>
      <c r="W1589" s="51" t="str">
        <f>IFERROR(IF(Данные2!$A1589&lt;&gt;"",Данные2!$A1589,""),"")</f>
        <v/>
      </c>
      <c r="X1589" s="53" t="str">
        <f>IF(COUNTIF(W$1:W1589,W1589)=1,IF(COUNT(X$1:X1588)&gt;0,MAX(X$1:X1588)+1,1),"")</f>
        <v/>
      </c>
      <c r="Z1589" s="51" t="str">
        <f>IF($U1589="","",IFERROR(SUMIF(Данные2!$A:$A,Техлист!$U1589,Данные2!D:D),""))</f>
        <v/>
      </c>
      <c r="AA1589" s="51" t="str">
        <f>IF($U1589="","",IFERROR(SUMIF(Данные2!$A:$A,Техлист!$U1589,Данные2!E:E),""))</f>
        <v/>
      </c>
      <c r="AB1589" s="45" t="str">
        <f>IF($U1589="","",IFERROR(ROUND(SUMIF(Данные2!$A:$A,Техлист!$U1589,Данные2!F:F)*100,0)&amp;"%",""))</f>
        <v/>
      </c>
    </row>
    <row r="1590" spans="1:28" x14ac:dyDescent="0.25">
      <c r="A1590" s="45" t="str">
        <f>IF(Данные2!$A1590&lt;&gt;"",Данные2!$A1590,"")</f>
        <v/>
      </c>
      <c r="G1590" s="45" t="str">
        <f t="shared" si="72"/>
        <v/>
      </c>
      <c r="H1590" s="45" t="str">
        <f>IF(COUNTIF(G$1:G1590,G1590)=1,IF(COUNT(H$1:H1589)&gt;0,MAX(H$1:H1589)+1,1),"")</f>
        <v/>
      </c>
      <c r="J1590" s="45" t="str">
        <f>IFERROR(IF(AND(Данные3!A1590&lt;&gt;"",Данные3!A1590=D$2),Данные3!B1590,""),"")</f>
        <v/>
      </c>
      <c r="K1590" s="45" t="str">
        <f>IF(COUNTIF(J$1:J1590,J1590)=1,IF(COUNT(K$1:K1589)&gt;0,MAX(K$1:K1589)+1,1),"")</f>
        <v/>
      </c>
      <c r="M1590" s="51" t="str">
        <f>IF(G1590="","",IFERROR(SUMIFS(Данные3!$E:$E,Данные3!$A:$A,D$2,Данные3!$B:$B,G1590),""))</f>
        <v/>
      </c>
      <c r="N1590" s="51" t="str">
        <f>IF(G1590="","",IFERROR(SUMIFS(Данные3!$F:$F,Данные3!$A:$A,D$2,Данные3!$B:$B,G1590),""))</f>
        <v/>
      </c>
      <c r="O1590" s="51" t="str">
        <f>IF(G1590="","",IFERROR(ROUND(SUMIFS(Данные3!$G:$G,Данные3!$A:$A,D$2,Данные3!$B:$B,G1590)*100,0)&amp;"%",""))</f>
        <v/>
      </c>
      <c r="U1590" s="51" t="str">
        <f t="shared" si="73"/>
        <v/>
      </c>
      <c r="V1590" s="53" t="str">
        <f t="shared" si="74"/>
        <v/>
      </c>
      <c r="W1590" s="51" t="str">
        <f>IFERROR(IF(Данные2!$A1590&lt;&gt;"",Данные2!$A1590,""),"")</f>
        <v/>
      </c>
      <c r="X1590" s="53" t="str">
        <f>IF(COUNTIF(W$1:W1590,W1590)=1,IF(COUNT(X$1:X1589)&gt;0,MAX(X$1:X1589)+1,1),"")</f>
        <v/>
      </c>
      <c r="Z1590" s="51" t="str">
        <f>IF($U1590="","",IFERROR(SUMIF(Данные2!$A:$A,Техлист!$U1590,Данные2!D:D),""))</f>
        <v/>
      </c>
      <c r="AA1590" s="51" t="str">
        <f>IF($U1590="","",IFERROR(SUMIF(Данные2!$A:$A,Техлист!$U1590,Данные2!E:E),""))</f>
        <v/>
      </c>
      <c r="AB1590" s="45" t="str">
        <f>IF($U1590="","",IFERROR(ROUND(SUMIF(Данные2!$A:$A,Техлист!$U1590,Данные2!F:F)*100,0)&amp;"%",""))</f>
        <v/>
      </c>
    </row>
    <row r="1591" spans="1:28" x14ac:dyDescent="0.25">
      <c r="A1591" s="45" t="str">
        <f>IF(Данные2!$A1591&lt;&gt;"",Данные2!$A1591,"")</f>
        <v/>
      </c>
      <c r="G1591" s="45" t="str">
        <f t="shared" si="72"/>
        <v/>
      </c>
      <c r="H1591" s="45" t="str">
        <f>IF(COUNTIF(G$1:G1591,G1591)=1,IF(COUNT(H$1:H1590)&gt;0,MAX(H$1:H1590)+1,1),"")</f>
        <v/>
      </c>
      <c r="J1591" s="45" t="str">
        <f>IFERROR(IF(AND(Данные3!A1591&lt;&gt;"",Данные3!A1591=D$2),Данные3!B1591,""),"")</f>
        <v/>
      </c>
      <c r="K1591" s="45" t="str">
        <f>IF(COUNTIF(J$1:J1591,J1591)=1,IF(COUNT(K$1:K1590)&gt;0,MAX(K$1:K1590)+1,1),"")</f>
        <v/>
      </c>
      <c r="M1591" s="51" t="str">
        <f>IF(G1591="","",IFERROR(SUMIFS(Данные3!$E:$E,Данные3!$A:$A,D$2,Данные3!$B:$B,G1591),""))</f>
        <v/>
      </c>
      <c r="N1591" s="51" t="str">
        <f>IF(G1591="","",IFERROR(SUMIFS(Данные3!$F:$F,Данные3!$A:$A,D$2,Данные3!$B:$B,G1591),""))</f>
        <v/>
      </c>
      <c r="O1591" s="51" t="str">
        <f>IF(G1591="","",IFERROR(ROUND(SUMIFS(Данные3!$G:$G,Данные3!$A:$A,D$2,Данные3!$B:$B,G1591)*100,0)&amp;"%",""))</f>
        <v/>
      </c>
      <c r="U1591" s="51" t="str">
        <f t="shared" si="73"/>
        <v/>
      </c>
      <c r="V1591" s="53" t="str">
        <f t="shared" si="74"/>
        <v/>
      </c>
      <c r="W1591" s="51" t="str">
        <f>IFERROR(IF(Данные2!$A1591&lt;&gt;"",Данные2!$A1591,""),"")</f>
        <v/>
      </c>
      <c r="X1591" s="53" t="str">
        <f>IF(COUNTIF(W$1:W1591,W1591)=1,IF(COUNT(X$1:X1590)&gt;0,MAX(X$1:X1590)+1,1),"")</f>
        <v/>
      </c>
      <c r="Z1591" s="51" t="str">
        <f>IF($U1591="","",IFERROR(SUMIF(Данные2!$A:$A,Техлист!$U1591,Данные2!D:D),""))</f>
        <v/>
      </c>
      <c r="AA1591" s="51" t="str">
        <f>IF($U1591="","",IFERROR(SUMIF(Данные2!$A:$A,Техлист!$U1591,Данные2!E:E),""))</f>
        <v/>
      </c>
      <c r="AB1591" s="45" t="str">
        <f>IF($U1591="","",IFERROR(ROUND(SUMIF(Данные2!$A:$A,Техлист!$U1591,Данные2!F:F)*100,0)&amp;"%",""))</f>
        <v/>
      </c>
    </row>
    <row r="1592" spans="1:28" x14ac:dyDescent="0.25">
      <c r="A1592" s="45" t="str">
        <f>IF(Данные2!$A1592&lt;&gt;"",Данные2!$A1592,"")</f>
        <v/>
      </c>
      <c r="G1592" s="45" t="str">
        <f t="shared" si="72"/>
        <v/>
      </c>
      <c r="H1592" s="45" t="str">
        <f>IF(COUNTIF(G$1:G1592,G1592)=1,IF(COUNT(H$1:H1591)&gt;0,MAX(H$1:H1591)+1,1),"")</f>
        <v/>
      </c>
      <c r="J1592" s="45" t="str">
        <f>IFERROR(IF(AND(Данные3!A1592&lt;&gt;"",Данные3!A1592=D$2),Данные3!B1592,""),"")</f>
        <v/>
      </c>
      <c r="K1592" s="45" t="str">
        <f>IF(COUNTIF(J$1:J1592,J1592)=1,IF(COUNT(K$1:K1591)&gt;0,MAX(K$1:K1591)+1,1),"")</f>
        <v/>
      </c>
      <c r="M1592" s="51" t="str">
        <f>IF(G1592="","",IFERROR(SUMIFS(Данные3!$E:$E,Данные3!$A:$A,D$2,Данные3!$B:$B,G1592),""))</f>
        <v/>
      </c>
      <c r="N1592" s="51" t="str">
        <f>IF(G1592="","",IFERROR(SUMIFS(Данные3!$F:$F,Данные3!$A:$A,D$2,Данные3!$B:$B,G1592),""))</f>
        <v/>
      </c>
      <c r="O1592" s="51" t="str">
        <f>IF(G1592="","",IFERROR(ROUND(SUMIFS(Данные3!$G:$G,Данные3!$A:$A,D$2,Данные3!$B:$B,G1592)*100,0)&amp;"%",""))</f>
        <v/>
      </c>
      <c r="U1592" s="51" t="str">
        <f t="shared" si="73"/>
        <v/>
      </c>
      <c r="V1592" s="53" t="str">
        <f t="shared" si="74"/>
        <v/>
      </c>
      <c r="W1592" s="51" t="str">
        <f>IFERROR(IF(Данные2!$A1592&lt;&gt;"",Данные2!$A1592,""),"")</f>
        <v/>
      </c>
      <c r="X1592" s="53" t="str">
        <f>IF(COUNTIF(W$1:W1592,W1592)=1,IF(COUNT(X$1:X1591)&gt;0,MAX(X$1:X1591)+1,1),"")</f>
        <v/>
      </c>
      <c r="Z1592" s="51" t="str">
        <f>IF($U1592="","",IFERROR(SUMIF(Данные2!$A:$A,Техлист!$U1592,Данные2!D:D),""))</f>
        <v/>
      </c>
      <c r="AA1592" s="51" t="str">
        <f>IF($U1592="","",IFERROR(SUMIF(Данные2!$A:$A,Техлист!$U1592,Данные2!E:E),""))</f>
        <v/>
      </c>
      <c r="AB1592" s="45" t="str">
        <f>IF($U1592="","",IFERROR(ROUND(SUMIF(Данные2!$A:$A,Техлист!$U1592,Данные2!F:F)*100,0)&amp;"%",""))</f>
        <v/>
      </c>
    </row>
    <row r="1593" spans="1:28" x14ac:dyDescent="0.25">
      <c r="A1593" s="45" t="str">
        <f>IF(Данные2!$A1593&lt;&gt;"",Данные2!$A1593,"")</f>
        <v/>
      </c>
      <c r="G1593" s="45" t="str">
        <f t="shared" si="72"/>
        <v/>
      </c>
      <c r="H1593" s="45" t="str">
        <f>IF(COUNTIF(G$1:G1593,G1593)=1,IF(COUNT(H$1:H1592)&gt;0,MAX(H$1:H1592)+1,1),"")</f>
        <v/>
      </c>
      <c r="J1593" s="45" t="str">
        <f>IFERROR(IF(AND(Данные3!A1593&lt;&gt;"",Данные3!A1593=D$2),Данные3!B1593,""),"")</f>
        <v/>
      </c>
      <c r="K1593" s="45" t="str">
        <f>IF(COUNTIF(J$1:J1593,J1593)=1,IF(COUNT(K$1:K1592)&gt;0,MAX(K$1:K1592)+1,1),"")</f>
        <v/>
      </c>
      <c r="M1593" s="51" t="str">
        <f>IF(G1593="","",IFERROR(SUMIFS(Данные3!$E:$E,Данные3!$A:$A,D$2,Данные3!$B:$B,G1593),""))</f>
        <v/>
      </c>
      <c r="N1593" s="51" t="str">
        <f>IF(G1593="","",IFERROR(SUMIFS(Данные3!$F:$F,Данные3!$A:$A,D$2,Данные3!$B:$B,G1593),""))</f>
        <v/>
      </c>
      <c r="O1593" s="51" t="str">
        <f>IF(G1593="","",IFERROR(ROUND(SUMIFS(Данные3!$G:$G,Данные3!$A:$A,D$2,Данные3!$B:$B,G1593)*100,0)&amp;"%",""))</f>
        <v/>
      </c>
      <c r="U1593" s="51" t="str">
        <f t="shared" si="73"/>
        <v/>
      </c>
      <c r="V1593" s="53" t="str">
        <f t="shared" si="74"/>
        <v/>
      </c>
      <c r="W1593" s="51" t="str">
        <f>IFERROR(IF(Данные2!$A1593&lt;&gt;"",Данные2!$A1593,""),"")</f>
        <v/>
      </c>
      <c r="X1593" s="53" t="str">
        <f>IF(COUNTIF(W$1:W1593,W1593)=1,IF(COUNT(X$1:X1592)&gt;0,MAX(X$1:X1592)+1,1),"")</f>
        <v/>
      </c>
      <c r="Z1593" s="51" t="str">
        <f>IF($U1593="","",IFERROR(SUMIF(Данные2!$A:$A,Техлист!$U1593,Данные2!D:D),""))</f>
        <v/>
      </c>
      <c r="AA1593" s="51" t="str">
        <f>IF($U1593="","",IFERROR(SUMIF(Данные2!$A:$A,Техлист!$U1593,Данные2!E:E),""))</f>
        <v/>
      </c>
      <c r="AB1593" s="45" t="str">
        <f>IF($U1593="","",IFERROR(ROUND(SUMIF(Данные2!$A:$A,Техлист!$U1593,Данные2!F:F)*100,0)&amp;"%",""))</f>
        <v/>
      </c>
    </row>
    <row r="1594" spans="1:28" x14ac:dyDescent="0.25">
      <c r="A1594" s="45" t="str">
        <f>IF(Данные2!$A1594&lt;&gt;"",Данные2!$A1594,"")</f>
        <v/>
      </c>
      <c r="G1594" s="45" t="str">
        <f t="shared" si="72"/>
        <v/>
      </c>
      <c r="H1594" s="45" t="str">
        <f>IF(COUNTIF(G$1:G1594,G1594)=1,IF(COUNT(H$1:H1593)&gt;0,MAX(H$1:H1593)+1,1),"")</f>
        <v/>
      </c>
      <c r="J1594" s="45" t="str">
        <f>IFERROR(IF(AND(Данные3!A1594&lt;&gt;"",Данные3!A1594=D$2),Данные3!B1594,""),"")</f>
        <v/>
      </c>
      <c r="K1594" s="45" t="str">
        <f>IF(COUNTIF(J$1:J1594,J1594)=1,IF(COUNT(K$1:K1593)&gt;0,MAX(K$1:K1593)+1,1),"")</f>
        <v/>
      </c>
      <c r="M1594" s="51" t="str">
        <f>IF(G1594="","",IFERROR(SUMIFS(Данные3!$E:$E,Данные3!$A:$A,D$2,Данные3!$B:$B,G1594),""))</f>
        <v/>
      </c>
      <c r="N1594" s="51" t="str">
        <f>IF(G1594="","",IFERROR(SUMIFS(Данные3!$F:$F,Данные3!$A:$A,D$2,Данные3!$B:$B,G1594),""))</f>
        <v/>
      </c>
      <c r="O1594" s="51" t="str">
        <f>IF(G1594="","",IFERROR(ROUND(SUMIFS(Данные3!$G:$G,Данные3!$A:$A,D$2,Данные3!$B:$B,G1594)*100,0)&amp;"%",""))</f>
        <v/>
      </c>
      <c r="U1594" s="51" t="str">
        <f t="shared" si="73"/>
        <v/>
      </c>
      <c r="V1594" s="53" t="str">
        <f t="shared" si="74"/>
        <v/>
      </c>
      <c r="W1594" s="51" t="str">
        <f>IFERROR(IF(Данные2!$A1594&lt;&gt;"",Данные2!$A1594,""),"")</f>
        <v/>
      </c>
      <c r="X1594" s="53" t="str">
        <f>IF(COUNTIF(W$1:W1594,W1594)=1,IF(COUNT(X$1:X1593)&gt;0,MAX(X$1:X1593)+1,1),"")</f>
        <v/>
      </c>
      <c r="Z1594" s="51" t="str">
        <f>IF($U1594="","",IFERROR(SUMIF(Данные2!$A:$A,Техлист!$U1594,Данные2!D:D),""))</f>
        <v/>
      </c>
      <c r="AA1594" s="51" t="str">
        <f>IF($U1594="","",IFERROR(SUMIF(Данные2!$A:$A,Техлист!$U1594,Данные2!E:E),""))</f>
        <v/>
      </c>
      <c r="AB1594" s="45" t="str">
        <f>IF($U1594="","",IFERROR(ROUND(SUMIF(Данные2!$A:$A,Техлист!$U1594,Данные2!F:F)*100,0)&amp;"%",""))</f>
        <v/>
      </c>
    </row>
    <row r="1595" spans="1:28" x14ac:dyDescent="0.25">
      <c r="A1595" s="45" t="str">
        <f>IF(Данные2!$A1595&lt;&gt;"",Данные2!$A1595,"")</f>
        <v/>
      </c>
      <c r="G1595" s="45" t="str">
        <f t="shared" si="72"/>
        <v/>
      </c>
      <c r="H1595" s="45" t="str">
        <f>IF(COUNTIF(G$1:G1595,G1595)=1,IF(COUNT(H$1:H1594)&gt;0,MAX(H$1:H1594)+1,1),"")</f>
        <v/>
      </c>
      <c r="J1595" s="45" t="str">
        <f>IFERROR(IF(AND(Данные3!A1595&lt;&gt;"",Данные3!A1595=D$2),Данные3!B1595,""),"")</f>
        <v/>
      </c>
      <c r="K1595" s="45" t="str">
        <f>IF(COUNTIF(J$1:J1595,J1595)=1,IF(COUNT(K$1:K1594)&gt;0,MAX(K$1:K1594)+1,1),"")</f>
        <v/>
      </c>
      <c r="M1595" s="51" t="str">
        <f>IF(G1595="","",IFERROR(SUMIFS(Данные3!$E:$E,Данные3!$A:$A,D$2,Данные3!$B:$B,G1595),""))</f>
        <v/>
      </c>
      <c r="N1595" s="51" t="str">
        <f>IF(G1595="","",IFERROR(SUMIFS(Данные3!$F:$F,Данные3!$A:$A,D$2,Данные3!$B:$B,G1595),""))</f>
        <v/>
      </c>
      <c r="O1595" s="51" t="str">
        <f>IF(G1595="","",IFERROR(ROUND(SUMIFS(Данные3!$G:$G,Данные3!$A:$A,D$2,Данные3!$B:$B,G1595)*100,0)&amp;"%",""))</f>
        <v/>
      </c>
      <c r="U1595" s="51" t="str">
        <f t="shared" si="73"/>
        <v/>
      </c>
      <c r="V1595" s="53" t="str">
        <f t="shared" si="74"/>
        <v/>
      </c>
      <c r="W1595" s="51" t="str">
        <f>IFERROR(IF(Данные2!$A1595&lt;&gt;"",Данные2!$A1595,""),"")</f>
        <v/>
      </c>
      <c r="X1595" s="53" t="str">
        <f>IF(COUNTIF(W$1:W1595,W1595)=1,IF(COUNT(X$1:X1594)&gt;0,MAX(X$1:X1594)+1,1),"")</f>
        <v/>
      </c>
      <c r="Z1595" s="51" t="str">
        <f>IF($U1595="","",IFERROR(SUMIF(Данные2!$A:$A,Техлист!$U1595,Данные2!D:D),""))</f>
        <v/>
      </c>
      <c r="AA1595" s="51" t="str">
        <f>IF($U1595="","",IFERROR(SUMIF(Данные2!$A:$A,Техлист!$U1595,Данные2!E:E),""))</f>
        <v/>
      </c>
      <c r="AB1595" s="45" t="str">
        <f>IF($U1595="","",IFERROR(ROUND(SUMIF(Данные2!$A:$A,Техлист!$U1595,Данные2!F:F)*100,0)&amp;"%",""))</f>
        <v/>
      </c>
    </row>
    <row r="1596" spans="1:28" x14ac:dyDescent="0.25">
      <c r="A1596" s="45" t="str">
        <f>IF(Данные2!$A1596&lt;&gt;"",Данные2!$A1596,"")</f>
        <v/>
      </c>
      <c r="G1596" s="45" t="str">
        <f t="shared" si="72"/>
        <v/>
      </c>
      <c r="H1596" s="45" t="str">
        <f>IF(COUNTIF(G$1:G1596,G1596)=1,IF(COUNT(H$1:H1595)&gt;0,MAX(H$1:H1595)+1,1),"")</f>
        <v/>
      </c>
      <c r="J1596" s="45" t="str">
        <f>IFERROR(IF(AND(Данные3!A1596&lt;&gt;"",Данные3!A1596=D$2),Данные3!B1596,""),"")</f>
        <v/>
      </c>
      <c r="K1596" s="45" t="str">
        <f>IF(COUNTIF(J$1:J1596,J1596)=1,IF(COUNT(K$1:K1595)&gt;0,MAX(K$1:K1595)+1,1),"")</f>
        <v/>
      </c>
      <c r="M1596" s="51" t="str">
        <f>IF(G1596="","",IFERROR(SUMIFS(Данные3!$E:$E,Данные3!$A:$A,D$2,Данные3!$B:$B,G1596),""))</f>
        <v/>
      </c>
      <c r="N1596" s="51" t="str">
        <f>IF(G1596="","",IFERROR(SUMIFS(Данные3!$F:$F,Данные3!$A:$A,D$2,Данные3!$B:$B,G1596),""))</f>
        <v/>
      </c>
      <c r="O1596" s="51" t="str">
        <f>IF(G1596="","",IFERROR(ROUND(SUMIFS(Данные3!$G:$G,Данные3!$A:$A,D$2,Данные3!$B:$B,G1596)*100,0)&amp;"%",""))</f>
        <v/>
      </c>
      <c r="U1596" s="51" t="str">
        <f t="shared" si="73"/>
        <v/>
      </c>
      <c r="V1596" s="53" t="str">
        <f t="shared" si="74"/>
        <v/>
      </c>
      <c r="W1596" s="51" t="str">
        <f>IFERROR(IF(Данные2!$A1596&lt;&gt;"",Данные2!$A1596,""),"")</f>
        <v/>
      </c>
      <c r="X1596" s="53" t="str">
        <f>IF(COUNTIF(W$1:W1596,W1596)=1,IF(COUNT(X$1:X1595)&gt;0,MAX(X$1:X1595)+1,1),"")</f>
        <v/>
      </c>
      <c r="Z1596" s="51" t="str">
        <f>IF($U1596="","",IFERROR(SUMIF(Данные2!$A:$A,Техлист!$U1596,Данные2!D:D),""))</f>
        <v/>
      </c>
      <c r="AA1596" s="51" t="str">
        <f>IF($U1596="","",IFERROR(SUMIF(Данные2!$A:$A,Техлист!$U1596,Данные2!E:E),""))</f>
        <v/>
      </c>
      <c r="AB1596" s="45" t="str">
        <f>IF($U1596="","",IFERROR(ROUND(SUMIF(Данные2!$A:$A,Техлист!$U1596,Данные2!F:F)*100,0)&amp;"%",""))</f>
        <v/>
      </c>
    </row>
    <row r="1597" spans="1:28" x14ac:dyDescent="0.25">
      <c r="A1597" s="45" t="str">
        <f>IF(Данные2!$A1597&lt;&gt;"",Данные2!$A1597,"")</f>
        <v/>
      </c>
      <c r="G1597" s="45" t="str">
        <f t="shared" si="72"/>
        <v/>
      </c>
      <c r="H1597" s="45" t="str">
        <f>IF(COUNTIF(G$1:G1597,G1597)=1,IF(COUNT(H$1:H1596)&gt;0,MAX(H$1:H1596)+1,1),"")</f>
        <v/>
      </c>
      <c r="J1597" s="45" t="str">
        <f>IFERROR(IF(AND(Данные3!A1597&lt;&gt;"",Данные3!A1597=D$2),Данные3!B1597,""),"")</f>
        <v/>
      </c>
      <c r="K1597" s="45" t="str">
        <f>IF(COUNTIF(J$1:J1597,J1597)=1,IF(COUNT(K$1:K1596)&gt;0,MAX(K$1:K1596)+1,1),"")</f>
        <v/>
      </c>
      <c r="M1597" s="51" t="str">
        <f>IF(G1597="","",IFERROR(SUMIFS(Данные3!$E:$E,Данные3!$A:$A,D$2,Данные3!$B:$B,G1597),""))</f>
        <v/>
      </c>
      <c r="N1597" s="51" t="str">
        <f>IF(G1597="","",IFERROR(SUMIFS(Данные3!$F:$F,Данные3!$A:$A,D$2,Данные3!$B:$B,G1597),""))</f>
        <v/>
      </c>
      <c r="O1597" s="51" t="str">
        <f>IF(G1597="","",IFERROR(ROUND(SUMIFS(Данные3!$G:$G,Данные3!$A:$A,D$2,Данные3!$B:$B,G1597)*100,0)&amp;"%",""))</f>
        <v/>
      </c>
      <c r="U1597" s="51" t="str">
        <f t="shared" si="73"/>
        <v/>
      </c>
      <c r="V1597" s="53" t="str">
        <f t="shared" si="74"/>
        <v/>
      </c>
      <c r="W1597" s="51" t="str">
        <f>IFERROR(IF(Данные2!$A1597&lt;&gt;"",Данные2!$A1597,""),"")</f>
        <v/>
      </c>
      <c r="X1597" s="53" t="str">
        <f>IF(COUNTIF(W$1:W1597,W1597)=1,IF(COUNT(X$1:X1596)&gt;0,MAX(X$1:X1596)+1,1),"")</f>
        <v/>
      </c>
      <c r="Z1597" s="51" t="str">
        <f>IF($U1597="","",IFERROR(SUMIF(Данные2!$A:$A,Техлист!$U1597,Данные2!D:D),""))</f>
        <v/>
      </c>
      <c r="AA1597" s="51" t="str">
        <f>IF($U1597="","",IFERROR(SUMIF(Данные2!$A:$A,Техлист!$U1597,Данные2!E:E),""))</f>
        <v/>
      </c>
      <c r="AB1597" s="45" t="str">
        <f>IF($U1597="","",IFERROR(ROUND(SUMIF(Данные2!$A:$A,Техлист!$U1597,Данные2!F:F)*100,0)&amp;"%",""))</f>
        <v/>
      </c>
    </row>
    <row r="1598" spans="1:28" x14ac:dyDescent="0.25">
      <c r="A1598" s="45" t="str">
        <f>IF(Данные2!$A1598&lt;&gt;"",Данные2!$A1598,"")</f>
        <v/>
      </c>
      <c r="G1598" s="45" t="str">
        <f t="shared" si="72"/>
        <v/>
      </c>
      <c r="H1598" s="45" t="str">
        <f>IF(COUNTIF(G$1:G1598,G1598)=1,IF(COUNT(H$1:H1597)&gt;0,MAX(H$1:H1597)+1,1),"")</f>
        <v/>
      </c>
      <c r="J1598" s="45" t="str">
        <f>IFERROR(IF(AND(Данные3!A1598&lt;&gt;"",Данные3!A1598=D$2),Данные3!B1598,""),"")</f>
        <v/>
      </c>
      <c r="K1598" s="45" t="str">
        <f>IF(COUNTIF(J$1:J1598,J1598)=1,IF(COUNT(K$1:K1597)&gt;0,MAX(K$1:K1597)+1,1),"")</f>
        <v/>
      </c>
      <c r="M1598" s="51" t="str">
        <f>IF(G1598="","",IFERROR(SUMIFS(Данные3!$E:$E,Данные3!$A:$A,D$2,Данные3!$B:$B,G1598),""))</f>
        <v/>
      </c>
      <c r="N1598" s="51" t="str">
        <f>IF(G1598="","",IFERROR(SUMIFS(Данные3!$F:$F,Данные3!$A:$A,D$2,Данные3!$B:$B,G1598),""))</f>
        <v/>
      </c>
      <c r="O1598" s="51" t="str">
        <f>IF(G1598="","",IFERROR(ROUND(SUMIFS(Данные3!$G:$G,Данные3!$A:$A,D$2,Данные3!$B:$B,G1598)*100,0)&amp;"%",""))</f>
        <v/>
      </c>
      <c r="U1598" s="51" t="str">
        <f t="shared" si="73"/>
        <v/>
      </c>
      <c r="V1598" s="53" t="str">
        <f t="shared" si="74"/>
        <v/>
      </c>
      <c r="W1598" s="51" t="str">
        <f>IFERROR(IF(Данные2!$A1598&lt;&gt;"",Данные2!$A1598,""),"")</f>
        <v/>
      </c>
      <c r="X1598" s="53" t="str">
        <f>IF(COUNTIF(W$1:W1598,W1598)=1,IF(COUNT(X$1:X1597)&gt;0,MAX(X$1:X1597)+1,1),"")</f>
        <v/>
      </c>
      <c r="Z1598" s="51" t="str">
        <f>IF($U1598="","",IFERROR(SUMIF(Данные2!$A:$A,Техлист!$U1598,Данные2!D:D),""))</f>
        <v/>
      </c>
      <c r="AA1598" s="51" t="str">
        <f>IF($U1598="","",IFERROR(SUMIF(Данные2!$A:$A,Техлист!$U1598,Данные2!E:E),""))</f>
        <v/>
      </c>
      <c r="AB1598" s="45" t="str">
        <f>IF($U1598="","",IFERROR(ROUND(SUMIF(Данные2!$A:$A,Техлист!$U1598,Данные2!F:F)*100,0)&amp;"%",""))</f>
        <v/>
      </c>
    </row>
    <row r="1599" spans="1:28" x14ac:dyDescent="0.25">
      <c r="A1599" s="45" t="str">
        <f>IF(Данные2!$A1599&lt;&gt;"",Данные2!$A1599,"")</f>
        <v/>
      </c>
      <c r="G1599" s="45" t="str">
        <f t="shared" si="72"/>
        <v/>
      </c>
      <c r="H1599" s="45" t="str">
        <f>IF(COUNTIF(G$1:G1599,G1599)=1,IF(COUNT(H$1:H1598)&gt;0,MAX(H$1:H1598)+1,1),"")</f>
        <v/>
      </c>
      <c r="J1599" s="45" t="str">
        <f>IFERROR(IF(AND(Данные3!A1599&lt;&gt;"",Данные3!A1599=D$2),Данные3!B1599,""),"")</f>
        <v/>
      </c>
      <c r="K1599" s="45" t="str">
        <f>IF(COUNTIF(J$1:J1599,J1599)=1,IF(COUNT(K$1:K1598)&gt;0,MAX(K$1:K1598)+1,1),"")</f>
        <v/>
      </c>
      <c r="M1599" s="51" t="str">
        <f>IF(G1599="","",IFERROR(SUMIFS(Данные3!$E:$E,Данные3!$A:$A,D$2,Данные3!$B:$B,G1599),""))</f>
        <v/>
      </c>
      <c r="N1599" s="51" t="str">
        <f>IF(G1599="","",IFERROR(SUMIFS(Данные3!$F:$F,Данные3!$A:$A,D$2,Данные3!$B:$B,G1599),""))</f>
        <v/>
      </c>
      <c r="O1599" s="51" t="str">
        <f>IF(G1599="","",IFERROR(ROUND(SUMIFS(Данные3!$G:$G,Данные3!$A:$A,D$2,Данные3!$B:$B,G1599)*100,0)&amp;"%",""))</f>
        <v/>
      </c>
      <c r="U1599" s="51" t="str">
        <f t="shared" si="73"/>
        <v/>
      </c>
      <c r="V1599" s="53" t="str">
        <f t="shared" si="74"/>
        <v/>
      </c>
      <c r="W1599" s="51" t="str">
        <f>IFERROR(IF(Данные2!$A1599&lt;&gt;"",Данные2!$A1599,""),"")</f>
        <v/>
      </c>
      <c r="X1599" s="53" t="str">
        <f>IF(COUNTIF(W$1:W1599,W1599)=1,IF(COUNT(X$1:X1598)&gt;0,MAX(X$1:X1598)+1,1),"")</f>
        <v/>
      </c>
      <c r="Z1599" s="51" t="str">
        <f>IF($U1599="","",IFERROR(SUMIF(Данные2!$A:$A,Техлист!$U1599,Данные2!D:D),""))</f>
        <v/>
      </c>
      <c r="AA1599" s="51" t="str">
        <f>IF($U1599="","",IFERROR(SUMIF(Данные2!$A:$A,Техлист!$U1599,Данные2!E:E),""))</f>
        <v/>
      </c>
      <c r="AB1599" s="45" t="str">
        <f>IF($U1599="","",IFERROR(ROUND(SUMIF(Данные2!$A:$A,Техлист!$U1599,Данные2!F:F)*100,0)&amp;"%",""))</f>
        <v/>
      </c>
    </row>
    <row r="1600" spans="1:28" x14ac:dyDescent="0.25">
      <c r="A1600" s="45" t="str">
        <f>IF(Данные2!$A1600&lt;&gt;"",Данные2!$A1600,"")</f>
        <v/>
      </c>
      <c r="G1600" s="45" t="str">
        <f t="shared" si="72"/>
        <v/>
      </c>
      <c r="H1600" s="45" t="str">
        <f>IF(COUNTIF(G$1:G1600,G1600)=1,IF(COUNT(H$1:H1599)&gt;0,MAX(H$1:H1599)+1,1),"")</f>
        <v/>
      </c>
      <c r="J1600" s="45" t="str">
        <f>IFERROR(IF(AND(Данные3!A1600&lt;&gt;"",Данные3!A1600=D$2),Данные3!B1600,""),"")</f>
        <v/>
      </c>
      <c r="K1600" s="45" t="str">
        <f>IF(COUNTIF(J$1:J1600,J1600)=1,IF(COUNT(K$1:K1599)&gt;0,MAX(K$1:K1599)+1,1),"")</f>
        <v/>
      </c>
      <c r="M1600" s="51" t="str">
        <f>IF(G1600="","",IFERROR(SUMIFS(Данные3!$E:$E,Данные3!$A:$A,D$2,Данные3!$B:$B,G1600),""))</f>
        <v/>
      </c>
      <c r="N1600" s="51" t="str">
        <f>IF(G1600="","",IFERROR(SUMIFS(Данные3!$F:$F,Данные3!$A:$A,D$2,Данные3!$B:$B,G1600),""))</f>
        <v/>
      </c>
      <c r="O1600" s="51" t="str">
        <f>IF(G1600="","",IFERROR(ROUND(SUMIFS(Данные3!$G:$G,Данные3!$A:$A,D$2,Данные3!$B:$B,G1600)*100,0)&amp;"%",""))</f>
        <v/>
      </c>
      <c r="U1600" s="51" t="str">
        <f t="shared" si="73"/>
        <v/>
      </c>
      <c r="V1600" s="53" t="str">
        <f t="shared" si="74"/>
        <v/>
      </c>
      <c r="W1600" s="51" t="str">
        <f>IFERROR(IF(Данные2!$A1600&lt;&gt;"",Данные2!$A1600,""),"")</f>
        <v/>
      </c>
      <c r="X1600" s="53" t="str">
        <f>IF(COUNTIF(W$1:W1600,W1600)=1,IF(COUNT(X$1:X1599)&gt;0,MAX(X$1:X1599)+1,1),"")</f>
        <v/>
      </c>
      <c r="Z1600" s="51" t="str">
        <f>IF($U1600="","",IFERROR(SUMIF(Данные2!$A:$A,Техлист!$U1600,Данные2!D:D),""))</f>
        <v/>
      </c>
      <c r="AA1600" s="51" t="str">
        <f>IF($U1600="","",IFERROR(SUMIF(Данные2!$A:$A,Техлист!$U1600,Данные2!E:E),""))</f>
        <v/>
      </c>
      <c r="AB1600" s="45" t="str">
        <f>IF($U1600="","",IFERROR(ROUND(SUMIF(Данные2!$A:$A,Техлист!$U1600,Данные2!F:F)*100,0)&amp;"%",""))</f>
        <v/>
      </c>
    </row>
    <row r="1601" spans="1:28" x14ac:dyDescent="0.25">
      <c r="A1601" s="45" t="str">
        <f>IF(Данные2!$A1601&lt;&gt;"",Данные2!$A1601,"")</f>
        <v/>
      </c>
      <c r="G1601" s="45" t="str">
        <f t="shared" si="72"/>
        <v/>
      </c>
      <c r="H1601" s="45" t="str">
        <f>IF(COUNTIF(G$1:G1601,G1601)=1,IF(COUNT(H$1:H1600)&gt;0,MAX(H$1:H1600)+1,1),"")</f>
        <v/>
      </c>
      <c r="J1601" s="45" t="str">
        <f>IFERROR(IF(AND(Данные3!A1601&lt;&gt;"",Данные3!A1601=D$2),Данные3!B1601,""),"")</f>
        <v/>
      </c>
      <c r="K1601" s="45" t="str">
        <f>IF(COUNTIF(J$1:J1601,J1601)=1,IF(COUNT(K$1:K1600)&gt;0,MAX(K$1:K1600)+1,1),"")</f>
        <v/>
      </c>
      <c r="M1601" s="51" t="str">
        <f>IF(G1601="","",IFERROR(SUMIFS(Данные3!$E:$E,Данные3!$A:$A,D$2,Данные3!$B:$B,G1601),""))</f>
        <v/>
      </c>
      <c r="N1601" s="51" t="str">
        <f>IF(G1601="","",IFERROR(SUMIFS(Данные3!$F:$F,Данные3!$A:$A,D$2,Данные3!$B:$B,G1601),""))</f>
        <v/>
      </c>
      <c r="O1601" s="51" t="str">
        <f>IF(G1601="","",IFERROR(ROUND(SUMIFS(Данные3!$G:$G,Данные3!$A:$A,D$2,Данные3!$B:$B,G1601)*100,0)&amp;"%",""))</f>
        <v/>
      </c>
      <c r="U1601" s="51" t="str">
        <f t="shared" si="73"/>
        <v/>
      </c>
      <c r="V1601" s="53" t="str">
        <f t="shared" si="74"/>
        <v/>
      </c>
      <c r="W1601" s="51" t="str">
        <f>IFERROR(IF(Данные2!$A1601&lt;&gt;"",Данные2!$A1601,""),"")</f>
        <v/>
      </c>
      <c r="X1601" s="53" t="str">
        <f>IF(COUNTIF(W$1:W1601,W1601)=1,IF(COUNT(X$1:X1600)&gt;0,MAX(X$1:X1600)+1,1),"")</f>
        <v/>
      </c>
      <c r="Z1601" s="51" t="str">
        <f>IF($U1601="","",IFERROR(SUMIF(Данные2!$A:$A,Техлист!$U1601,Данные2!D:D),""))</f>
        <v/>
      </c>
      <c r="AA1601" s="51" t="str">
        <f>IF($U1601="","",IFERROR(SUMIF(Данные2!$A:$A,Техлист!$U1601,Данные2!E:E),""))</f>
        <v/>
      </c>
      <c r="AB1601" s="45" t="str">
        <f>IF($U1601="","",IFERROR(ROUND(SUMIF(Данные2!$A:$A,Техлист!$U1601,Данные2!F:F)*100,0)&amp;"%",""))</f>
        <v/>
      </c>
    </row>
    <row r="1602" spans="1:28" x14ac:dyDescent="0.25">
      <c r="A1602" s="45" t="str">
        <f>IF(Данные2!$A1602&lt;&gt;"",Данные2!$A1602,"")</f>
        <v/>
      </c>
      <c r="G1602" s="45" t="str">
        <f t="shared" ref="G1602:G1665" si="75">IFERROR(INDEX(J$2:J$2000,MATCH(ROW()-1,K$2:K$2000,0)),"")</f>
        <v/>
      </c>
      <c r="H1602" s="45" t="str">
        <f>IF(COUNTIF(G$1:G1602,G1602)=1,IF(COUNT(H$1:H1601)&gt;0,MAX(H$1:H1601)+1,1),"")</f>
        <v/>
      </c>
      <c r="J1602" s="45" t="str">
        <f>IFERROR(IF(AND(Данные3!A1602&lt;&gt;"",Данные3!A1602=D$2),Данные3!B1602,""),"")</f>
        <v/>
      </c>
      <c r="K1602" s="45" t="str">
        <f>IF(COUNTIF(J$1:J1602,J1602)=1,IF(COUNT(K$1:K1601)&gt;0,MAX(K$1:K1601)+1,1),"")</f>
        <v/>
      </c>
      <c r="M1602" s="51" t="str">
        <f>IF(G1602="","",IFERROR(SUMIFS(Данные3!$E:$E,Данные3!$A:$A,D$2,Данные3!$B:$B,G1602),""))</f>
        <v/>
      </c>
      <c r="N1602" s="51" t="str">
        <f>IF(G1602="","",IFERROR(SUMIFS(Данные3!$F:$F,Данные3!$A:$A,D$2,Данные3!$B:$B,G1602),""))</f>
        <v/>
      </c>
      <c r="O1602" s="51" t="str">
        <f>IF(G1602="","",IFERROR(ROUND(SUMIFS(Данные3!$G:$G,Данные3!$A:$A,D$2,Данные3!$B:$B,G1602)*100,0)&amp;"%",""))</f>
        <v/>
      </c>
      <c r="U1602" s="51" t="str">
        <f t="shared" ref="U1602:U1665" si="76">IFERROR(INDEX(W$2:W$2000,MATCH(ROW()-1,X$2:X$2000,0)),"")</f>
        <v/>
      </c>
      <c r="V1602" s="53" t="str">
        <f t="shared" ref="V1602:V1665" si="77">IFERROR(INDEX(X$2:X$2000,MATCH(ROW()-1,X$2:X$2000,0)),"")</f>
        <v/>
      </c>
      <c r="W1602" s="51" t="str">
        <f>IFERROR(IF(Данные2!$A1602&lt;&gt;"",Данные2!$A1602,""),"")</f>
        <v/>
      </c>
      <c r="X1602" s="53" t="str">
        <f>IF(COUNTIF(W$1:W1602,W1602)=1,IF(COUNT(X$1:X1601)&gt;0,MAX(X$1:X1601)+1,1),"")</f>
        <v/>
      </c>
      <c r="Z1602" s="51" t="str">
        <f>IF($U1602="","",IFERROR(SUMIF(Данные2!$A:$A,Техлист!$U1602,Данные2!D:D),""))</f>
        <v/>
      </c>
      <c r="AA1602" s="51" t="str">
        <f>IF($U1602="","",IFERROR(SUMIF(Данные2!$A:$A,Техлист!$U1602,Данные2!E:E),""))</f>
        <v/>
      </c>
      <c r="AB1602" s="45" t="str">
        <f>IF($U1602="","",IFERROR(ROUND(SUMIF(Данные2!$A:$A,Техлист!$U1602,Данные2!F:F)*100,0)&amp;"%",""))</f>
        <v/>
      </c>
    </row>
    <row r="1603" spans="1:28" x14ac:dyDescent="0.25">
      <c r="A1603" s="45" t="str">
        <f>IF(Данные2!$A1603&lt;&gt;"",Данные2!$A1603,"")</f>
        <v/>
      </c>
      <c r="G1603" s="45" t="str">
        <f t="shared" si="75"/>
        <v/>
      </c>
      <c r="H1603" s="45" t="str">
        <f>IF(COUNTIF(G$1:G1603,G1603)=1,IF(COUNT(H$1:H1602)&gt;0,MAX(H$1:H1602)+1,1),"")</f>
        <v/>
      </c>
      <c r="J1603" s="45" t="str">
        <f>IFERROR(IF(AND(Данные3!A1603&lt;&gt;"",Данные3!A1603=D$2),Данные3!B1603,""),"")</f>
        <v/>
      </c>
      <c r="K1603" s="45" t="str">
        <f>IF(COUNTIF(J$1:J1603,J1603)=1,IF(COUNT(K$1:K1602)&gt;0,MAX(K$1:K1602)+1,1),"")</f>
        <v/>
      </c>
      <c r="M1603" s="51" t="str">
        <f>IF(G1603="","",IFERROR(SUMIFS(Данные3!$E:$E,Данные3!$A:$A,D$2,Данные3!$B:$B,G1603),""))</f>
        <v/>
      </c>
      <c r="N1603" s="51" t="str">
        <f>IF(G1603="","",IFERROR(SUMIFS(Данные3!$F:$F,Данные3!$A:$A,D$2,Данные3!$B:$B,G1603),""))</f>
        <v/>
      </c>
      <c r="O1603" s="51" t="str">
        <f>IF(G1603="","",IFERROR(ROUND(SUMIFS(Данные3!$G:$G,Данные3!$A:$A,D$2,Данные3!$B:$B,G1603)*100,0)&amp;"%",""))</f>
        <v/>
      </c>
      <c r="U1603" s="51" t="str">
        <f t="shared" si="76"/>
        <v/>
      </c>
      <c r="V1603" s="53" t="str">
        <f t="shared" si="77"/>
        <v/>
      </c>
      <c r="W1603" s="51" t="str">
        <f>IFERROR(IF(Данные2!$A1603&lt;&gt;"",Данные2!$A1603,""),"")</f>
        <v/>
      </c>
      <c r="X1603" s="53" t="str">
        <f>IF(COUNTIF(W$1:W1603,W1603)=1,IF(COUNT(X$1:X1602)&gt;0,MAX(X$1:X1602)+1,1),"")</f>
        <v/>
      </c>
      <c r="Z1603" s="51" t="str">
        <f>IF($U1603="","",IFERROR(SUMIF(Данные2!$A:$A,Техлист!$U1603,Данные2!D:D),""))</f>
        <v/>
      </c>
      <c r="AA1603" s="51" t="str">
        <f>IF($U1603="","",IFERROR(SUMIF(Данные2!$A:$A,Техлист!$U1603,Данные2!E:E),""))</f>
        <v/>
      </c>
      <c r="AB1603" s="45" t="str">
        <f>IF($U1603="","",IFERROR(ROUND(SUMIF(Данные2!$A:$A,Техлист!$U1603,Данные2!F:F)*100,0)&amp;"%",""))</f>
        <v/>
      </c>
    </row>
    <row r="1604" spans="1:28" x14ac:dyDescent="0.25">
      <c r="A1604" s="45" t="str">
        <f>IF(Данные2!$A1604&lt;&gt;"",Данные2!$A1604,"")</f>
        <v/>
      </c>
      <c r="G1604" s="45" t="str">
        <f t="shared" si="75"/>
        <v/>
      </c>
      <c r="H1604" s="45" t="str">
        <f>IF(COUNTIF(G$1:G1604,G1604)=1,IF(COUNT(H$1:H1603)&gt;0,MAX(H$1:H1603)+1,1),"")</f>
        <v/>
      </c>
      <c r="J1604" s="45" t="str">
        <f>IFERROR(IF(AND(Данные3!A1604&lt;&gt;"",Данные3!A1604=D$2),Данные3!B1604,""),"")</f>
        <v/>
      </c>
      <c r="K1604" s="45" t="str">
        <f>IF(COUNTIF(J$1:J1604,J1604)=1,IF(COUNT(K$1:K1603)&gt;0,MAX(K$1:K1603)+1,1),"")</f>
        <v/>
      </c>
      <c r="M1604" s="51" t="str">
        <f>IF(G1604="","",IFERROR(SUMIFS(Данные3!$E:$E,Данные3!$A:$A,D$2,Данные3!$B:$B,G1604),""))</f>
        <v/>
      </c>
      <c r="N1604" s="51" t="str">
        <f>IF(G1604="","",IFERROR(SUMIFS(Данные3!$F:$F,Данные3!$A:$A,D$2,Данные3!$B:$B,G1604),""))</f>
        <v/>
      </c>
      <c r="O1604" s="51" t="str">
        <f>IF(G1604="","",IFERROR(ROUND(SUMIFS(Данные3!$G:$G,Данные3!$A:$A,D$2,Данные3!$B:$B,G1604)*100,0)&amp;"%",""))</f>
        <v/>
      </c>
      <c r="U1604" s="51" t="str">
        <f t="shared" si="76"/>
        <v/>
      </c>
      <c r="V1604" s="53" t="str">
        <f t="shared" si="77"/>
        <v/>
      </c>
      <c r="W1604" s="51" t="str">
        <f>IFERROR(IF(Данные2!$A1604&lt;&gt;"",Данные2!$A1604,""),"")</f>
        <v/>
      </c>
      <c r="X1604" s="53" t="str">
        <f>IF(COUNTIF(W$1:W1604,W1604)=1,IF(COUNT(X$1:X1603)&gt;0,MAX(X$1:X1603)+1,1),"")</f>
        <v/>
      </c>
      <c r="Z1604" s="51" t="str">
        <f>IF($U1604="","",IFERROR(SUMIF(Данные2!$A:$A,Техлист!$U1604,Данные2!D:D),""))</f>
        <v/>
      </c>
      <c r="AA1604" s="51" t="str">
        <f>IF($U1604="","",IFERROR(SUMIF(Данные2!$A:$A,Техлист!$U1604,Данные2!E:E),""))</f>
        <v/>
      </c>
      <c r="AB1604" s="45" t="str">
        <f>IF($U1604="","",IFERROR(ROUND(SUMIF(Данные2!$A:$A,Техлист!$U1604,Данные2!F:F)*100,0)&amp;"%",""))</f>
        <v/>
      </c>
    </row>
    <row r="1605" spans="1:28" x14ac:dyDescent="0.25">
      <c r="A1605" s="45" t="str">
        <f>IF(Данные2!$A1605&lt;&gt;"",Данные2!$A1605,"")</f>
        <v/>
      </c>
      <c r="G1605" s="45" t="str">
        <f t="shared" si="75"/>
        <v/>
      </c>
      <c r="H1605" s="45" t="str">
        <f>IF(COUNTIF(G$1:G1605,G1605)=1,IF(COUNT(H$1:H1604)&gt;0,MAX(H$1:H1604)+1,1),"")</f>
        <v/>
      </c>
      <c r="J1605" s="45" t="str">
        <f>IFERROR(IF(AND(Данные3!A1605&lt;&gt;"",Данные3!A1605=D$2),Данные3!B1605,""),"")</f>
        <v/>
      </c>
      <c r="K1605" s="45" t="str">
        <f>IF(COUNTIF(J$1:J1605,J1605)=1,IF(COUNT(K$1:K1604)&gt;0,MAX(K$1:K1604)+1,1),"")</f>
        <v/>
      </c>
      <c r="M1605" s="51" t="str">
        <f>IF(G1605="","",IFERROR(SUMIFS(Данные3!$E:$E,Данные3!$A:$A,D$2,Данные3!$B:$B,G1605),""))</f>
        <v/>
      </c>
      <c r="N1605" s="51" t="str">
        <f>IF(G1605="","",IFERROR(SUMIFS(Данные3!$F:$F,Данные3!$A:$A,D$2,Данные3!$B:$B,G1605),""))</f>
        <v/>
      </c>
      <c r="O1605" s="51" t="str">
        <f>IF(G1605="","",IFERROR(ROUND(SUMIFS(Данные3!$G:$G,Данные3!$A:$A,D$2,Данные3!$B:$B,G1605)*100,0)&amp;"%",""))</f>
        <v/>
      </c>
      <c r="U1605" s="51" t="str">
        <f t="shared" si="76"/>
        <v/>
      </c>
      <c r="V1605" s="53" t="str">
        <f t="shared" si="77"/>
        <v/>
      </c>
      <c r="W1605" s="51" t="str">
        <f>IFERROR(IF(Данные2!$A1605&lt;&gt;"",Данные2!$A1605,""),"")</f>
        <v/>
      </c>
      <c r="X1605" s="53" t="str">
        <f>IF(COUNTIF(W$1:W1605,W1605)=1,IF(COUNT(X$1:X1604)&gt;0,MAX(X$1:X1604)+1,1),"")</f>
        <v/>
      </c>
      <c r="Z1605" s="51" t="str">
        <f>IF($U1605="","",IFERROR(SUMIF(Данные2!$A:$A,Техлист!$U1605,Данные2!D:D),""))</f>
        <v/>
      </c>
      <c r="AA1605" s="51" t="str">
        <f>IF($U1605="","",IFERROR(SUMIF(Данные2!$A:$A,Техлист!$U1605,Данные2!E:E),""))</f>
        <v/>
      </c>
      <c r="AB1605" s="45" t="str">
        <f>IF($U1605="","",IFERROR(ROUND(SUMIF(Данные2!$A:$A,Техлист!$U1605,Данные2!F:F)*100,0)&amp;"%",""))</f>
        <v/>
      </c>
    </row>
    <row r="1606" spans="1:28" x14ac:dyDescent="0.25">
      <c r="A1606" s="45" t="str">
        <f>IF(Данные2!$A1606&lt;&gt;"",Данные2!$A1606,"")</f>
        <v/>
      </c>
      <c r="G1606" s="45" t="str">
        <f t="shared" si="75"/>
        <v/>
      </c>
      <c r="H1606" s="45" t="str">
        <f>IF(COUNTIF(G$1:G1606,G1606)=1,IF(COUNT(H$1:H1605)&gt;0,MAX(H$1:H1605)+1,1),"")</f>
        <v/>
      </c>
      <c r="J1606" s="45" t="str">
        <f>IFERROR(IF(AND(Данные3!A1606&lt;&gt;"",Данные3!A1606=D$2),Данные3!B1606,""),"")</f>
        <v/>
      </c>
      <c r="K1606" s="45" t="str">
        <f>IF(COUNTIF(J$1:J1606,J1606)=1,IF(COUNT(K$1:K1605)&gt;0,MAX(K$1:K1605)+1,1),"")</f>
        <v/>
      </c>
      <c r="M1606" s="51" t="str">
        <f>IF(G1606="","",IFERROR(SUMIFS(Данные3!$E:$E,Данные3!$A:$A,D$2,Данные3!$B:$B,G1606),""))</f>
        <v/>
      </c>
      <c r="N1606" s="51" t="str">
        <f>IF(G1606="","",IFERROR(SUMIFS(Данные3!$F:$F,Данные3!$A:$A,D$2,Данные3!$B:$B,G1606),""))</f>
        <v/>
      </c>
      <c r="O1606" s="51" t="str">
        <f>IF(G1606="","",IFERROR(ROUND(SUMIFS(Данные3!$G:$G,Данные3!$A:$A,D$2,Данные3!$B:$B,G1606)*100,0)&amp;"%",""))</f>
        <v/>
      </c>
      <c r="U1606" s="51" t="str">
        <f t="shared" si="76"/>
        <v/>
      </c>
      <c r="V1606" s="53" t="str">
        <f t="shared" si="77"/>
        <v/>
      </c>
      <c r="W1606" s="51" t="str">
        <f>IFERROR(IF(Данные2!$A1606&lt;&gt;"",Данные2!$A1606,""),"")</f>
        <v/>
      </c>
      <c r="X1606" s="53" t="str">
        <f>IF(COUNTIF(W$1:W1606,W1606)=1,IF(COUNT(X$1:X1605)&gt;0,MAX(X$1:X1605)+1,1),"")</f>
        <v/>
      </c>
      <c r="Z1606" s="51" t="str">
        <f>IF($U1606="","",IFERROR(SUMIF(Данные2!$A:$A,Техлист!$U1606,Данные2!D:D),""))</f>
        <v/>
      </c>
      <c r="AA1606" s="51" t="str">
        <f>IF($U1606="","",IFERROR(SUMIF(Данные2!$A:$A,Техлист!$U1606,Данные2!E:E),""))</f>
        <v/>
      </c>
      <c r="AB1606" s="45" t="str">
        <f>IF($U1606="","",IFERROR(ROUND(SUMIF(Данные2!$A:$A,Техлист!$U1606,Данные2!F:F)*100,0)&amp;"%",""))</f>
        <v/>
      </c>
    </row>
    <row r="1607" spans="1:28" x14ac:dyDescent="0.25">
      <c r="A1607" s="45" t="str">
        <f>IF(Данные2!$A1607&lt;&gt;"",Данные2!$A1607,"")</f>
        <v/>
      </c>
      <c r="G1607" s="45" t="str">
        <f t="shared" si="75"/>
        <v/>
      </c>
      <c r="H1607" s="45" t="str">
        <f>IF(COUNTIF(G$1:G1607,G1607)=1,IF(COUNT(H$1:H1606)&gt;0,MAX(H$1:H1606)+1,1),"")</f>
        <v/>
      </c>
      <c r="J1607" s="45" t="str">
        <f>IFERROR(IF(AND(Данные3!A1607&lt;&gt;"",Данные3!A1607=D$2),Данные3!B1607,""),"")</f>
        <v/>
      </c>
      <c r="K1607" s="45" t="str">
        <f>IF(COUNTIF(J$1:J1607,J1607)=1,IF(COUNT(K$1:K1606)&gt;0,MAX(K$1:K1606)+1,1),"")</f>
        <v/>
      </c>
      <c r="M1607" s="51" t="str">
        <f>IF(G1607="","",IFERROR(SUMIFS(Данные3!$E:$E,Данные3!$A:$A,D$2,Данные3!$B:$B,G1607),""))</f>
        <v/>
      </c>
      <c r="N1607" s="51" t="str">
        <f>IF(G1607="","",IFERROR(SUMIFS(Данные3!$F:$F,Данные3!$A:$A,D$2,Данные3!$B:$B,G1607),""))</f>
        <v/>
      </c>
      <c r="O1607" s="51" t="str">
        <f>IF(G1607="","",IFERROR(ROUND(SUMIFS(Данные3!$G:$G,Данные3!$A:$A,D$2,Данные3!$B:$B,G1607)*100,0)&amp;"%",""))</f>
        <v/>
      </c>
      <c r="U1607" s="51" t="str">
        <f t="shared" si="76"/>
        <v/>
      </c>
      <c r="V1607" s="53" t="str">
        <f t="shared" si="77"/>
        <v/>
      </c>
      <c r="W1607" s="51" t="str">
        <f>IFERROR(IF(Данные2!$A1607&lt;&gt;"",Данные2!$A1607,""),"")</f>
        <v/>
      </c>
      <c r="X1607" s="53" t="str">
        <f>IF(COUNTIF(W$1:W1607,W1607)=1,IF(COUNT(X$1:X1606)&gt;0,MAX(X$1:X1606)+1,1),"")</f>
        <v/>
      </c>
      <c r="Z1607" s="51" t="str">
        <f>IF($U1607="","",IFERROR(SUMIF(Данные2!$A:$A,Техлист!$U1607,Данные2!D:D),""))</f>
        <v/>
      </c>
      <c r="AA1607" s="51" t="str">
        <f>IF($U1607="","",IFERROR(SUMIF(Данные2!$A:$A,Техлист!$U1607,Данные2!E:E),""))</f>
        <v/>
      </c>
      <c r="AB1607" s="45" t="str">
        <f>IF($U1607="","",IFERROR(ROUND(SUMIF(Данные2!$A:$A,Техлист!$U1607,Данные2!F:F)*100,0)&amp;"%",""))</f>
        <v/>
      </c>
    </row>
    <row r="1608" spans="1:28" x14ac:dyDescent="0.25">
      <c r="A1608" s="45" t="str">
        <f>IF(Данные2!$A1608&lt;&gt;"",Данные2!$A1608,"")</f>
        <v/>
      </c>
      <c r="G1608" s="45" t="str">
        <f t="shared" si="75"/>
        <v/>
      </c>
      <c r="H1608" s="45" t="str">
        <f>IF(COUNTIF(G$1:G1608,G1608)=1,IF(COUNT(H$1:H1607)&gt;0,MAX(H$1:H1607)+1,1),"")</f>
        <v/>
      </c>
      <c r="J1608" s="45" t="str">
        <f>IFERROR(IF(AND(Данные3!A1608&lt;&gt;"",Данные3!A1608=D$2),Данные3!B1608,""),"")</f>
        <v/>
      </c>
      <c r="K1608" s="45" t="str">
        <f>IF(COUNTIF(J$1:J1608,J1608)=1,IF(COUNT(K$1:K1607)&gt;0,MAX(K$1:K1607)+1,1),"")</f>
        <v/>
      </c>
      <c r="M1608" s="51" t="str">
        <f>IF(G1608="","",IFERROR(SUMIFS(Данные3!$E:$E,Данные3!$A:$A,D$2,Данные3!$B:$B,G1608),""))</f>
        <v/>
      </c>
      <c r="N1608" s="51" t="str">
        <f>IF(G1608="","",IFERROR(SUMIFS(Данные3!$F:$F,Данные3!$A:$A,D$2,Данные3!$B:$B,G1608),""))</f>
        <v/>
      </c>
      <c r="O1608" s="51" t="str">
        <f>IF(G1608="","",IFERROR(ROUND(SUMIFS(Данные3!$G:$G,Данные3!$A:$A,D$2,Данные3!$B:$B,G1608)*100,0)&amp;"%",""))</f>
        <v/>
      </c>
      <c r="U1608" s="51" t="str">
        <f t="shared" si="76"/>
        <v/>
      </c>
      <c r="V1608" s="53" t="str">
        <f t="shared" si="77"/>
        <v/>
      </c>
      <c r="W1608" s="51" t="str">
        <f>IFERROR(IF(Данные2!$A1608&lt;&gt;"",Данные2!$A1608,""),"")</f>
        <v/>
      </c>
      <c r="X1608" s="53" t="str">
        <f>IF(COUNTIF(W$1:W1608,W1608)=1,IF(COUNT(X$1:X1607)&gt;0,MAX(X$1:X1607)+1,1),"")</f>
        <v/>
      </c>
      <c r="Z1608" s="51" t="str">
        <f>IF($U1608="","",IFERROR(SUMIF(Данные2!$A:$A,Техлист!$U1608,Данные2!D:D),""))</f>
        <v/>
      </c>
      <c r="AA1608" s="51" t="str">
        <f>IF($U1608="","",IFERROR(SUMIF(Данные2!$A:$A,Техлист!$U1608,Данные2!E:E),""))</f>
        <v/>
      </c>
      <c r="AB1608" s="45" t="str">
        <f>IF($U1608="","",IFERROR(ROUND(SUMIF(Данные2!$A:$A,Техлист!$U1608,Данные2!F:F)*100,0)&amp;"%",""))</f>
        <v/>
      </c>
    </row>
    <row r="1609" spans="1:28" x14ac:dyDescent="0.25">
      <c r="A1609" s="45" t="str">
        <f>IF(Данные2!$A1609&lt;&gt;"",Данные2!$A1609,"")</f>
        <v/>
      </c>
      <c r="G1609" s="45" t="str">
        <f t="shared" si="75"/>
        <v/>
      </c>
      <c r="H1609" s="45" t="str">
        <f>IF(COUNTIF(G$1:G1609,G1609)=1,IF(COUNT(H$1:H1608)&gt;0,MAX(H$1:H1608)+1,1),"")</f>
        <v/>
      </c>
      <c r="J1609" s="45" t="str">
        <f>IFERROR(IF(AND(Данные3!A1609&lt;&gt;"",Данные3!A1609=D$2),Данные3!B1609,""),"")</f>
        <v/>
      </c>
      <c r="K1609" s="45" t="str">
        <f>IF(COUNTIF(J$1:J1609,J1609)=1,IF(COUNT(K$1:K1608)&gt;0,MAX(K$1:K1608)+1,1),"")</f>
        <v/>
      </c>
      <c r="M1609" s="51" t="str">
        <f>IF(G1609="","",IFERROR(SUMIFS(Данные3!$E:$E,Данные3!$A:$A,D$2,Данные3!$B:$B,G1609),""))</f>
        <v/>
      </c>
      <c r="N1609" s="51" t="str">
        <f>IF(G1609="","",IFERROR(SUMIFS(Данные3!$F:$F,Данные3!$A:$A,D$2,Данные3!$B:$B,G1609),""))</f>
        <v/>
      </c>
      <c r="O1609" s="51" t="str">
        <f>IF(G1609="","",IFERROR(ROUND(SUMIFS(Данные3!$G:$G,Данные3!$A:$A,D$2,Данные3!$B:$B,G1609)*100,0)&amp;"%",""))</f>
        <v/>
      </c>
      <c r="U1609" s="51" t="str">
        <f t="shared" si="76"/>
        <v/>
      </c>
      <c r="V1609" s="53" t="str">
        <f t="shared" si="77"/>
        <v/>
      </c>
      <c r="W1609" s="51" t="str">
        <f>IFERROR(IF(Данные2!$A1609&lt;&gt;"",Данные2!$A1609,""),"")</f>
        <v/>
      </c>
      <c r="X1609" s="53" t="str">
        <f>IF(COUNTIF(W$1:W1609,W1609)=1,IF(COUNT(X$1:X1608)&gt;0,MAX(X$1:X1608)+1,1),"")</f>
        <v/>
      </c>
      <c r="Z1609" s="51" t="str">
        <f>IF($U1609="","",IFERROR(SUMIF(Данные2!$A:$A,Техлист!$U1609,Данные2!D:D),""))</f>
        <v/>
      </c>
      <c r="AA1609" s="51" t="str">
        <f>IF($U1609="","",IFERROR(SUMIF(Данные2!$A:$A,Техлист!$U1609,Данные2!E:E),""))</f>
        <v/>
      </c>
      <c r="AB1609" s="45" t="str">
        <f>IF($U1609="","",IFERROR(ROUND(SUMIF(Данные2!$A:$A,Техлист!$U1609,Данные2!F:F)*100,0)&amp;"%",""))</f>
        <v/>
      </c>
    </row>
    <row r="1610" spans="1:28" x14ac:dyDescent="0.25">
      <c r="A1610" s="45" t="str">
        <f>IF(Данные2!$A1610&lt;&gt;"",Данные2!$A1610,"")</f>
        <v/>
      </c>
      <c r="G1610" s="45" t="str">
        <f t="shared" si="75"/>
        <v/>
      </c>
      <c r="H1610" s="45" t="str">
        <f>IF(COUNTIF(G$1:G1610,G1610)=1,IF(COUNT(H$1:H1609)&gt;0,MAX(H$1:H1609)+1,1),"")</f>
        <v/>
      </c>
      <c r="J1610" s="45" t="str">
        <f>IFERROR(IF(AND(Данные3!A1610&lt;&gt;"",Данные3!A1610=D$2),Данные3!B1610,""),"")</f>
        <v/>
      </c>
      <c r="K1610" s="45" t="str">
        <f>IF(COUNTIF(J$1:J1610,J1610)=1,IF(COUNT(K$1:K1609)&gt;0,MAX(K$1:K1609)+1,1),"")</f>
        <v/>
      </c>
      <c r="M1610" s="51" t="str">
        <f>IF(G1610="","",IFERROR(SUMIFS(Данные3!$E:$E,Данные3!$A:$A,D$2,Данные3!$B:$B,G1610),""))</f>
        <v/>
      </c>
      <c r="N1610" s="51" t="str">
        <f>IF(G1610="","",IFERROR(SUMIFS(Данные3!$F:$F,Данные3!$A:$A,D$2,Данные3!$B:$B,G1610),""))</f>
        <v/>
      </c>
      <c r="O1610" s="51" t="str">
        <f>IF(G1610="","",IFERROR(ROUND(SUMIFS(Данные3!$G:$G,Данные3!$A:$A,D$2,Данные3!$B:$B,G1610)*100,0)&amp;"%",""))</f>
        <v/>
      </c>
      <c r="U1610" s="51" t="str">
        <f t="shared" si="76"/>
        <v/>
      </c>
      <c r="V1610" s="53" t="str">
        <f t="shared" si="77"/>
        <v/>
      </c>
      <c r="W1610" s="51" t="str">
        <f>IFERROR(IF(Данные2!$A1610&lt;&gt;"",Данные2!$A1610,""),"")</f>
        <v/>
      </c>
      <c r="X1610" s="53" t="str">
        <f>IF(COUNTIF(W$1:W1610,W1610)=1,IF(COUNT(X$1:X1609)&gt;0,MAX(X$1:X1609)+1,1),"")</f>
        <v/>
      </c>
      <c r="Z1610" s="51" t="str">
        <f>IF($U1610="","",IFERROR(SUMIF(Данные2!$A:$A,Техлист!$U1610,Данные2!D:D),""))</f>
        <v/>
      </c>
      <c r="AA1610" s="51" t="str">
        <f>IF($U1610="","",IFERROR(SUMIF(Данные2!$A:$A,Техлист!$U1610,Данные2!E:E),""))</f>
        <v/>
      </c>
      <c r="AB1610" s="45" t="str">
        <f>IF($U1610="","",IFERROR(ROUND(SUMIF(Данные2!$A:$A,Техлист!$U1610,Данные2!F:F)*100,0)&amp;"%",""))</f>
        <v/>
      </c>
    </row>
    <row r="1611" spans="1:28" x14ac:dyDescent="0.25">
      <c r="A1611" s="45" t="str">
        <f>IF(Данные2!$A1611&lt;&gt;"",Данные2!$A1611,"")</f>
        <v/>
      </c>
      <c r="G1611" s="45" t="str">
        <f t="shared" si="75"/>
        <v/>
      </c>
      <c r="H1611" s="45" t="str">
        <f>IF(COUNTIF(G$1:G1611,G1611)=1,IF(COUNT(H$1:H1610)&gt;0,MAX(H$1:H1610)+1,1),"")</f>
        <v/>
      </c>
      <c r="J1611" s="45" t="str">
        <f>IFERROR(IF(AND(Данные3!A1611&lt;&gt;"",Данные3!A1611=D$2),Данные3!B1611,""),"")</f>
        <v/>
      </c>
      <c r="K1611" s="45" t="str">
        <f>IF(COUNTIF(J$1:J1611,J1611)=1,IF(COUNT(K$1:K1610)&gt;0,MAX(K$1:K1610)+1,1),"")</f>
        <v/>
      </c>
      <c r="M1611" s="51" t="str">
        <f>IF(G1611="","",IFERROR(SUMIFS(Данные3!$E:$E,Данные3!$A:$A,D$2,Данные3!$B:$B,G1611),""))</f>
        <v/>
      </c>
      <c r="N1611" s="51" t="str">
        <f>IF(G1611="","",IFERROR(SUMIFS(Данные3!$F:$F,Данные3!$A:$A,D$2,Данные3!$B:$B,G1611),""))</f>
        <v/>
      </c>
      <c r="O1611" s="51" t="str">
        <f>IF(G1611="","",IFERROR(ROUND(SUMIFS(Данные3!$G:$G,Данные3!$A:$A,D$2,Данные3!$B:$B,G1611)*100,0)&amp;"%",""))</f>
        <v/>
      </c>
      <c r="U1611" s="51" t="str">
        <f t="shared" si="76"/>
        <v/>
      </c>
      <c r="V1611" s="53" t="str">
        <f t="shared" si="77"/>
        <v/>
      </c>
      <c r="W1611" s="51" t="str">
        <f>IFERROR(IF(Данные2!$A1611&lt;&gt;"",Данные2!$A1611,""),"")</f>
        <v/>
      </c>
      <c r="X1611" s="53" t="str">
        <f>IF(COUNTIF(W$1:W1611,W1611)=1,IF(COUNT(X$1:X1610)&gt;0,MAX(X$1:X1610)+1,1),"")</f>
        <v/>
      </c>
      <c r="Z1611" s="51" t="str">
        <f>IF($U1611="","",IFERROR(SUMIF(Данные2!$A:$A,Техлист!$U1611,Данные2!D:D),""))</f>
        <v/>
      </c>
      <c r="AA1611" s="51" t="str">
        <f>IF($U1611="","",IFERROR(SUMIF(Данные2!$A:$A,Техлист!$U1611,Данные2!E:E),""))</f>
        <v/>
      </c>
      <c r="AB1611" s="45" t="str">
        <f>IF($U1611="","",IFERROR(ROUND(SUMIF(Данные2!$A:$A,Техлист!$U1611,Данные2!F:F)*100,0)&amp;"%",""))</f>
        <v/>
      </c>
    </row>
    <row r="1612" spans="1:28" x14ac:dyDescent="0.25">
      <c r="A1612" s="45" t="str">
        <f>IF(Данные2!$A1612&lt;&gt;"",Данные2!$A1612,"")</f>
        <v/>
      </c>
      <c r="G1612" s="45" t="str">
        <f t="shared" si="75"/>
        <v/>
      </c>
      <c r="H1612" s="45" t="str">
        <f>IF(COUNTIF(G$1:G1612,G1612)=1,IF(COUNT(H$1:H1611)&gt;0,MAX(H$1:H1611)+1,1),"")</f>
        <v/>
      </c>
      <c r="J1612" s="45" t="str">
        <f>IFERROR(IF(AND(Данные3!A1612&lt;&gt;"",Данные3!A1612=D$2),Данные3!B1612,""),"")</f>
        <v/>
      </c>
      <c r="K1612" s="45" t="str">
        <f>IF(COUNTIF(J$1:J1612,J1612)=1,IF(COUNT(K$1:K1611)&gt;0,MAX(K$1:K1611)+1,1),"")</f>
        <v/>
      </c>
      <c r="M1612" s="51" t="str">
        <f>IF(G1612="","",IFERROR(SUMIFS(Данные3!$E:$E,Данные3!$A:$A,D$2,Данные3!$B:$B,G1612),""))</f>
        <v/>
      </c>
      <c r="N1612" s="51" t="str">
        <f>IF(G1612="","",IFERROR(SUMIFS(Данные3!$F:$F,Данные3!$A:$A,D$2,Данные3!$B:$B,G1612),""))</f>
        <v/>
      </c>
      <c r="O1612" s="51" t="str">
        <f>IF(G1612="","",IFERROR(ROUND(SUMIFS(Данные3!$G:$G,Данные3!$A:$A,D$2,Данные3!$B:$B,G1612)*100,0)&amp;"%",""))</f>
        <v/>
      </c>
      <c r="U1612" s="51" t="str">
        <f t="shared" si="76"/>
        <v/>
      </c>
      <c r="V1612" s="53" t="str">
        <f t="shared" si="77"/>
        <v/>
      </c>
      <c r="W1612" s="51" t="str">
        <f>IFERROR(IF(Данные2!$A1612&lt;&gt;"",Данные2!$A1612,""),"")</f>
        <v/>
      </c>
      <c r="X1612" s="53" t="str">
        <f>IF(COUNTIF(W$1:W1612,W1612)=1,IF(COUNT(X$1:X1611)&gt;0,MAX(X$1:X1611)+1,1),"")</f>
        <v/>
      </c>
      <c r="Z1612" s="51" t="str">
        <f>IF($U1612="","",IFERROR(SUMIF(Данные2!$A:$A,Техлист!$U1612,Данные2!D:D),""))</f>
        <v/>
      </c>
      <c r="AA1612" s="51" t="str">
        <f>IF($U1612="","",IFERROR(SUMIF(Данные2!$A:$A,Техлист!$U1612,Данные2!E:E),""))</f>
        <v/>
      </c>
      <c r="AB1612" s="45" t="str">
        <f>IF($U1612="","",IFERROR(ROUND(SUMIF(Данные2!$A:$A,Техлист!$U1612,Данные2!F:F)*100,0)&amp;"%",""))</f>
        <v/>
      </c>
    </row>
    <row r="1613" spans="1:28" x14ac:dyDescent="0.25">
      <c r="A1613" s="45" t="str">
        <f>IF(Данные2!$A1613&lt;&gt;"",Данные2!$A1613,"")</f>
        <v/>
      </c>
      <c r="G1613" s="45" t="str">
        <f t="shared" si="75"/>
        <v/>
      </c>
      <c r="H1613" s="45" t="str">
        <f>IF(COUNTIF(G$1:G1613,G1613)=1,IF(COUNT(H$1:H1612)&gt;0,MAX(H$1:H1612)+1,1),"")</f>
        <v/>
      </c>
      <c r="J1613" s="45" t="str">
        <f>IFERROR(IF(AND(Данные3!A1613&lt;&gt;"",Данные3!A1613=D$2),Данные3!B1613,""),"")</f>
        <v/>
      </c>
      <c r="K1613" s="45" t="str">
        <f>IF(COUNTIF(J$1:J1613,J1613)=1,IF(COUNT(K$1:K1612)&gt;0,MAX(K$1:K1612)+1,1),"")</f>
        <v/>
      </c>
      <c r="M1613" s="51" t="str">
        <f>IF(G1613="","",IFERROR(SUMIFS(Данные3!$E:$E,Данные3!$A:$A,D$2,Данные3!$B:$B,G1613),""))</f>
        <v/>
      </c>
      <c r="N1613" s="51" t="str">
        <f>IF(G1613="","",IFERROR(SUMIFS(Данные3!$F:$F,Данные3!$A:$A,D$2,Данные3!$B:$B,G1613),""))</f>
        <v/>
      </c>
      <c r="O1613" s="51" t="str">
        <f>IF(G1613="","",IFERROR(ROUND(SUMIFS(Данные3!$G:$G,Данные3!$A:$A,D$2,Данные3!$B:$B,G1613)*100,0)&amp;"%",""))</f>
        <v/>
      </c>
      <c r="U1613" s="51" t="str">
        <f t="shared" si="76"/>
        <v/>
      </c>
      <c r="V1613" s="53" t="str">
        <f t="shared" si="77"/>
        <v/>
      </c>
      <c r="W1613" s="51" t="str">
        <f>IFERROR(IF(Данные2!$A1613&lt;&gt;"",Данные2!$A1613,""),"")</f>
        <v/>
      </c>
      <c r="X1613" s="53" t="str">
        <f>IF(COUNTIF(W$1:W1613,W1613)=1,IF(COUNT(X$1:X1612)&gt;0,MAX(X$1:X1612)+1,1),"")</f>
        <v/>
      </c>
      <c r="Z1613" s="51" t="str">
        <f>IF($U1613="","",IFERROR(SUMIF(Данные2!$A:$A,Техлист!$U1613,Данные2!D:D),""))</f>
        <v/>
      </c>
      <c r="AA1613" s="51" t="str">
        <f>IF($U1613="","",IFERROR(SUMIF(Данные2!$A:$A,Техлист!$U1613,Данные2!E:E),""))</f>
        <v/>
      </c>
      <c r="AB1613" s="45" t="str">
        <f>IF($U1613="","",IFERROR(ROUND(SUMIF(Данные2!$A:$A,Техлист!$U1613,Данные2!F:F)*100,0)&amp;"%",""))</f>
        <v/>
      </c>
    </row>
    <row r="1614" spans="1:28" x14ac:dyDescent="0.25">
      <c r="A1614" s="45" t="str">
        <f>IF(Данные2!$A1614&lt;&gt;"",Данные2!$A1614,"")</f>
        <v/>
      </c>
      <c r="G1614" s="45" t="str">
        <f t="shared" si="75"/>
        <v/>
      </c>
      <c r="H1614" s="45" t="str">
        <f>IF(COUNTIF(G$1:G1614,G1614)=1,IF(COUNT(H$1:H1613)&gt;0,MAX(H$1:H1613)+1,1),"")</f>
        <v/>
      </c>
      <c r="J1614" s="45" t="str">
        <f>IFERROR(IF(AND(Данные3!A1614&lt;&gt;"",Данные3!A1614=D$2),Данные3!B1614,""),"")</f>
        <v/>
      </c>
      <c r="K1614" s="45" t="str">
        <f>IF(COUNTIF(J$1:J1614,J1614)=1,IF(COUNT(K$1:K1613)&gt;0,MAX(K$1:K1613)+1,1),"")</f>
        <v/>
      </c>
      <c r="M1614" s="51" t="str">
        <f>IF(G1614="","",IFERROR(SUMIFS(Данные3!$E:$E,Данные3!$A:$A,D$2,Данные3!$B:$B,G1614),""))</f>
        <v/>
      </c>
      <c r="N1614" s="51" t="str">
        <f>IF(G1614="","",IFERROR(SUMIFS(Данные3!$F:$F,Данные3!$A:$A,D$2,Данные3!$B:$B,G1614),""))</f>
        <v/>
      </c>
      <c r="O1614" s="51" t="str">
        <f>IF(G1614="","",IFERROR(ROUND(SUMIFS(Данные3!$G:$G,Данные3!$A:$A,D$2,Данные3!$B:$B,G1614)*100,0)&amp;"%",""))</f>
        <v/>
      </c>
      <c r="U1614" s="51" t="str">
        <f t="shared" si="76"/>
        <v/>
      </c>
      <c r="V1614" s="53" t="str">
        <f t="shared" si="77"/>
        <v/>
      </c>
      <c r="W1614" s="51" t="str">
        <f>IFERROR(IF(Данные2!$A1614&lt;&gt;"",Данные2!$A1614,""),"")</f>
        <v/>
      </c>
      <c r="X1614" s="53" t="str">
        <f>IF(COUNTIF(W$1:W1614,W1614)=1,IF(COUNT(X$1:X1613)&gt;0,MAX(X$1:X1613)+1,1),"")</f>
        <v/>
      </c>
      <c r="Z1614" s="51" t="str">
        <f>IF($U1614="","",IFERROR(SUMIF(Данные2!$A:$A,Техлист!$U1614,Данные2!D:D),""))</f>
        <v/>
      </c>
      <c r="AA1614" s="51" t="str">
        <f>IF($U1614="","",IFERROR(SUMIF(Данные2!$A:$A,Техлист!$U1614,Данные2!E:E),""))</f>
        <v/>
      </c>
      <c r="AB1614" s="45" t="str">
        <f>IF($U1614="","",IFERROR(ROUND(SUMIF(Данные2!$A:$A,Техлист!$U1614,Данные2!F:F)*100,0)&amp;"%",""))</f>
        <v/>
      </c>
    </row>
    <row r="1615" spans="1:28" x14ac:dyDescent="0.25">
      <c r="A1615" s="45" t="str">
        <f>IF(Данные2!$A1615&lt;&gt;"",Данные2!$A1615,"")</f>
        <v/>
      </c>
      <c r="G1615" s="45" t="str">
        <f t="shared" si="75"/>
        <v/>
      </c>
      <c r="H1615" s="45" t="str">
        <f>IF(COUNTIF(G$1:G1615,G1615)=1,IF(COUNT(H$1:H1614)&gt;0,MAX(H$1:H1614)+1,1),"")</f>
        <v/>
      </c>
      <c r="J1615" s="45" t="str">
        <f>IFERROR(IF(AND(Данные3!A1615&lt;&gt;"",Данные3!A1615=D$2),Данные3!B1615,""),"")</f>
        <v/>
      </c>
      <c r="K1615" s="45" t="str">
        <f>IF(COUNTIF(J$1:J1615,J1615)=1,IF(COUNT(K$1:K1614)&gt;0,MAX(K$1:K1614)+1,1),"")</f>
        <v/>
      </c>
      <c r="M1615" s="51" t="str">
        <f>IF(G1615="","",IFERROR(SUMIFS(Данные3!$E:$E,Данные3!$A:$A,D$2,Данные3!$B:$B,G1615),""))</f>
        <v/>
      </c>
      <c r="N1615" s="51" t="str">
        <f>IF(G1615="","",IFERROR(SUMIFS(Данные3!$F:$F,Данные3!$A:$A,D$2,Данные3!$B:$B,G1615),""))</f>
        <v/>
      </c>
      <c r="O1615" s="51" t="str">
        <f>IF(G1615="","",IFERROR(ROUND(SUMIFS(Данные3!$G:$G,Данные3!$A:$A,D$2,Данные3!$B:$B,G1615)*100,0)&amp;"%",""))</f>
        <v/>
      </c>
      <c r="U1615" s="51" t="str">
        <f t="shared" si="76"/>
        <v/>
      </c>
      <c r="V1615" s="53" t="str">
        <f t="shared" si="77"/>
        <v/>
      </c>
      <c r="W1615" s="51" t="str">
        <f>IFERROR(IF(Данные2!$A1615&lt;&gt;"",Данные2!$A1615,""),"")</f>
        <v/>
      </c>
      <c r="X1615" s="53" t="str">
        <f>IF(COUNTIF(W$1:W1615,W1615)=1,IF(COUNT(X$1:X1614)&gt;0,MAX(X$1:X1614)+1,1),"")</f>
        <v/>
      </c>
      <c r="Z1615" s="51" t="str">
        <f>IF($U1615="","",IFERROR(SUMIF(Данные2!$A:$A,Техлист!$U1615,Данные2!D:D),""))</f>
        <v/>
      </c>
      <c r="AA1615" s="51" t="str">
        <f>IF($U1615="","",IFERROR(SUMIF(Данные2!$A:$A,Техлист!$U1615,Данные2!E:E),""))</f>
        <v/>
      </c>
      <c r="AB1615" s="45" t="str">
        <f>IF($U1615="","",IFERROR(ROUND(SUMIF(Данные2!$A:$A,Техлист!$U1615,Данные2!F:F)*100,0)&amp;"%",""))</f>
        <v/>
      </c>
    </row>
    <row r="1616" spans="1:28" x14ac:dyDescent="0.25">
      <c r="A1616" s="45" t="str">
        <f>IF(Данные2!$A1616&lt;&gt;"",Данные2!$A1616,"")</f>
        <v/>
      </c>
      <c r="G1616" s="45" t="str">
        <f t="shared" si="75"/>
        <v/>
      </c>
      <c r="H1616" s="45" t="str">
        <f>IF(COUNTIF(G$1:G1616,G1616)=1,IF(COUNT(H$1:H1615)&gt;0,MAX(H$1:H1615)+1,1),"")</f>
        <v/>
      </c>
      <c r="J1616" s="45" t="str">
        <f>IFERROR(IF(AND(Данные3!A1616&lt;&gt;"",Данные3!A1616=D$2),Данные3!B1616,""),"")</f>
        <v/>
      </c>
      <c r="K1616" s="45" t="str">
        <f>IF(COUNTIF(J$1:J1616,J1616)=1,IF(COUNT(K$1:K1615)&gt;0,MAX(K$1:K1615)+1,1),"")</f>
        <v/>
      </c>
      <c r="M1616" s="51" t="str">
        <f>IF(G1616="","",IFERROR(SUMIFS(Данные3!$E:$E,Данные3!$A:$A,D$2,Данные3!$B:$B,G1616),""))</f>
        <v/>
      </c>
      <c r="N1616" s="51" t="str">
        <f>IF(G1616="","",IFERROR(SUMIFS(Данные3!$F:$F,Данные3!$A:$A,D$2,Данные3!$B:$B,G1616),""))</f>
        <v/>
      </c>
      <c r="O1616" s="51" t="str">
        <f>IF(G1616="","",IFERROR(ROUND(SUMIFS(Данные3!$G:$G,Данные3!$A:$A,D$2,Данные3!$B:$B,G1616)*100,0)&amp;"%",""))</f>
        <v/>
      </c>
      <c r="U1616" s="51" t="str">
        <f t="shared" si="76"/>
        <v/>
      </c>
      <c r="V1616" s="53" t="str">
        <f t="shared" si="77"/>
        <v/>
      </c>
      <c r="W1616" s="51" t="str">
        <f>IFERROR(IF(Данные2!$A1616&lt;&gt;"",Данные2!$A1616,""),"")</f>
        <v/>
      </c>
      <c r="X1616" s="53" t="str">
        <f>IF(COUNTIF(W$1:W1616,W1616)=1,IF(COUNT(X$1:X1615)&gt;0,MAX(X$1:X1615)+1,1),"")</f>
        <v/>
      </c>
      <c r="Z1616" s="51" t="str">
        <f>IF($U1616="","",IFERROR(SUMIF(Данные2!$A:$A,Техлист!$U1616,Данные2!D:D),""))</f>
        <v/>
      </c>
      <c r="AA1616" s="51" t="str">
        <f>IF($U1616="","",IFERROR(SUMIF(Данные2!$A:$A,Техлист!$U1616,Данные2!E:E),""))</f>
        <v/>
      </c>
      <c r="AB1616" s="45" t="str">
        <f>IF($U1616="","",IFERROR(ROUND(SUMIF(Данные2!$A:$A,Техлист!$U1616,Данные2!F:F)*100,0)&amp;"%",""))</f>
        <v/>
      </c>
    </row>
    <row r="1617" spans="1:28" x14ac:dyDescent="0.25">
      <c r="A1617" s="45" t="str">
        <f>IF(Данные2!$A1617&lt;&gt;"",Данные2!$A1617,"")</f>
        <v/>
      </c>
      <c r="G1617" s="45" t="str">
        <f t="shared" si="75"/>
        <v/>
      </c>
      <c r="H1617" s="45" t="str">
        <f>IF(COUNTIF(G$1:G1617,G1617)=1,IF(COUNT(H$1:H1616)&gt;0,MAX(H$1:H1616)+1,1),"")</f>
        <v/>
      </c>
      <c r="J1617" s="45" t="str">
        <f>IFERROR(IF(AND(Данные3!A1617&lt;&gt;"",Данные3!A1617=D$2),Данные3!B1617,""),"")</f>
        <v/>
      </c>
      <c r="K1617" s="45" t="str">
        <f>IF(COUNTIF(J$1:J1617,J1617)=1,IF(COUNT(K$1:K1616)&gt;0,MAX(K$1:K1616)+1,1),"")</f>
        <v/>
      </c>
      <c r="M1617" s="51" t="str">
        <f>IF(G1617="","",IFERROR(SUMIFS(Данные3!$E:$E,Данные3!$A:$A,D$2,Данные3!$B:$B,G1617),""))</f>
        <v/>
      </c>
      <c r="N1617" s="51" t="str">
        <f>IF(G1617="","",IFERROR(SUMIFS(Данные3!$F:$F,Данные3!$A:$A,D$2,Данные3!$B:$B,G1617),""))</f>
        <v/>
      </c>
      <c r="O1617" s="51" t="str">
        <f>IF(G1617="","",IFERROR(ROUND(SUMIFS(Данные3!$G:$G,Данные3!$A:$A,D$2,Данные3!$B:$B,G1617)*100,0)&amp;"%",""))</f>
        <v/>
      </c>
      <c r="U1617" s="51" t="str">
        <f t="shared" si="76"/>
        <v/>
      </c>
      <c r="V1617" s="53" t="str">
        <f t="shared" si="77"/>
        <v/>
      </c>
      <c r="W1617" s="51" t="str">
        <f>IFERROR(IF(Данные2!$A1617&lt;&gt;"",Данные2!$A1617,""),"")</f>
        <v/>
      </c>
      <c r="X1617" s="53" t="str">
        <f>IF(COUNTIF(W$1:W1617,W1617)=1,IF(COUNT(X$1:X1616)&gt;0,MAX(X$1:X1616)+1,1),"")</f>
        <v/>
      </c>
      <c r="Z1617" s="51" t="str">
        <f>IF($U1617="","",IFERROR(SUMIF(Данные2!$A:$A,Техлист!$U1617,Данные2!D:D),""))</f>
        <v/>
      </c>
      <c r="AA1617" s="51" t="str">
        <f>IF($U1617="","",IFERROR(SUMIF(Данные2!$A:$A,Техлист!$U1617,Данные2!E:E),""))</f>
        <v/>
      </c>
      <c r="AB1617" s="45" t="str">
        <f>IF($U1617="","",IFERROR(ROUND(SUMIF(Данные2!$A:$A,Техлист!$U1617,Данные2!F:F)*100,0)&amp;"%",""))</f>
        <v/>
      </c>
    </row>
    <row r="1618" spans="1:28" x14ac:dyDescent="0.25">
      <c r="A1618" s="45" t="str">
        <f>IF(Данные2!$A1618&lt;&gt;"",Данные2!$A1618,"")</f>
        <v/>
      </c>
      <c r="G1618" s="45" t="str">
        <f t="shared" si="75"/>
        <v/>
      </c>
      <c r="H1618" s="45" t="str">
        <f>IF(COUNTIF(G$1:G1618,G1618)=1,IF(COUNT(H$1:H1617)&gt;0,MAX(H$1:H1617)+1,1),"")</f>
        <v/>
      </c>
      <c r="J1618" s="45" t="str">
        <f>IFERROR(IF(AND(Данные3!A1618&lt;&gt;"",Данные3!A1618=D$2),Данные3!B1618,""),"")</f>
        <v/>
      </c>
      <c r="K1618" s="45" t="str">
        <f>IF(COUNTIF(J$1:J1618,J1618)=1,IF(COUNT(K$1:K1617)&gt;0,MAX(K$1:K1617)+1,1),"")</f>
        <v/>
      </c>
      <c r="M1618" s="51" t="str">
        <f>IF(G1618="","",IFERROR(SUMIFS(Данные3!$E:$E,Данные3!$A:$A,D$2,Данные3!$B:$B,G1618),""))</f>
        <v/>
      </c>
      <c r="N1618" s="51" t="str">
        <f>IF(G1618="","",IFERROR(SUMIFS(Данные3!$F:$F,Данные3!$A:$A,D$2,Данные3!$B:$B,G1618),""))</f>
        <v/>
      </c>
      <c r="O1618" s="51" t="str">
        <f>IF(G1618="","",IFERROR(ROUND(SUMIFS(Данные3!$G:$G,Данные3!$A:$A,D$2,Данные3!$B:$B,G1618)*100,0)&amp;"%",""))</f>
        <v/>
      </c>
      <c r="U1618" s="51" t="str">
        <f t="shared" si="76"/>
        <v/>
      </c>
      <c r="V1618" s="53" t="str">
        <f t="shared" si="77"/>
        <v/>
      </c>
      <c r="W1618" s="51" t="str">
        <f>IFERROR(IF(Данные2!$A1618&lt;&gt;"",Данные2!$A1618,""),"")</f>
        <v/>
      </c>
      <c r="X1618" s="53" t="str">
        <f>IF(COUNTIF(W$1:W1618,W1618)=1,IF(COUNT(X$1:X1617)&gt;0,MAX(X$1:X1617)+1,1),"")</f>
        <v/>
      </c>
      <c r="Z1618" s="51" t="str">
        <f>IF($U1618="","",IFERROR(SUMIF(Данные2!$A:$A,Техлист!$U1618,Данные2!D:D),""))</f>
        <v/>
      </c>
      <c r="AA1618" s="51" t="str">
        <f>IF($U1618="","",IFERROR(SUMIF(Данные2!$A:$A,Техлист!$U1618,Данные2!E:E),""))</f>
        <v/>
      </c>
      <c r="AB1618" s="45" t="str">
        <f>IF($U1618="","",IFERROR(ROUND(SUMIF(Данные2!$A:$A,Техлист!$U1618,Данные2!F:F)*100,0)&amp;"%",""))</f>
        <v/>
      </c>
    </row>
    <row r="1619" spans="1:28" x14ac:dyDescent="0.25">
      <c r="A1619" s="45" t="str">
        <f>IF(Данные2!$A1619&lt;&gt;"",Данные2!$A1619,"")</f>
        <v/>
      </c>
      <c r="G1619" s="45" t="str">
        <f t="shared" si="75"/>
        <v/>
      </c>
      <c r="H1619" s="45" t="str">
        <f>IF(COUNTIF(G$1:G1619,G1619)=1,IF(COUNT(H$1:H1618)&gt;0,MAX(H$1:H1618)+1,1),"")</f>
        <v/>
      </c>
      <c r="J1619" s="45" t="str">
        <f>IFERROR(IF(AND(Данные3!A1619&lt;&gt;"",Данные3!A1619=D$2),Данные3!B1619,""),"")</f>
        <v/>
      </c>
      <c r="K1619" s="45" t="str">
        <f>IF(COUNTIF(J$1:J1619,J1619)=1,IF(COUNT(K$1:K1618)&gt;0,MAX(K$1:K1618)+1,1),"")</f>
        <v/>
      </c>
      <c r="M1619" s="51" t="str">
        <f>IF(G1619="","",IFERROR(SUMIFS(Данные3!$E:$E,Данные3!$A:$A,D$2,Данные3!$B:$B,G1619),""))</f>
        <v/>
      </c>
      <c r="N1619" s="51" t="str">
        <f>IF(G1619="","",IFERROR(SUMIFS(Данные3!$F:$F,Данные3!$A:$A,D$2,Данные3!$B:$B,G1619),""))</f>
        <v/>
      </c>
      <c r="O1619" s="51" t="str">
        <f>IF(G1619="","",IFERROR(ROUND(SUMIFS(Данные3!$G:$G,Данные3!$A:$A,D$2,Данные3!$B:$B,G1619)*100,0)&amp;"%",""))</f>
        <v/>
      </c>
      <c r="U1619" s="51" t="str">
        <f t="shared" si="76"/>
        <v/>
      </c>
      <c r="V1619" s="53" t="str">
        <f t="shared" si="77"/>
        <v/>
      </c>
      <c r="W1619" s="51" t="str">
        <f>IFERROR(IF(Данные2!$A1619&lt;&gt;"",Данные2!$A1619,""),"")</f>
        <v/>
      </c>
      <c r="X1619" s="53" t="str">
        <f>IF(COUNTIF(W$1:W1619,W1619)=1,IF(COUNT(X$1:X1618)&gt;0,MAX(X$1:X1618)+1,1),"")</f>
        <v/>
      </c>
      <c r="Z1619" s="51" t="str">
        <f>IF($U1619="","",IFERROR(SUMIF(Данные2!$A:$A,Техлист!$U1619,Данные2!D:D),""))</f>
        <v/>
      </c>
      <c r="AA1619" s="51" t="str">
        <f>IF($U1619="","",IFERROR(SUMIF(Данные2!$A:$A,Техлист!$U1619,Данные2!E:E),""))</f>
        <v/>
      </c>
      <c r="AB1619" s="45" t="str">
        <f>IF($U1619="","",IFERROR(ROUND(SUMIF(Данные2!$A:$A,Техлист!$U1619,Данные2!F:F)*100,0)&amp;"%",""))</f>
        <v/>
      </c>
    </row>
    <row r="1620" spans="1:28" x14ac:dyDescent="0.25">
      <c r="A1620" s="45" t="str">
        <f>IF(Данные2!$A1620&lt;&gt;"",Данные2!$A1620,"")</f>
        <v/>
      </c>
      <c r="G1620" s="45" t="str">
        <f t="shared" si="75"/>
        <v/>
      </c>
      <c r="H1620" s="45" t="str">
        <f>IF(COUNTIF(G$1:G1620,G1620)=1,IF(COUNT(H$1:H1619)&gt;0,MAX(H$1:H1619)+1,1),"")</f>
        <v/>
      </c>
      <c r="J1620" s="45" t="str">
        <f>IFERROR(IF(AND(Данные3!A1620&lt;&gt;"",Данные3!A1620=D$2),Данные3!B1620,""),"")</f>
        <v/>
      </c>
      <c r="K1620" s="45" t="str">
        <f>IF(COUNTIF(J$1:J1620,J1620)=1,IF(COUNT(K$1:K1619)&gt;0,MAX(K$1:K1619)+1,1),"")</f>
        <v/>
      </c>
      <c r="M1620" s="51" t="str">
        <f>IF(G1620="","",IFERROR(SUMIFS(Данные3!$E:$E,Данные3!$A:$A,D$2,Данные3!$B:$B,G1620),""))</f>
        <v/>
      </c>
      <c r="N1620" s="51" t="str">
        <f>IF(G1620="","",IFERROR(SUMIFS(Данные3!$F:$F,Данные3!$A:$A,D$2,Данные3!$B:$B,G1620),""))</f>
        <v/>
      </c>
      <c r="O1620" s="51" t="str">
        <f>IF(G1620="","",IFERROR(ROUND(SUMIFS(Данные3!$G:$G,Данные3!$A:$A,D$2,Данные3!$B:$B,G1620)*100,0)&amp;"%",""))</f>
        <v/>
      </c>
      <c r="U1620" s="51" t="str">
        <f t="shared" si="76"/>
        <v/>
      </c>
      <c r="V1620" s="53" t="str">
        <f t="shared" si="77"/>
        <v/>
      </c>
      <c r="W1620" s="51" t="str">
        <f>IFERROR(IF(Данные2!$A1620&lt;&gt;"",Данные2!$A1620,""),"")</f>
        <v/>
      </c>
      <c r="X1620" s="53" t="str">
        <f>IF(COUNTIF(W$1:W1620,W1620)=1,IF(COUNT(X$1:X1619)&gt;0,MAX(X$1:X1619)+1,1),"")</f>
        <v/>
      </c>
      <c r="Z1620" s="51" t="str">
        <f>IF($U1620="","",IFERROR(SUMIF(Данные2!$A:$A,Техлист!$U1620,Данные2!D:D),""))</f>
        <v/>
      </c>
      <c r="AA1620" s="51" t="str">
        <f>IF($U1620="","",IFERROR(SUMIF(Данные2!$A:$A,Техлист!$U1620,Данные2!E:E),""))</f>
        <v/>
      </c>
      <c r="AB1620" s="45" t="str">
        <f>IF($U1620="","",IFERROR(ROUND(SUMIF(Данные2!$A:$A,Техлист!$U1620,Данные2!F:F)*100,0)&amp;"%",""))</f>
        <v/>
      </c>
    </row>
    <row r="1621" spans="1:28" x14ac:dyDescent="0.25">
      <c r="A1621" s="45" t="str">
        <f>IF(Данные2!$A1621&lt;&gt;"",Данные2!$A1621,"")</f>
        <v/>
      </c>
      <c r="G1621" s="45" t="str">
        <f t="shared" si="75"/>
        <v/>
      </c>
      <c r="H1621" s="45" t="str">
        <f>IF(COUNTIF(G$1:G1621,G1621)=1,IF(COUNT(H$1:H1620)&gt;0,MAX(H$1:H1620)+1,1),"")</f>
        <v/>
      </c>
      <c r="J1621" s="45" t="str">
        <f>IFERROR(IF(AND(Данные3!A1621&lt;&gt;"",Данные3!A1621=D$2),Данные3!B1621,""),"")</f>
        <v/>
      </c>
      <c r="K1621" s="45" t="str">
        <f>IF(COUNTIF(J$1:J1621,J1621)=1,IF(COUNT(K$1:K1620)&gt;0,MAX(K$1:K1620)+1,1),"")</f>
        <v/>
      </c>
      <c r="M1621" s="51" t="str">
        <f>IF(G1621="","",IFERROR(SUMIFS(Данные3!$E:$E,Данные3!$A:$A,D$2,Данные3!$B:$B,G1621),""))</f>
        <v/>
      </c>
      <c r="N1621" s="51" t="str">
        <f>IF(G1621="","",IFERROR(SUMIFS(Данные3!$F:$F,Данные3!$A:$A,D$2,Данные3!$B:$B,G1621),""))</f>
        <v/>
      </c>
      <c r="O1621" s="51" t="str">
        <f>IF(G1621="","",IFERROR(ROUND(SUMIFS(Данные3!$G:$G,Данные3!$A:$A,D$2,Данные3!$B:$B,G1621)*100,0)&amp;"%",""))</f>
        <v/>
      </c>
      <c r="U1621" s="51" t="str">
        <f t="shared" si="76"/>
        <v/>
      </c>
      <c r="V1621" s="53" t="str">
        <f t="shared" si="77"/>
        <v/>
      </c>
      <c r="W1621" s="51" t="str">
        <f>IFERROR(IF(Данные2!$A1621&lt;&gt;"",Данные2!$A1621,""),"")</f>
        <v/>
      </c>
      <c r="X1621" s="53" t="str">
        <f>IF(COUNTIF(W$1:W1621,W1621)=1,IF(COUNT(X$1:X1620)&gt;0,MAX(X$1:X1620)+1,1),"")</f>
        <v/>
      </c>
      <c r="Z1621" s="51" t="str">
        <f>IF($U1621="","",IFERROR(SUMIF(Данные2!$A:$A,Техлист!$U1621,Данные2!D:D),""))</f>
        <v/>
      </c>
      <c r="AA1621" s="51" t="str">
        <f>IF($U1621="","",IFERROR(SUMIF(Данные2!$A:$A,Техлист!$U1621,Данные2!E:E),""))</f>
        <v/>
      </c>
      <c r="AB1621" s="45" t="str">
        <f>IF($U1621="","",IFERROR(ROUND(SUMIF(Данные2!$A:$A,Техлист!$U1621,Данные2!F:F)*100,0)&amp;"%",""))</f>
        <v/>
      </c>
    </row>
    <row r="1622" spans="1:28" x14ac:dyDescent="0.25">
      <c r="A1622" s="45" t="str">
        <f>IF(Данные2!$A1622&lt;&gt;"",Данные2!$A1622,"")</f>
        <v/>
      </c>
      <c r="G1622" s="45" t="str">
        <f t="shared" si="75"/>
        <v/>
      </c>
      <c r="H1622" s="45" t="str">
        <f>IF(COUNTIF(G$1:G1622,G1622)=1,IF(COUNT(H$1:H1621)&gt;0,MAX(H$1:H1621)+1,1),"")</f>
        <v/>
      </c>
      <c r="J1622" s="45" t="str">
        <f>IFERROR(IF(AND(Данные3!A1622&lt;&gt;"",Данные3!A1622=D$2),Данные3!B1622,""),"")</f>
        <v/>
      </c>
      <c r="K1622" s="45" t="str">
        <f>IF(COUNTIF(J$1:J1622,J1622)=1,IF(COUNT(K$1:K1621)&gt;0,MAX(K$1:K1621)+1,1),"")</f>
        <v/>
      </c>
      <c r="M1622" s="51" t="str">
        <f>IF(G1622="","",IFERROR(SUMIFS(Данные3!$E:$E,Данные3!$A:$A,D$2,Данные3!$B:$B,G1622),""))</f>
        <v/>
      </c>
      <c r="N1622" s="51" t="str">
        <f>IF(G1622="","",IFERROR(SUMIFS(Данные3!$F:$F,Данные3!$A:$A,D$2,Данные3!$B:$B,G1622),""))</f>
        <v/>
      </c>
      <c r="O1622" s="51" t="str">
        <f>IF(G1622="","",IFERROR(ROUND(SUMIFS(Данные3!$G:$G,Данные3!$A:$A,D$2,Данные3!$B:$B,G1622)*100,0)&amp;"%",""))</f>
        <v/>
      </c>
      <c r="U1622" s="51" t="str">
        <f t="shared" si="76"/>
        <v/>
      </c>
      <c r="V1622" s="53" t="str">
        <f t="shared" si="77"/>
        <v/>
      </c>
      <c r="W1622" s="51" t="str">
        <f>IFERROR(IF(Данные2!$A1622&lt;&gt;"",Данные2!$A1622,""),"")</f>
        <v/>
      </c>
      <c r="X1622" s="53" t="str">
        <f>IF(COUNTIF(W$1:W1622,W1622)=1,IF(COUNT(X$1:X1621)&gt;0,MAX(X$1:X1621)+1,1),"")</f>
        <v/>
      </c>
      <c r="Z1622" s="51" t="str">
        <f>IF($U1622="","",IFERROR(SUMIF(Данные2!$A:$A,Техлист!$U1622,Данные2!D:D),""))</f>
        <v/>
      </c>
      <c r="AA1622" s="51" t="str">
        <f>IF($U1622="","",IFERROR(SUMIF(Данные2!$A:$A,Техлист!$U1622,Данные2!E:E),""))</f>
        <v/>
      </c>
      <c r="AB1622" s="45" t="str">
        <f>IF($U1622="","",IFERROR(ROUND(SUMIF(Данные2!$A:$A,Техлист!$U1622,Данные2!F:F)*100,0)&amp;"%",""))</f>
        <v/>
      </c>
    </row>
    <row r="1623" spans="1:28" x14ac:dyDescent="0.25">
      <c r="A1623" s="45" t="str">
        <f>IF(Данные2!$A1623&lt;&gt;"",Данные2!$A1623,"")</f>
        <v/>
      </c>
      <c r="G1623" s="45" t="str">
        <f t="shared" si="75"/>
        <v/>
      </c>
      <c r="H1623" s="45" t="str">
        <f>IF(COUNTIF(G$1:G1623,G1623)=1,IF(COUNT(H$1:H1622)&gt;0,MAX(H$1:H1622)+1,1),"")</f>
        <v/>
      </c>
      <c r="J1623" s="45" t="str">
        <f>IFERROR(IF(AND(Данные3!A1623&lt;&gt;"",Данные3!A1623=D$2),Данные3!B1623,""),"")</f>
        <v/>
      </c>
      <c r="K1623" s="45" t="str">
        <f>IF(COUNTIF(J$1:J1623,J1623)=1,IF(COUNT(K$1:K1622)&gt;0,MAX(K$1:K1622)+1,1),"")</f>
        <v/>
      </c>
      <c r="M1623" s="51" t="str">
        <f>IF(G1623="","",IFERROR(SUMIFS(Данные3!$E:$E,Данные3!$A:$A,D$2,Данные3!$B:$B,G1623),""))</f>
        <v/>
      </c>
      <c r="N1623" s="51" t="str">
        <f>IF(G1623="","",IFERROR(SUMIFS(Данные3!$F:$F,Данные3!$A:$A,D$2,Данные3!$B:$B,G1623),""))</f>
        <v/>
      </c>
      <c r="O1623" s="51" t="str">
        <f>IF(G1623="","",IFERROR(ROUND(SUMIFS(Данные3!$G:$G,Данные3!$A:$A,D$2,Данные3!$B:$B,G1623)*100,0)&amp;"%",""))</f>
        <v/>
      </c>
      <c r="U1623" s="51" t="str">
        <f t="shared" si="76"/>
        <v/>
      </c>
      <c r="V1623" s="53" t="str">
        <f t="shared" si="77"/>
        <v/>
      </c>
      <c r="W1623" s="51" t="str">
        <f>IFERROR(IF(Данные2!$A1623&lt;&gt;"",Данные2!$A1623,""),"")</f>
        <v/>
      </c>
      <c r="X1623" s="53" t="str">
        <f>IF(COUNTIF(W$1:W1623,W1623)=1,IF(COUNT(X$1:X1622)&gt;0,MAX(X$1:X1622)+1,1),"")</f>
        <v/>
      </c>
      <c r="Z1623" s="51" t="str">
        <f>IF($U1623="","",IFERROR(SUMIF(Данные2!$A:$A,Техлист!$U1623,Данные2!D:D),""))</f>
        <v/>
      </c>
      <c r="AA1623" s="51" t="str">
        <f>IF($U1623="","",IFERROR(SUMIF(Данные2!$A:$A,Техлист!$U1623,Данные2!E:E),""))</f>
        <v/>
      </c>
      <c r="AB1623" s="45" t="str">
        <f>IF($U1623="","",IFERROR(ROUND(SUMIF(Данные2!$A:$A,Техлист!$U1623,Данные2!F:F)*100,0)&amp;"%",""))</f>
        <v/>
      </c>
    </row>
    <row r="1624" spans="1:28" x14ac:dyDescent="0.25">
      <c r="A1624" s="45" t="str">
        <f>IF(Данные2!$A1624&lt;&gt;"",Данные2!$A1624,"")</f>
        <v/>
      </c>
      <c r="G1624" s="45" t="str">
        <f t="shared" si="75"/>
        <v/>
      </c>
      <c r="H1624" s="45" t="str">
        <f>IF(COUNTIF(G$1:G1624,G1624)=1,IF(COUNT(H$1:H1623)&gt;0,MAX(H$1:H1623)+1,1),"")</f>
        <v/>
      </c>
      <c r="J1624" s="45" t="str">
        <f>IFERROR(IF(AND(Данные3!A1624&lt;&gt;"",Данные3!A1624=D$2),Данные3!B1624,""),"")</f>
        <v/>
      </c>
      <c r="K1624" s="45" t="str">
        <f>IF(COUNTIF(J$1:J1624,J1624)=1,IF(COUNT(K$1:K1623)&gt;0,MAX(K$1:K1623)+1,1),"")</f>
        <v/>
      </c>
      <c r="M1624" s="51" t="str">
        <f>IF(G1624="","",IFERROR(SUMIFS(Данные3!$E:$E,Данные3!$A:$A,D$2,Данные3!$B:$B,G1624),""))</f>
        <v/>
      </c>
      <c r="N1624" s="51" t="str">
        <f>IF(G1624="","",IFERROR(SUMIFS(Данные3!$F:$F,Данные3!$A:$A,D$2,Данные3!$B:$B,G1624),""))</f>
        <v/>
      </c>
      <c r="O1624" s="51" t="str">
        <f>IF(G1624="","",IFERROR(ROUND(SUMIFS(Данные3!$G:$G,Данные3!$A:$A,D$2,Данные3!$B:$B,G1624)*100,0)&amp;"%",""))</f>
        <v/>
      </c>
      <c r="U1624" s="51" t="str">
        <f t="shared" si="76"/>
        <v/>
      </c>
      <c r="V1624" s="53" t="str">
        <f t="shared" si="77"/>
        <v/>
      </c>
      <c r="W1624" s="51" t="str">
        <f>IFERROR(IF(Данные2!$A1624&lt;&gt;"",Данные2!$A1624,""),"")</f>
        <v/>
      </c>
      <c r="X1624" s="53" t="str">
        <f>IF(COUNTIF(W$1:W1624,W1624)=1,IF(COUNT(X$1:X1623)&gt;0,MAX(X$1:X1623)+1,1),"")</f>
        <v/>
      </c>
      <c r="Z1624" s="51" t="str">
        <f>IF($U1624="","",IFERROR(SUMIF(Данные2!$A:$A,Техлист!$U1624,Данные2!D:D),""))</f>
        <v/>
      </c>
      <c r="AA1624" s="51" t="str">
        <f>IF($U1624="","",IFERROR(SUMIF(Данные2!$A:$A,Техлист!$U1624,Данные2!E:E),""))</f>
        <v/>
      </c>
      <c r="AB1624" s="45" t="str">
        <f>IF($U1624="","",IFERROR(ROUND(SUMIF(Данные2!$A:$A,Техлист!$U1624,Данные2!F:F)*100,0)&amp;"%",""))</f>
        <v/>
      </c>
    </row>
    <row r="1625" spans="1:28" x14ac:dyDescent="0.25">
      <c r="A1625" s="45" t="str">
        <f>IF(Данные2!$A1625&lt;&gt;"",Данные2!$A1625,"")</f>
        <v/>
      </c>
      <c r="G1625" s="45" t="str">
        <f t="shared" si="75"/>
        <v/>
      </c>
      <c r="H1625" s="45" t="str">
        <f>IF(COUNTIF(G$1:G1625,G1625)=1,IF(COUNT(H$1:H1624)&gt;0,MAX(H$1:H1624)+1,1),"")</f>
        <v/>
      </c>
      <c r="J1625" s="45" t="str">
        <f>IFERROR(IF(AND(Данные3!A1625&lt;&gt;"",Данные3!A1625=D$2),Данные3!B1625,""),"")</f>
        <v/>
      </c>
      <c r="K1625" s="45" t="str">
        <f>IF(COUNTIF(J$1:J1625,J1625)=1,IF(COUNT(K$1:K1624)&gt;0,MAX(K$1:K1624)+1,1),"")</f>
        <v/>
      </c>
      <c r="M1625" s="51" t="str">
        <f>IF(G1625="","",IFERROR(SUMIFS(Данные3!$E:$E,Данные3!$A:$A,D$2,Данные3!$B:$B,G1625),""))</f>
        <v/>
      </c>
      <c r="N1625" s="51" t="str">
        <f>IF(G1625="","",IFERROR(SUMIFS(Данные3!$F:$F,Данные3!$A:$A,D$2,Данные3!$B:$B,G1625),""))</f>
        <v/>
      </c>
      <c r="O1625" s="51" t="str">
        <f>IF(G1625="","",IFERROR(ROUND(SUMIFS(Данные3!$G:$G,Данные3!$A:$A,D$2,Данные3!$B:$B,G1625)*100,0)&amp;"%",""))</f>
        <v/>
      </c>
      <c r="U1625" s="51" t="str">
        <f t="shared" si="76"/>
        <v/>
      </c>
      <c r="V1625" s="53" t="str">
        <f t="shared" si="77"/>
        <v/>
      </c>
      <c r="W1625" s="51" t="str">
        <f>IFERROR(IF(Данные2!$A1625&lt;&gt;"",Данные2!$A1625,""),"")</f>
        <v/>
      </c>
      <c r="X1625" s="53" t="str">
        <f>IF(COUNTIF(W$1:W1625,W1625)=1,IF(COUNT(X$1:X1624)&gt;0,MAX(X$1:X1624)+1,1),"")</f>
        <v/>
      </c>
      <c r="Z1625" s="51" t="str">
        <f>IF($U1625="","",IFERROR(SUMIF(Данные2!$A:$A,Техлист!$U1625,Данные2!D:D),""))</f>
        <v/>
      </c>
      <c r="AA1625" s="51" t="str">
        <f>IF($U1625="","",IFERROR(SUMIF(Данные2!$A:$A,Техлист!$U1625,Данные2!E:E),""))</f>
        <v/>
      </c>
      <c r="AB1625" s="45" t="str">
        <f>IF($U1625="","",IFERROR(ROUND(SUMIF(Данные2!$A:$A,Техлист!$U1625,Данные2!F:F)*100,0)&amp;"%",""))</f>
        <v/>
      </c>
    </row>
    <row r="1626" spans="1:28" x14ac:dyDescent="0.25">
      <c r="A1626" s="45" t="str">
        <f>IF(Данные2!$A1626&lt;&gt;"",Данные2!$A1626,"")</f>
        <v/>
      </c>
      <c r="G1626" s="45" t="str">
        <f t="shared" si="75"/>
        <v/>
      </c>
      <c r="H1626" s="45" t="str">
        <f>IF(COUNTIF(G$1:G1626,G1626)=1,IF(COUNT(H$1:H1625)&gt;0,MAX(H$1:H1625)+1,1),"")</f>
        <v/>
      </c>
      <c r="J1626" s="45" t="str">
        <f>IFERROR(IF(AND(Данные3!A1626&lt;&gt;"",Данные3!A1626=D$2),Данные3!B1626,""),"")</f>
        <v/>
      </c>
      <c r="K1626" s="45" t="str">
        <f>IF(COUNTIF(J$1:J1626,J1626)=1,IF(COUNT(K$1:K1625)&gt;0,MAX(K$1:K1625)+1,1),"")</f>
        <v/>
      </c>
      <c r="M1626" s="51" t="str">
        <f>IF(G1626="","",IFERROR(SUMIFS(Данные3!$E:$E,Данные3!$A:$A,D$2,Данные3!$B:$B,G1626),""))</f>
        <v/>
      </c>
      <c r="N1626" s="51" t="str">
        <f>IF(G1626="","",IFERROR(SUMIFS(Данные3!$F:$F,Данные3!$A:$A,D$2,Данные3!$B:$B,G1626),""))</f>
        <v/>
      </c>
      <c r="O1626" s="51" t="str">
        <f>IF(G1626="","",IFERROR(ROUND(SUMIFS(Данные3!$G:$G,Данные3!$A:$A,D$2,Данные3!$B:$B,G1626)*100,0)&amp;"%",""))</f>
        <v/>
      </c>
      <c r="U1626" s="51" t="str">
        <f t="shared" si="76"/>
        <v/>
      </c>
      <c r="V1626" s="53" t="str">
        <f t="shared" si="77"/>
        <v/>
      </c>
      <c r="W1626" s="51" t="str">
        <f>IFERROR(IF(Данные2!$A1626&lt;&gt;"",Данные2!$A1626,""),"")</f>
        <v/>
      </c>
      <c r="X1626" s="53" t="str">
        <f>IF(COUNTIF(W$1:W1626,W1626)=1,IF(COUNT(X$1:X1625)&gt;0,MAX(X$1:X1625)+1,1),"")</f>
        <v/>
      </c>
      <c r="Z1626" s="51" t="str">
        <f>IF($U1626="","",IFERROR(SUMIF(Данные2!$A:$A,Техлист!$U1626,Данные2!D:D),""))</f>
        <v/>
      </c>
      <c r="AA1626" s="51" t="str">
        <f>IF($U1626="","",IFERROR(SUMIF(Данные2!$A:$A,Техлист!$U1626,Данные2!E:E),""))</f>
        <v/>
      </c>
      <c r="AB1626" s="45" t="str">
        <f>IF($U1626="","",IFERROR(ROUND(SUMIF(Данные2!$A:$A,Техлист!$U1626,Данные2!F:F)*100,0)&amp;"%",""))</f>
        <v/>
      </c>
    </row>
    <row r="1627" spans="1:28" x14ac:dyDescent="0.25">
      <c r="A1627" s="45" t="str">
        <f>IF(Данные2!$A1627&lt;&gt;"",Данные2!$A1627,"")</f>
        <v/>
      </c>
      <c r="G1627" s="45" t="str">
        <f t="shared" si="75"/>
        <v/>
      </c>
      <c r="H1627" s="45" t="str">
        <f>IF(COUNTIF(G$1:G1627,G1627)=1,IF(COUNT(H$1:H1626)&gt;0,MAX(H$1:H1626)+1,1),"")</f>
        <v/>
      </c>
      <c r="J1627" s="45" t="str">
        <f>IFERROR(IF(AND(Данные3!A1627&lt;&gt;"",Данные3!A1627=D$2),Данные3!B1627,""),"")</f>
        <v/>
      </c>
      <c r="K1627" s="45" t="str">
        <f>IF(COUNTIF(J$1:J1627,J1627)=1,IF(COUNT(K$1:K1626)&gt;0,MAX(K$1:K1626)+1,1),"")</f>
        <v/>
      </c>
      <c r="M1627" s="51" t="str">
        <f>IF(G1627="","",IFERROR(SUMIFS(Данные3!$E:$E,Данные3!$A:$A,D$2,Данные3!$B:$B,G1627),""))</f>
        <v/>
      </c>
      <c r="N1627" s="51" t="str">
        <f>IF(G1627="","",IFERROR(SUMIFS(Данные3!$F:$F,Данные3!$A:$A,D$2,Данные3!$B:$B,G1627),""))</f>
        <v/>
      </c>
      <c r="O1627" s="51" t="str">
        <f>IF(G1627="","",IFERROR(ROUND(SUMIFS(Данные3!$G:$G,Данные3!$A:$A,D$2,Данные3!$B:$B,G1627)*100,0)&amp;"%",""))</f>
        <v/>
      </c>
      <c r="U1627" s="51" t="str">
        <f t="shared" si="76"/>
        <v/>
      </c>
      <c r="V1627" s="53" t="str">
        <f t="shared" si="77"/>
        <v/>
      </c>
      <c r="W1627" s="51" t="str">
        <f>IFERROR(IF(Данные2!$A1627&lt;&gt;"",Данные2!$A1627,""),"")</f>
        <v/>
      </c>
      <c r="X1627" s="53" t="str">
        <f>IF(COUNTIF(W$1:W1627,W1627)=1,IF(COUNT(X$1:X1626)&gt;0,MAX(X$1:X1626)+1,1),"")</f>
        <v/>
      </c>
      <c r="Z1627" s="51" t="str">
        <f>IF($U1627="","",IFERROR(SUMIF(Данные2!$A:$A,Техлист!$U1627,Данные2!D:D),""))</f>
        <v/>
      </c>
      <c r="AA1627" s="51" t="str">
        <f>IF($U1627="","",IFERROR(SUMIF(Данные2!$A:$A,Техлист!$U1627,Данные2!E:E),""))</f>
        <v/>
      </c>
      <c r="AB1627" s="45" t="str">
        <f>IF($U1627="","",IFERROR(ROUND(SUMIF(Данные2!$A:$A,Техлист!$U1627,Данные2!F:F)*100,0)&amp;"%",""))</f>
        <v/>
      </c>
    </row>
    <row r="1628" spans="1:28" x14ac:dyDescent="0.25">
      <c r="A1628" s="45" t="str">
        <f>IF(Данные2!$A1628&lt;&gt;"",Данные2!$A1628,"")</f>
        <v/>
      </c>
      <c r="G1628" s="45" t="str">
        <f t="shared" si="75"/>
        <v/>
      </c>
      <c r="H1628" s="45" t="str">
        <f>IF(COUNTIF(G$1:G1628,G1628)=1,IF(COUNT(H$1:H1627)&gt;0,MAX(H$1:H1627)+1,1),"")</f>
        <v/>
      </c>
      <c r="J1628" s="45" t="str">
        <f>IFERROR(IF(AND(Данные3!A1628&lt;&gt;"",Данные3!A1628=D$2),Данные3!B1628,""),"")</f>
        <v/>
      </c>
      <c r="K1628" s="45" t="str">
        <f>IF(COUNTIF(J$1:J1628,J1628)=1,IF(COUNT(K$1:K1627)&gt;0,MAX(K$1:K1627)+1,1),"")</f>
        <v/>
      </c>
      <c r="M1628" s="51" t="str">
        <f>IF(G1628="","",IFERROR(SUMIFS(Данные3!$E:$E,Данные3!$A:$A,D$2,Данные3!$B:$B,G1628),""))</f>
        <v/>
      </c>
      <c r="N1628" s="51" t="str">
        <f>IF(G1628="","",IFERROR(SUMIFS(Данные3!$F:$F,Данные3!$A:$A,D$2,Данные3!$B:$B,G1628),""))</f>
        <v/>
      </c>
      <c r="O1628" s="51" t="str">
        <f>IF(G1628="","",IFERROR(ROUND(SUMIFS(Данные3!$G:$G,Данные3!$A:$A,D$2,Данные3!$B:$B,G1628)*100,0)&amp;"%",""))</f>
        <v/>
      </c>
      <c r="U1628" s="51" t="str">
        <f t="shared" si="76"/>
        <v/>
      </c>
      <c r="V1628" s="53" t="str">
        <f t="shared" si="77"/>
        <v/>
      </c>
      <c r="W1628" s="51" t="str">
        <f>IFERROR(IF(Данные2!$A1628&lt;&gt;"",Данные2!$A1628,""),"")</f>
        <v/>
      </c>
      <c r="X1628" s="53" t="str">
        <f>IF(COUNTIF(W$1:W1628,W1628)=1,IF(COUNT(X$1:X1627)&gt;0,MAX(X$1:X1627)+1,1),"")</f>
        <v/>
      </c>
      <c r="Z1628" s="51" t="str">
        <f>IF($U1628="","",IFERROR(SUMIF(Данные2!$A:$A,Техлист!$U1628,Данные2!D:D),""))</f>
        <v/>
      </c>
      <c r="AA1628" s="51" t="str">
        <f>IF($U1628="","",IFERROR(SUMIF(Данные2!$A:$A,Техлист!$U1628,Данные2!E:E),""))</f>
        <v/>
      </c>
      <c r="AB1628" s="45" t="str">
        <f>IF($U1628="","",IFERROR(ROUND(SUMIF(Данные2!$A:$A,Техлист!$U1628,Данные2!F:F)*100,0)&amp;"%",""))</f>
        <v/>
      </c>
    </row>
    <row r="1629" spans="1:28" x14ac:dyDescent="0.25">
      <c r="A1629" s="45" t="str">
        <f>IF(Данные2!$A1629&lt;&gt;"",Данные2!$A1629,"")</f>
        <v/>
      </c>
      <c r="G1629" s="45" t="str">
        <f t="shared" si="75"/>
        <v/>
      </c>
      <c r="H1629" s="45" t="str">
        <f>IF(COUNTIF(G$1:G1629,G1629)=1,IF(COUNT(H$1:H1628)&gt;0,MAX(H$1:H1628)+1,1),"")</f>
        <v/>
      </c>
      <c r="J1629" s="45" t="str">
        <f>IFERROR(IF(AND(Данные3!A1629&lt;&gt;"",Данные3!A1629=D$2),Данные3!B1629,""),"")</f>
        <v/>
      </c>
      <c r="K1629" s="45" t="str">
        <f>IF(COUNTIF(J$1:J1629,J1629)=1,IF(COUNT(K$1:K1628)&gt;0,MAX(K$1:K1628)+1,1),"")</f>
        <v/>
      </c>
      <c r="M1629" s="51" t="str">
        <f>IF(G1629="","",IFERROR(SUMIFS(Данные3!$E:$E,Данные3!$A:$A,D$2,Данные3!$B:$B,G1629),""))</f>
        <v/>
      </c>
      <c r="N1629" s="51" t="str">
        <f>IF(G1629="","",IFERROR(SUMIFS(Данные3!$F:$F,Данные3!$A:$A,D$2,Данные3!$B:$B,G1629),""))</f>
        <v/>
      </c>
      <c r="O1629" s="51" t="str">
        <f>IF(G1629="","",IFERROR(ROUND(SUMIFS(Данные3!$G:$G,Данные3!$A:$A,D$2,Данные3!$B:$B,G1629)*100,0)&amp;"%",""))</f>
        <v/>
      </c>
      <c r="U1629" s="51" t="str">
        <f t="shared" si="76"/>
        <v/>
      </c>
      <c r="V1629" s="53" t="str">
        <f t="shared" si="77"/>
        <v/>
      </c>
      <c r="W1629" s="51" t="str">
        <f>IFERROR(IF(Данные2!$A1629&lt;&gt;"",Данные2!$A1629,""),"")</f>
        <v/>
      </c>
      <c r="X1629" s="53" t="str">
        <f>IF(COUNTIF(W$1:W1629,W1629)=1,IF(COUNT(X$1:X1628)&gt;0,MAX(X$1:X1628)+1,1),"")</f>
        <v/>
      </c>
      <c r="Z1629" s="51" t="str">
        <f>IF($U1629="","",IFERROR(SUMIF(Данные2!$A:$A,Техлист!$U1629,Данные2!D:D),""))</f>
        <v/>
      </c>
      <c r="AA1629" s="51" t="str">
        <f>IF($U1629="","",IFERROR(SUMIF(Данные2!$A:$A,Техлист!$U1629,Данные2!E:E),""))</f>
        <v/>
      </c>
      <c r="AB1629" s="45" t="str">
        <f>IF($U1629="","",IFERROR(ROUND(SUMIF(Данные2!$A:$A,Техлист!$U1629,Данные2!F:F)*100,0)&amp;"%",""))</f>
        <v/>
      </c>
    </row>
    <row r="1630" spans="1:28" x14ac:dyDescent="0.25">
      <c r="A1630" s="45" t="str">
        <f>IF(Данные2!$A1630&lt;&gt;"",Данные2!$A1630,"")</f>
        <v/>
      </c>
      <c r="G1630" s="45" t="str">
        <f t="shared" si="75"/>
        <v/>
      </c>
      <c r="H1630" s="45" t="str">
        <f>IF(COUNTIF(G$1:G1630,G1630)=1,IF(COUNT(H$1:H1629)&gt;0,MAX(H$1:H1629)+1,1),"")</f>
        <v/>
      </c>
      <c r="J1630" s="45" t="str">
        <f>IFERROR(IF(AND(Данные3!A1630&lt;&gt;"",Данные3!A1630=D$2),Данные3!B1630,""),"")</f>
        <v/>
      </c>
      <c r="K1630" s="45" t="str">
        <f>IF(COUNTIF(J$1:J1630,J1630)=1,IF(COUNT(K$1:K1629)&gt;0,MAX(K$1:K1629)+1,1),"")</f>
        <v/>
      </c>
      <c r="M1630" s="51" t="str">
        <f>IF(G1630="","",IFERROR(SUMIFS(Данные3!$E:$E,Данные3!$A:$A,D$2,Данные3!$B:$B,G1630),""))</f>
        <v/>
      </c>
      <c r="N1630" s="51" t="str">
        <f>IF(G1630="","",IFERROR(SUMIFS(Данные3!$F:$F,Данные3!$A:$A,D$2,Данные3!$B:$B,G1630),""))</f>
        <v/>
      </c>
      <c r="O1630" s="51" t="str">
        <f>IF(G1630="","",IFERROR(ROUND(SUMIFS(Данные3!$G:$G,Данные3!$A:$A,D$2,Данные3!$B:$B,G1630)*100,0)&amp;"%",""))</f>
        <v/>
      </c>
      <c r="U1630" s="51" t="str">
        <f t="shared" si="76"/>
        <v/>
      </c>
      <c r="V1630" s="53" t="str">
        <f t="shared" si="77"/>
        <v/>
      </c>
      <c r="W1630" s="51" t="str">
        <f>IFERROR(IF(Данные2!$A1630&lt;&gt;"",Данные2!$A1630,""),"")</f>
        <v/>
      </c>
      <c r="X1630" s="53" t="str">
        <f>IF(COUNTIF(W$1:W1630,W1630)=1,IF(COUNT(X$1:X1629)&gt;0,MAX(X$1:X1629)+1,1),"")</f>
        <v/>
      </c>
      <c r="Z1630" s="51" t="str">
        <f>IF($U1630="","",IFERROR(SUMIF(Данные2!$A:$A,Техлист!$U1630,Данные2!D:D),""))</f>
        <v/>
      </c>
      <c r="AA1630" s="51" t="str">
        <f>IF($U1630="","",IFERROR(SUMIF(Данные2!$A:$A,Техлист!$U1630,Данные2!E:E),""))</f>
        <v/>
      </c>
      <c r="AB1630" s="45" t="str">
        <f>IF($U1630="","",IFERROR(ROUND(SUMIF(Данные2!$A:$A,Техлист!$U1630,Данные2!F:F)*100,0)&amp;"%",""))</f>
        <v/>
      </c>
    </row>
    <row r="1631" spans="1:28" x14ac:dyDescent="0.25">
      <c r="A1631" s="45" t="str">
        <f>IF(Данные2!$A1631&lt;&gt;"",Данные2!$A1631,"")</f>
        <v/>
      </c>
      <c r="G1631" s="45" t="str">
        <f t="shared" si="75"/>
        <v/>
      </c>
      <c r="H1631" s="45" t="str">
        <f>IF(COUNTIF(G$1:G1631,G1631)=1,IF(COUNT(H$1:H1630)&gt;0,MAX(H$1:H1630)+1,1),"")</f>
        <v/>
      </c>
      <c r="J1631" s="45" t="str">
        <f>IFERROR(IF(AND(Данные3!A1631&lt;&gt;"",Данные3!A1631=D$2),Данные3!B1631,""),"")</f>
        <v/>
      </c>
      <c r="K1631" s="45" t="str">
        <f>IF(COUNTIF(J$1:J1631,J1631)=1,IF(COUNT(K$1:K1630)&gt;0,MAX(K$1:K1630)+1,1),"")</f>
        <v/>
      </c>
      <c r="M1631" s="51" t="str">
        <f>IF(G1631="","",IFERROR(SUMIFS(Данные3!$E:$E,Данные3!$A:$A,D$2,Данные3!$B:$B,G1631),""))</f>
        <v/>
      </c>
      <c r="N1631" s="51" t="str">
        <f>IF(G1631="","",IFERROR(SUMIFS(Данные3!$F:$F,Данные3!$A:$A,D$2,Данные3!$B:$B,G1631),""))</f>
        <v/>
      </c>
      <c r="O1631" s="51" t="str">
        <f>IF(G1631="","",IFERROR(ROUND(SUMIFS(Данные3!$G:$G,Данные3!$A:$A,D$2,Данные3!$B:$B,G1631)*100,0)&amp;"%",""))</f>
        <v/>
      </c>
      <c r="U1631" s="51" t="str">
        <f t="shared" si="76"/>
        <v/>
      </c>
      <c r="V1631" s="53" t="str">
        <f t="shared" si="77"/>
        <v/>
      </c>
      <c r="W1631" s="51" t="str">
        <f>IFERROR(IF(Данные2!$A1631&lt;&gt;"",Данные2!$A1631,""),"")</f>
        <v/>
      </c>
      <c r="X1631" s="53" t="str">
        <f>IF(COUNTIF(W$1:W1631,W1631)=1,IF(COUNT(X$1:X1630)&gt;0,MAX(X$1:X1630)+1,1),"")</f>
        <v/>
      </c>
      <c r="Z1631" s="51" t="str">
        <f>IF($U1631="","",IFERROR(SUMIF(Данные2!$A:$A,Техлист!$U1631,Данные2!D:D),""))</f>
        <v/>
      </c>
      <c r="AA1631" s="51" t="str">
        <f>IF($U1631="","",IFERROR(SUMIF(Данные2!$A:$A,Техлист!$U1631,Данные2!E:E),""))</f>
        <v/>
      </c>
      <c r="AB1631" s="45" t="str">
        <f>IF($U1631="","",IFERROR(ROUND(SUMIF(Данные2!$A:$A,Техлист!$U1631,Данные2!F:F)*100,0)&amp;"%",""))</f>
        <v/>
      </c>
    </row>
    <row r="1632" spans="1:28" x14ac:dyDescent="0.25">
      <c r="A1632" s="45" t="str">
        <f>IF(Данные2!$A1632&lt;&gt;"",Данные2!$A1632,"")</f>
        <v/>
      </c>
      <c r="G1632" s="45" t="str">
        <f t="shared" si="75"/>
        <v/>
      </c>
      <c r="H1632" s="45" t="str">
        <f>IF(COUNTIF(G$1:G1632,G1632)=1,IF(COUNT(H$1:H1631)&gt;0,MAX(H$1:H1631)+1,1),"")</f>
        <v/>
      </c>
      <c r="J1632" s="45" t="str">
        <f>IFERROR(IF(AND(Данные3!A1632&lt;&gt;"",Данные3!A1632=D$2),Данные3!B1632,""),"")</f>
        <v/>
      </c>
      <c r="K1632" s="45" t="str">
        <f>IF(COUNTIF(J$1:J1632,J1632)=1,IF(COUNT(K$1:K1631)&gt;0,MAX(K$1:K1631)+1,1),"")</f>
        <v/>
      </c>
      <c r="M1632" s="51" t="str">
        <f>IF(G1632="","",IFERROR(SUMIFS(Данные3!$E:$E,Данные3!$A:$A,D$2,Данные3!$B:$B,G1632),""))</f>
        <v/>
      </c>
      <c r="N1632" s="51" t="str">
        <f>IF(G1632="","",IFERROR(SUMIFS(Данные3!$F:$F,Данные3!$A:$A,D$2,Данные3!$B:$B,G1632),""))</f>
        <v/>
      </c>
      <c r="O1632" s="51" t="str">
        <f>IF(G1632="","",IFERROR(ROUND(SUMIFS(Данные3!$G:$G,Данные3!$A:$A,D$2,Данные3!$B:$B,G1632)*100,0)&amp;"%",""))</f>
        <v/>
      </c>
      <c r="U1632" s="51" t="str">
        <f t="shared" si="76"/>
        <v/>
      </c>
      <c r="V1632" s="53" t="str">
        <f t="shared" si="77"/>
        <v/>
      </c>
      <c r="W1632" s="51" t="str">
        <f>IFERROR(IF(Данные2!$A1632&lt;&gt;"",Данные2!$A1632,""),"")</f>
        <v/>
      </c>
      <c r="X1632" s="53" t="str">
        <f>IF(COUNTIF(W$1:W1632,W1632)=1,IF(COUNT(X$1:X1631)&gt;0,MAX(X$1:X1631)+1,1),"")</f>
        <v/>
      </c>
      <c r="Z1632" s="51" t="str">
        <f>IF($U1632="","",IFERROR(SUMIF(Данные2!$A:$A,Техлист!$U1632,Данные2!D:D),""))</f>
        <v/>
      </c>
      <c r="AA1632" s="51" t="str">
        <f>IF($U1632="","",IFERROR(SUMIF(Данные2!$A:$A,Техлист!$U1632,Данные2!E:E),""))</f>
        <v/>
      </c>
      <c r="AB1632" s="45" t="str">
        <f>IF($U1632="","",IFERROR(ROUND(SUMIF(Данные2!$A:$A,Техлист!$U1632,Данные2!F:F)*100,0)&amp;"%",""))</f>
        <v/>
      </c>
    </row>
    <row r="1633" spans="1:28" x14ac:dyDescent="0.25">
      <c r="A1633" s="45" t="str">
        <f>IF(Данные2!$A1633&lt;&gt;"",Данные2!$A1633,"")</f>
        <v/>
      </c>
      <c r="G1633" s="45" t="str">
        <f t="shared" si="75"/>
        <v/>
      </c>
      <c r="H1633" s="45" t="str">
        <f>IF(COUNTIF(G$1:G1633,G1633)=1,IF(COUNT(H$1:H1632)&gt;0,MAX(H$1:H1632)+1,1),"")</f>
        <v/>
      </c>
      <c r="J1633" s="45" t="str">
        <f>IFERROR(IF(AND(Данные3!A1633&lt;&gt;"",Данные3!A1633=D$2),Данные3!B1633,""),"")</f>
        <v/>
      </c>
      <c r="K1633" s="45" t="str">
        <f>IF(COUNTIF(J$1:J1633,J1633)=1,IF(COUNT(K$1:K1632)&gt;0,MAX(K$1:K1632)+1,1),"")</f>
        <v/>
      </c>
      <c r="M1633" s="51" t="str">
        <f>IF(G1633="","",IFERROR(SUMIFS(Данные3!$E:$E,Данные3!$A:$A,D$2,Данные3!$B:$B,G1633),""))</f>
        <v/>
      </c>
      <c r="N1633" s="51" t="str">
        <f>IF(G1633="","",IFERROR(SUMIFS(Данные3!$F:$F,Данные3!$A:$A,D$2,Данные3!$B:$B,G1633),""))</f>
        <v/>
      </c>
      <c r="O1633" s="51" t="str">
        <f>IF(G1633="","",IFERROR(ROUND(SUMIFS(Данные3!$G:$G,Данные3!$A:$A,D$2,Данные3!$B:$B,G1633)*100,0)&amp;"%",""))</f>
        <v/>
      </c>
      <c r="U1633" s="51" t="str">
        <f t="shared" si="76"/>
        <v/>
      </c>
      <c r="V1633" s="53" t="str">
        <f t="shared" si="77"/>
        <v/>
      </c>
      <c r="W1633" s="51" t="str">
        <f>IFERROR(IF(Данные2!$A1633&lt;&gt;"",Данные2!$A1633,""),"")</f>
        <v/>
      </c>
      <c r="X1633" s="53" t="str">
        <f>IF(COUNTIF(W$1:W1633,W1633)=1,IF(COUNT(X$1:X1632)&gt;0,MAX(X$1:X1632)+1,1),"")</f>
        <v/>
      </c>
      <c r="Z1633" s="51" t="str">
        <f>IF($U1633="","",IFERROR(SUMIF(Данные2!$A:$A,Техлист!$U1633,Данные2!D:D),""))</f>
        <v/>
      </c>
      <c r="AA1633" s="51" t="str">
        <f>IF($U1633="","",IFERROR(SUMIF(Данные2!$A:$A,Техлист!$U1633,Данные2!E:E),""))</f>
        <v/>
      </c>
      <c r="AB1633" s="45" t="str">
        <f>IF($U1633="","",IFERROR(ROUND(SUMIF(Данные2!$A:$A,Техлист!$U1633,Данные2!F:F)*100,0)&amp;"%",""))</f>
        <v/>
      </c>
    </row>
    <row r="1634" spans="1:28" x14ac:dyDescent="0.25">
      <c r="A1634" s="45" t="str">
        <f>IF(Данные2!$A1634&lt;&gt;"",Данные2!$A1634,"")</f>
        <v/>
      </c>
      <c r="G1634" s="45" t="str">
        <f t="shared" si="75"/>
        <v/>
      </c>
      <c r="H1634" s="45" t="str">
        <f>IF(COUNTIF(G$1:G1634,G1634)=1,IF(COUNT(H$1:H1633)&gt;0,MAX(H$1:H1633)+1,1),"")</f>
        <v/>
      </c>
      <c r="J1634" s="45" t="str">
        <f>IFERROR(IF(AND(Данные3!A1634&lt;&gt;"",Данные3!A1634=D$2),Данные3!B1634,""),"")</f>
        <v/>
      </c>
      <c r="K1634" s="45" t="str">
        <f>IF(COUNTIF(J$1:J1634,J1634)=1,IF(COUNT(K$1:K1633)&gt;0,MAX(K$1:K1633)+1,1),"")</f>
        <v/>
      </c>
      <c r="M1634" s="51" t="str">
        <f>IF(G1634="","",IFERROR(SUMIFS(Данные3!$E:$E,Данные3!$A:$A,D$2,Данные3!$B:$B,G1634),""))</f>
        <v/>
      </c>
      <c r="N1634" s="51" t="str">
        <f>IF(G1634="","",IFERROR(SUMIFS(Данные3!$F:$F,Данные3!$A:$A,D$2,Данные3!$B:$B,G1634),""))</f>
        <v/>
      </c>
      <c r="O1634" s="51" t="str">
        <f>IF(G1634="","",IFERROR(ROUND(SUMIFS(Данные3!$G:$G,Данные3!$A:$A,D$2,Данные3!$B:$B,G1634)*100,0)&amp;"%",""))</f>
        <v/>
      </c>
      <c r="U1634" s="51" t="str">
        <f t="shared" si="76"/>
        <v/>
      </c>
      <c r="V1634" s="53" t="str">
        <f t="shared" si="77"/>
        <v/>
      </c>
      <c r="W1634" s="51" t="str">
        <f>IFERROR(IF(Данные2!$A1634&lt;&gt;"",Данные2!$A1634,""),"")</f>
        <v/>
      </c>
      <c r="X1634" s="53" t="str">
        <f>IF(COUNTIF(W$1:W1634,W1634)=1,IF(COUNT(X$1:X1633)&gt;0,MAX(X$1:X1633)+1,1),"")</f>
        <v/>
      </c>
      <c r="Z1634" s="51" t="str">
        <f>IF($U1634="","",IFERROR(SUMIF(Данные2!$A:$A,Техлист!$U1634,Данные2!D:D),""))</f>
        <v/>
      </c>
      <c r="AA1634" s="51" t="str">
        <f>IF($U1634="","",IFERROR(SUMIF(Данные2!$A:$A,Техлист!$U1634,Данные2!E:E),""))</f>
        <v/>
      </c>
      <c r="AB1634" s="45" t="str">
        <f>IF($U1634="","",IFERROR(ROUND(SUMIF(Данные2!$A:$A,Техлист!$U1634,Данные2!F:F)*100,0)&amp;"%",""))</f>
        <v/>
      </c>
    </row>
    <row r="1635" spans="1:28" x14ac:dyDescent="0.25">
      <c r="A1635" s="45" t="str">
        <f>IF(Данные2!$A1635&lt;&gt;"",Данные2!$A1635,"")</f>
        <v/>
      </c>
      <c r="G1635" s="45" t="str">
        <f t="shared" si="75"/>
        <v/>
      </c>
      <c r="H1635" s="45" t="str">
        <f>IF(COUNTIF(G$1:G1635,G1635)=1,IF(COUNT(H$1:H1634)&gt;0,MAX(H$1:H1634)+1,1),"")</f>
        <v/>
      </c>
      <c r="J1635" s="45" t="str">
        <f>IFERROR(IF(AND(Данные3!A1635&lt;&gt;"",Данные3!A1635=D$2),Данные3!B1635,""),"")</f>
        <v/>
      </c>
      <c r="K1635" s="45" t="str">
        <f>IF(COUNTIF(J$1:J1635,J1635)=1,IF(COUNT(K$1:K1634)&gt;0,MAX(K$1:K1634)+1,1),"")</f>
        <v/>
      </c>
      <c r="M1635" s="51" t="str">
        <f>IF(G1635="","",IFERROR(SUMIFS(Данные3!$E:$E,Данные3!$A:$A,D$2,Данные3!$B:$B,G1635),""))</f>
        <v/>
      </c>
      <c r="N1635" s="51" t="str">
        <f>IF(G1635="","",IFERROR(SUMIFS(Данные3!$F:$F,Данные3!$A:$A,D$2,Данные3!$B:$B,G1635),""))</f>
        <v/>
      </c>
      <c r="O1635" s="51" t="str">
        <f>IF(G1635="","",IFERROR(ROUND(SUMIFS(Данные3!$G:$G,Данные3!$A:$A,D$2,Данные3!$B:$B,G1635)*100,0)&amp;"%",""))</f>
        <v/>
      </c>
      <c r="U1635" s="51" t="str">
        <f t="shared" si="76"/>
        <v/>
      </c>
      <c r="V1635" s="53" t="str">
        <f t="shared" si="77"/>
        <v/>
      </c>
      <c r="W1635" s="51" t="str">
        <f>IFERROR(IF(Данные2!$A1635&lt;&gt;"",Данные2!$A1635,""),"")</f>
        <v/>
      </c>
      <c r="X1635" s="53" t="str">
        <f>IF(COUNTIF(W$1:W1635,W1635)=1,IF(COUNT(X$1:X1634)&gt;0,MAX(X$1:X1634)+1,1),"")</f>
        <v/>
      </c>
      <c r="Z1635" s="51" t="str">
        <f>IF($U1635="","",IFERROR(SUMIF(Данные2!$A:$A,Техлист!$U1635,Данные2!D:D),""))</f>
        <v/>
      </c>
      <c r="AA1635" s="51" t="str">
        <f>IF($U1635="","",IFERROR(SUMIF(Данные2!$A:$A,Техлист!$U1635,Данные2!E:E),""))</f>
        <v/>
      </c>
      <c r="AB1635" s="45" t="str">
        <f>IF($U1635="","",IFERROR(ROUND(SUMIF(Данные2!$A:$A,Техлист!$U1635,Данные2!F:F)*100,0)&amp;"%",""))</f>
        <v/>
      </c>
    </row>
    <row r="1636" spans="1:28" x14ac:dyDescent="0.25">
      <c r="A1636" s="45" t="str">
        <f>IF(Данные2!$A1636&lt;&gt;"",Данные2!$A1636,"")</f>
        <v/>
      </c>
      <c r="G1636" s="45" t="str">
        <f t="shared" si="75"/>
        <v/>
      </c>
      <c r="H1636" s="45" t="str">
        <f>IF(COUNTIF(G$1:G1636,G1636)=1,IF(COUNT(H$1:H1635)&gt;0,MAX(H$1:H1635)+1,1),"")</f>
        <v/>
      </c>
      <c r="J1636" s="45" t="str">
        <f>IFERROR(IF(AND(Данные3!A1636&lt;&gt;"",Данные3!A1636=D$2),Данные3!B1636,""),"")</f>
        <v/>
      </c>
      <c r="K1636" s="45" t="str">
        <f>IF(COUNTIF(J$1:J1636,J1636)=1,IF(COUNT(K$1:K1635)&gt;0,MAX(K$1:K1635)+1,1),"")</f>
        <v/>
      </c>
      <c r="M1636" s="51" t="str">
        <f>IF(G1636="","",IFERROR(SUMIFS(Данные3!$E:$E,Данные3!$A:$A,D$2,Данные3!$B:$B,G1636),""))</f>
        <v/>
      </c>
      <c r="N1636" s="51" t="str">
        <f>IF(G1636="","",IFERROR(SUMIFS(Данные3!$F:$F,Данные3!$A:$A,D$2,Данные3!$B:$B,G1636),""))</f>
        <v/>
      </c>
      <c r="O1636" s="51" t="str">
        <f>IF(G1636="","",IFERROR(ROUND(SUMIFS(Данные3!$G:$G,Данные3!$A:$A,D$2,Данные3!$B:$B,G1636)*100,0)&amp;"%",""))</f>
        <v/>
      </c>
      <c r="U1636" s="51" t="str">
        <f t="shared" si="76"/>
        <v/>
      </c>
      <c r="V1636" s="53" t="str">
        <f t="shared" si="77"/>
        <v/>
      </c>
      <c r="W1636" s="51" t="str">
        <f>IFERROR(IF(Данные2!$A1636&lt;&gt;"",Данные2!$A1636,""),"")</f>
        <v/>
      </c>
      <c r="X1636" s="53" t="str">
        <f>IF(COUNTIF(W$1:W1636,W1636)=1,IF(COUNT(X$1:X1635)&gt;0,MAX(X$1:X1635)+1,1),"")</f>
        <v/>
      </c>
      <c r="Z1636" s="51" t="str">
        <f>IF($U1636="","",IFERROR(SUMIF(Данные2!$A:$A,Техлист!$U1636,Данные2!D:D),""))</f>
        <v/>
      </c>
      <c r="AA1636" s="51" t="str">
        <f>IF($U1636="","",IFERROR(SUMIF(Данные2!$A:$A,Техлист!$U1636,Данные2!E:E),""))</f>
        <v/>
      </c>
      <c r="AB1636" s="45" t="str">
        <f>IF($U1636="","",IFERROR(ROUND(SUMIF(Данные2!$A:$A,Техлист!$U1636,Данные2!F:F)*100,0)&amp;"%",""))</f>
        <v/>
      </c>
    </row>
    <row r="1637" spans="1:28" x14ac:dyDescent="0.25">
      <c r="A1637" s="45" t="str">
        <f>IF(Данные2!$A1637&lt;&gt;"",Данные2!$A1637,"")</f>
        <v/>
      </c>
      <c r="G1637" s="45" t="str">
        <f t="shared" si="75"/>
        <v/>
      </c>
      <c r="H1637" s="45" t="str">
        <f>IF(COUNTIF(G$1:G1637,G1637)=1,IF(COUNT(H$1:H1636)&gt;0,MAX(H$1:H1636)+1,1),"")</f>
        <v/>
      </c>
      <c r="J1637" s="45" t="str">
        <f>IFERROR(IF(AND(Данные3!A1637&lt;&gt;"",Данные3!A1637=D$2),Данные3!B1637,""),"")</f>
        <v/>
      </c>
      <c r="K1637" s="45" t="str">
        <f>IF(COUNTIF(J$1:J1637,J1637)=1,IF(COUNT(K$1:K1636)&gt;0,MAX(K$1:K1636)+1,1),"")</f>
        <v/>
      </c>
      <c r="M1637" s="51" t="str">
        <f>IF(G1637="","",IFERROR(SUMIFS(Данные3!$E:$E,Данные3!$A:$A,D$2,Данные3!$B:$B,G1637),""))</f>
        <v/>
      </c>
      <c r="N1637" s="51" t="str">
        <f>IF(G1637="","",IFERROR(SUMIFS(Данные3!$F:$F,Данные3!$A:$A,D$2,Данные3!$B:$B,G1637),""))</f>
        <v/>
      </c>
      <c r="O1637" s="51" t="str">
        <f>IF(G1637="","",IFERROR(ROUND(SUMIFS(Данные3!$G:$G,Данные3!$A:$A,D$2,Данные3!$B:$B,G1637)*100,0)&amp;"%",""))</f>
        <v/>
      </c>
      <c r="U1637" s="51" t="str">
        <f t="shared" si="76"/>
        <v/>
      </c>
      <c r="V1637" s="53" t="str">
        <f t="shared" si="77"/>
        <v/>
      </c>
      <c r="W1637" s="51" t="str">
        <f>IFERROR(IF(Данные2!$A1637&lt;&gt;"",Данные2!$A1637,""),"")</f>
        <v/>
      </c>
      <c r="X1637" s="53" t="str">
        <f>IF(COUNTIF(W$1:W1637,W1637)=1,IF(COUNT(X$1:X1636)&gt;0,MAX(X$1:X1636)+1,1),"")</f>
        <v/>
      </c>
      <c r="Z1637" s="51" t="str">
        <f>IF($U1637="","",IFERROR(SUMIF(Данные2!$A:$A,Техлист!$U1637,Данные2!D:D),""))</f>
        <v/>
      </c>
      <c r="AA1637" s="51" t="str">
        <f>IF($U1637="","",IFERROR(SUMIF(Данные2!$A:$A,Техлист!$U1637,Данные2!E:E),""))</f>
        <v/>
      </c>
      <c r="AB1637" s="45" t="str">
        <f>IF($U1637="","",IFERROR(ROUND(SUMIF(Данные2!$A:$A,Техлист!$U1637,Данные2!F:F)*100,0)&amp;"%",""))</f>
        <v/>
      </c>
    </row>
    <row r="1638" spans="1:28" x14ac:dyDescent="0.25">
      <c r="A1638" s="45" t="str">
        <f>IF(Данные2!$A1638&lt;&gt;"",Данные2!$A1638,"")</f>
        <v/>
      </c>
      <c r="G1638" s="45" t="str">
        <f t="shared" si="75"/>
        <v/>
      </c>
      <c r="H1638" s="45" t="str">
        <f>IF(COUNTIF(G$1:G1638,G1638)=1,IF(COUNT(H$1:H1637)&gt;0,MAX(H$1:H1637)+1,1),"")</f>
        <v/>
      </c>
      <c r="J1638" s="45" t="str">
        <f>IFERROR(IF(AND(Данные3!A1638&lt;&gt;"",Данные3!A1638=D$2),Данные3!B1638,""),"")</f>
        <v/>
      </c>
      <c r="K1638" s="45" t="str">
        <f>IF(COUNTIF(J$1:J1638,J1638)=1,IF(COUNT(K$1:K1637)&gt;0,MAX(K$1:K1637)+1,1),"")</f>
        <v/>
      </c>
      <c r="M1638" s="51" t="str">
        <f>IF(G1638="","",IFERROR(SUMIFS(Данные3!$E:$E,Данные3!$A:$A,D$2,Данные3!$B:$B,G1638),""))</f>
        <v/>
      </c>
      <c r="N1638" s="51" t="str">
        <f>IF(G1638="","",IFERROR(SUMIFS(Данные3!$F:$F,Данные3!$A:$A,D$2,Данные3!$B:$B,G1638),""))</f>
        <v/>
      </c>
      <c r="O1638" s="51" t="str">
        <f>IF(G1638="","",IFERROR(ROUND(SUMIFS(Данные3!$G:$G,Данные3!$A:$A,D$2,Данные3!$B:$B,G1638)*100,0)&amp;"%",""))</f>
        <v/>
      </c>
      <c r="U1638" s="51" t="str">
        <f t="shared" si="76"/>
        <v/>
      </c>
      <c r="V1638" s="53" t="str">
        <f t="shared" si="77"/>
        <v/>
      </c>
      <c r="W1638" s="51" t="str">
        <f>IFERROR(IF(Данные2!$A1638&lt;&gt;"",Данные2!$A1638,""),"")</f>
        <v/>
      </c>
      <c r="X1638" s="53" t="str">
        <f>IF(COUNTIF(W$1:W1638,W1638)=1,IF(COUNT(X$1:X1637)&gt;0,MAX(X$1:X1637)+1,1),"")</f>
        <v/>
      </c>
      <c r="Z1638" s="51" t="str">
        <f>IF($U1638="","",IFERROR(SUMIF(Данные2!$A:$A,Техлист!$U1638,Данные2!D:D),""))</f>
        <v/>
      </c>
      <c r="AA1638" s="51" t="str">
        <f>IF($U1638="","",IFERROR(SUMIF(Данные2!$A:$A,Техлист!$U1638,Данные2!E:E),""))</f>
        <v/>
      </c>
      <c r="AB1638" s="45" t="str">
        <f>IF($U1638="","",IFERROR(ROUND(SUMIF(Данные2!$A:$A,Техлист!$U1638,Данные2!F:F)*100,0)&amp;"%",""))</f>
        <v/>
      </c>
    </row>
    <row r="1639" spans="1:28" x14ac:dyDescent="0.25">
      <c r="A1639" s="45" t="str">
        <f>IF(Данные2!$A1639&lt;&gt;"",Данные2!$A1639,"")</f>
        <v/>
      </c>
      <c r="G1639" s="45" t="str">
        <f t="shared" si="75"/>
        <v/>
      </c>
      <c r="H1639" s="45" t="str">
        <f>IF(COUNTIF(G$1:G1639,G1639)=1,IF(COUNT(H$1:H1638)&gt;0,MAX(H$1:H1638)+1,1),"")</f>
        <v/>
      </c>
      <c r="J1639" s="45" t="str">
        <f>IFERROR(IF(AND(Данные3!A1639&lt;&gt;"",Данные3!A1639=D$2),Данные3!B1639,""),"")</f>
        <v/>
      </c>
      <c r="K1639" s="45" t="str">
        <f>IF(COUNTIF(J$1:J1639,J1639)=1,IF(COUNT(K$1:K1638)&gt;0,MAX(K$1:K1638)+1,1),"")</f>
        <v/>
      </c>
      <c r="M1639" s="51" t="str">
        <f>IF(G1639="","",IFERROR(SUMIFS(Данные3!$E:$E,Данные3!$A:$A,D$2,Данные3!$B:$B,G1639),""))</f>
        <v/>
      </c>
      <c r="N1639" s="51" t="str">
        <f>IF(G1639="","",IFERROR(SUMIFS(Данные3!$F:$F,Данные3!$A:$A,D$2,Данные3!$B:$B,G1639),""))</f>
        <v/>
      </c>
      <c r="O1639" s="51" t="str">
        <f>IF(G1639="","",IFERROR(ROUND(SUMIFS(Данные3!$G:$G,Данные3!$A:$A,D$2,Данные3!$B:$B,G1639)*100,0)&amp;"%",""))</f>
        <v/>
      </c>
      <c r="U1639" s="51" t="str">
        <f t="shared" si="76"/>
        <v/>
      </c>
      <c r="V1639" s="53" t="str">
        <f t="shared" si="77"/>
        <v/>
      </c>
      <c r="W1639" s="51" t="str">
        <f>IFERROR(IF(Данные2!$A1639&lt;&gt;"",Данные2!$A1639,""),"")</f>
        <v/>
      </c>
      <c r="X1639" s="53" t="str">
        <f>IF(COUNTIF(W$1:W1639,W1639)=1,IF(COUNT(X$1:X1638)&gt;0,MAX(X$1:X1638)+1,1),"")</f>
        <v/>
      </c>
      <c r="Z1639" s="51" t="str">
        <f>IF($U1639="","",IFERROR(SUMIF(Данные2!$A:$A,Техлист!$U1639,Данные2!D:D),""))</f>
        <v/>
      </c>
      <c r="AA1639" s="51" t="str">
        <f>IF($U1639="","",IFERROR(SUMIF(Данные2!$A:$A,Техлист!$U1639,Данные2!E:E),""))</f>
        <v/>
      </c>
      <c r="AB1639" s="45" t="str">
        <f>IF($U1639="","",IFERROR(ROUND(SUMIF(Данные2!$A:$A,Техлист!$U1639,Данные2!F:F)*100,0)&amp;"%",""))</f>
        <v/>
      </c>
    </row>
    <row r="1640" spans="1:28" x14ac:dyDescent="0.25">
      <c r="A1640" s="45" t="str">
        <f>IF(Данные2!$A1640&lt;&gt;"",Данные2!$A1640,"")</f>
        <v/>
      </c>
      <c r="G1640" s="45" t="str">
        <f t="shared" si="75"/>
        <v/>
      </c>
      <c r="H1640" s="45" t="str">
        <f>IF(COUNTIF(G$1:G1640,G1640)=1,IF(COUNT(H$1:H1639)&gt;0,MAX(H$1:H1639)+1,1),"")</f>
        <v/>
      </c>
      <c r="J1640" s="45" t="str">
        <f>IFERROR(IF(AND(Данные3!A1640&lt;&gt;"",Данные3!A1640=D$2),Данные3!B1640,""),"")</f>
        <v/>
      </c>
      <c r="K1640" s="45" t="str">
        <f>IF(COUNTIF(J$1:J1640,J1640)=1,IF(COUNT(K$1:K1639)&gt;0,MAX(K$1:K1639)+1,1),"")</f>
        <v/>
      </c>
      <c r="M1640" s="51" t="str">
        <f>IF(G1640="","",IFERROR(SUMIFS(Данные3!$E:$E,Данные3!$A:$A,D$2,Данные3!$B:$B,G1640),""))</f>
        <v/>
      </c>
      <c r="N1640" s="51" t="str">
        <f>IF(G1640="","",IFERROR(SUMIFS(Данные3!$F:$F,Данные3!$A:$A,D$2,Данные3!$B:$B,G1640),""))</f>
        <v/>
      </c>
      <c r="O1640" s="51" t="str">
        <f>IF(G1640="","",IFERROR(ROUND(SUMIFS(Данные3!$G:$G,Данные3!$A:$A,D$2,Данные3!$B:$B,G1640)*100,0)&amp;"%",""))</f>
        <v/>
      </c>
      <c r="U1640" s="51" t="str">
        <f t="shared" si="76"/>
        <v/>
      </c>
      <c r="V1640" s="53" t="str">
        <f t="shared" si="77"/>
        <v/>
      </c>
      <c r="W1640" s="51" t="str">
        <f>IFERROR(IF(Данные2!$A1640&lt;&gt;"",Данные2!$A1640,""),"")</f>
        <v/>
      </c>
      <c r="X1640" s="53" t="str">
        <f>IF(COUNTIF(W$1:W1640,W1640)=1,IF(COUNT(X$1:X1639)&gt;0,MAX(X$1:X1639)+1,1),"")</f>
        <v/>
      </c>
      <c r="Z1640" s="51" t="str">
        <f>IF($U1640="","",IFERROR(SUMIF(Данные2!$A:$A,Техлист!$U1640,Данные2!D:D),""))</f>
        <v/>
      </c>
      <c r="AA1640" s="51" t="str">
        <f>IF($U1640="","",IFERROR(SUMIF(Данные2!$A:$A,Техлист!$U1640,Данные2!E:E),""))</f>
        <v/>
      </c>
      <c r="AB1640" s="45" t="str">
        <f>IF($U1640="","",IFERROR(ROUND(SUMIF(Данные2!$A:$A,Техлист!$U1640,Данные2!F:F)*100,0)&amp;"%",""))</f>
        <v/>
      </c>
    </row>
    <row r="1641" spans="1:28" x14ac:dyDescent="0.25">
      <c r="A1641" s="45" t="str">
        <f>IF(Данные2!$A1641&lt;&gt;"",Данные2!$A1641,"")</f>
        <v/>
      </c>
      <c r="G1641" s="45" t="str">
        <f t="shared" si="75"/>
        <v/>
      </c>
      <c r="H1641" s="45" t="str">
        <f>IF(COUNTIF(G$1:G1641,G1641)=1,IF(COUNT(H$1:H1640)&gt;0,MAX(H$1:H1640)+1,1),"")</f>
        <v/>
      </c>
      <c r="J1641" s="45" t="str">
        <f>IFERROR(IF(AND(Данные3!A1641&lt;&gt;"",Данные3!A1641=D$2),Данные3!B1641,""),"")</f>
        <v/>
      </c>
      <c r="K1641" s="45" t="str">
        <f>IF(COUNTIF(J$1:J1641,J1641)=1,IF(COUNT(K$1:K1640)&gt;0,MAX(K$1:K1640)+1,1),"")</f>
        <v/>
      </c>
      <c r="M1641" s="51" t="str">
        <f>IF(G1641="","",IFERROR(SUMIFS(Данные3!$E:$E,Данные3!$A:$A,D$2,Данные3!$B:$B,G1641),""))</f>
        <v/>
      </c>
      <c r="N1641" s="51" t="str">
        <f>IF(G1641="","",IFERROR(SUMIFS(Данные3!$F:$F,Данные3!$A:$A,D$2,Данные3!$B:$B,G1641),""))</f>
        <v/>
      </c>
      <c r="O1641" s="51" t="str">
        <f>IF(G1641="","",IFERROR(ROUND(SUMIFS(Данные3!$G:$G,Данные3!$A:$A,D$2,Данные3!$B:$B,G1641)*100,0)&amp;"%",""))</f>
        <v/>
      </c>
      <c r="U1641" s="51" t="str">
        <f t="shared" si="76"/>
        <v/>
      </c>
      <c r="V1641" s="53" t="str">
        <f t="shared" si="77"/>
        <v/>
      </c>
      <c r="W1641" s="51" t="str">
        <f>IFERROR(IF(Данные2!$A1641&lt;&gt;"",Данные2!$A1641,""),"")</f>
        <v/>
      </c>
      <c r="X1641" s="53" t="str">
        <f>IF(COUNTIF(W$1:W1641,W1641)=1,IF(COUNT(X$1:X1640)&gt;0,MAX(X$1:X1640)+1,1),"")</f>
        <v/>
      </c>
      <c r="Z1641" s="51" t="str">
        <f>IF($U1641="","",IFERROR(SUMIF(Данные2!$A:$A,Техлист!$U1641,Данные2!D:D),""))</f>
        <v/>
      </c>
      <c r="AA1641" s="51" t="str">
        <f>IF($U1641="","",IFERROR(SUMIF(Данные2!$A:$A,Техлист!$U1641,Данные2!E:E),""))</f>
        <v/>
      </c>
      <c r="AB1641" s="45" t="str">
        <f>IF($U1641="","",IFERROR(ROUND(SUMIF(Данные2!$A:$A,Техлист!$U1641,Данные2!F:F)*100,0)&amp;"%",""))</f>
        <v/>
      </c>
    </row>
    <row r="1642" spans="1:28" x14ac:dyDescent="0.25">
      <c r="A1642" s="45" t="str">
        <f>IF(Данные2!$A1642&lt;&gt;"",Данные2!$A1642,"")</f>
        <v/>
      </c>
      <c r="G1642" s="45" t="str">
        <f t="shared" si="75"/>
        <v/>
      </c>
      <c r="H1642" s="45" t="str">
        <f>IF(COUNTIF(G$1:G1642,G1642)=1,IF(COUNT(H$1:H1641)&gt;0,MAX(H$1:H1641)+1,1),"")</f>
        <v/>
      </c>
      <c r="J1642" s="45" t="str">
        <f>IFERROR(IF(AND(Данные3!A1642&lt;&gt;"",Данные3!A1642=D$2),Данные3!B1642,""),"")</f>
        <v/>
      </c>
      <c r="K1642" s="45" t="str">
        <f>IF(COUNTIF(J$1:J1642,J1642)=1,IF(COUNT(K$1:K1641)&gt;0,MAX(K$1:K1641)+1,1),"")</f>
        <v/>
      </c>
      <c r="M1642" s="51" t="str">
        <f>IF(G1642="","",IFERROR(SUMIFS(Данные3!$E:$E,Данные3!$A:$A,D$2,Данные3!$B:$B,G1642),""))</f>
        <v/>
      </c>
      <c r="N1642" s="51" t="str">
        <f>IF(G1642="","",IFERROR(SUMIFS(Данные3!$F:$F,Данные3!$A:$A,D$2,Данные3!$B:$B,G1642),""))</f>
        <v/>
      </c>
      <c r="O1642" s="51" t="str">
        <f>IF(G1642="","",IFERROR(ROUND(SUMIFS(Данные3!$G:$G,Данные3!$A:$A,D$2,Данные3!$B:$B,G1642)*100,0)&amp;"%",""))</f>
        <v/>
      </c>
      <c r="U1642" s="51" t="str">
        <f t="shared" si="76"/>
        <v/>
      </c>
      <c r="V1642" s="53" t="str">
        <f t="shared" si="77"/>
        <v/>
      </c>
      <c r="W1642" s="51" t="str">
        <f>IFERROR(IF(Данные2!$A1642&lt;&gt;"",Данные2!$A1642,""),"")</f>
        <v/>
      </c>
      <c r="X1642" s="53" t="str">
        <f>IF(COUNTIF(W$1:W1642,W1642)=1,IF(COUNT(X$1:X1641)&gt;0,MAX(X$1:X1641)+1,1),"")</f>
        <v/>
      </c>
      <c r="Z1642" s="51" t="str">
        <f>IF($U1642="","",IFERROR(SUMIF(Данные2!$A:$A,Техлист!$U1642,Данные2!D:D),""))</f>
        <v/>
      </c>
      <c r="AA1642" s="51" t="str">
        <f>IF($U1642="","",IFERROR(SUMIF(Данные2!$A:$A,Техлист!$U1642,Данные2!E:E),""))</f>
        <v/>
      </c>
      <c r="AB1642" s="45" t="str">
        <f>IF($U1642="","",IFERROR(ROUND(SUMIF(Данные2!$A:$A,Техлист!$U1642,Данные2!F:F)*100,0)&amp;"%",""))</f>
        <v/>
      </c>
    </row>
    <row r="1643" spans="1:28" x14ac:dyDescent="0.25">
      <c r="A1643" s="45" t="str">
        <f>IF(Данные2!$A1643&lt;&gt;"",Данные2!$A1643,"")</f>
        <v/>
      </c>
      <c r="G1643" s="45" t="str">
        <f t="shared" si="75"/>
        <v/>
      </c>
      <c r="H1643" s="45" t="str">
        <f>IF(COUNTIF(G$1:G1643,G1643)=1,IF(COUNT(H$1:H1642)&gt;0,MAX(H$1:H1642)+1,1),"")</f>
        <v/>
      </c>
      <c r="J1643" s="45" t="str">
        <f>IFERROR(IF(AND(Данные3!A1643&lt;&gt;"",Данные3!A1643=D$2),Данные3!B1643,""),"")</f>
        <v/>
      </c>
      <c r="K1643" s="45" t="str">
        <f>IF(COUNTIF(J$1:J1643,J1643)=1,IF(COUNT(K$1:K1642)&gt;0,MAX(K$1:K1642)+1,1),"")</f>
        <v/>
      </c>
      <c r="M1643" s="51" t="str">
        <f>IF(G1643="","",IFERROR(SUMIFS(Данные3!$E:$E,Данные3!$A:$A,D$2,Данные3!$B:$B,G1643),""))</f>
        <v/>
      </c>
      <c r="N1643" s="51" t="str">
        <f>IF(G1643="","",IFERROR(SUMIFS(Данные3!$F:$F,Данные3!$A:$A,D$2,Данные3!$B:$B,G1643),""))</f>
        <v/>
      </c>
      <c r="O1643" s="51" t="str">
        <f>IF(G1643="","",IFERROR(ROUND(SUMIFS(Данные3!$G:$G,Данные3!$A:$A,D$2,Данные3!$B:$B,G1643)*100,0)&amp;"%",""))</f>
        <v/>
      </c>
      <c r="U1643" s="51" t="str">
        <f t="shared" si="76"/>
        <v/>
      </c>
      <c r="V1643" s="53" t="str">
        <f t="shared" si="77"/>
        <v/>
      </c>
      <c r="W1643" s="51" t="str">
        <f>IFERROR(IF(Данные2!$A1643&lt;&gt;"",Данные2!$A1643,""),"")</f>
        <v/>
      </c>
      <c r="X1643" s="53" t="str">
        <f>IF(COUNTIF(W$1:W1643,W1643)=1,IF(COUNT(X$1:X1642)&gt;0,MAX(X$1:X1642)+1,1),"")</f>
        <v/>
      </c>
      <c r="Z1643" s="51" t="str">
        <f>IF($U1643="","",IFERROR(SUMIF(Данные2!$A:$A,Техлист!$U1643,Данные2!D:D),""))</f>
        <v/>
      </c>
      <c r="AA1643" s="51" t="str">
        <f>IF($U1643="","",IFERROR(SUMIF(Данные2!$A:$A,Техлист!$U1643,Данные2!E:E),""))</f>
        <v/>
      </c>
      <c r="AB1643" s="45" t="str">
        <f>IF($U1643="","",IFERROR(ROUND(SUMIF(Данные2!$A:$A,Техлист!$U1643,Данные2!F:F)*100,0)&amp;"%",""))</f>
        <v/>
      </c>
    </row>
    <row r="1644" spans="1:28" x14ac:dyDescent="0.25">
      <c r="A1644" s="45" t="str">
        <f>IF(Данные2!$A1644&lt;&gt;"",Данные2!$A1644,"")</f>
        <v/>
      </c>
      <c r="G1644" s="45" t="str">
        <f t="shared" si="75"/>
        <v/>
      </c>
      <c r="H1644" s="45" t="str">
        <f>IF(COUNTIF(G$1:G1644,G1644)=1,IF(COUNT(H$1:H1643)&gt;0,MAX(H$1:H1643)+1,1),"")</f>
        <v/>
      </c>
      <c r="J1644" s="45" t="str">
        <f>IFERROR(IF(AND(Данные3!A1644&lt;&gt;"",Данные3!A1644=D$2),Данные3!B1644,""),"")</f>
        <v/>
      </c>
      <c r="K1644" s="45" t="str">
        <f>IF(COUNTIF(J$1:J1644,J1644)=1,IF(COUNT(K$1:K1643)&gt;0,MAX(K$1:K1643)+1,1),"")</f>
        <v/>
      </c>
      <c r="M1644" s="51" t="str">
        <f>IF(G1644="","",IFERROR(SUMIFS(Данные3!$E:$E,Данные3!$A:$A,D$2,Данные3!$B:$B,G1644),""))</f>
        <v/>
      </c>
      <c r="N1644" s="51" t="str">
        <f>IF(G1644="","",IFERROR(SUMIFS(Данные3!$F:$F,Данные3!$A:$A,D$2,Данные3!$B:$B,G1644),""))</f>
        <v/>
      </c>
      <c r="O1644" s="51" t="str">
        <f>IF(G1644="","",IFERROR(ROUND(SUMIFS(Данные3!$G:$G,Данные3!$A:$A,D$2,Данные3!$B:$B,G1644)*100,0)&amp;"%",""))</f>
        <v/>
      </c>
      <c r="U1644" s="51" t="str">
        <f t="shared" si="76"/>
        <v/>
      </c>
      <c r="V1644" s="53" t="str">
        <f t="shared" si="77"/>
        <v/>
      </c>
      <c r="W1644" s="51" t="str">
        <f>IFERROR(IF(Данные2!$A1644&lt;&gt;"",Данные2!$A1644,""),"")</f>
        <v/>
      </c>
      <c r="X1644" s="53" t="str">
        <f>IF(COUNTIF(W$1:W1644,W1644)=1,IF(COUNT(X$1:X1643)&gt;0,MAX(X$1:X1643)+1,1),"")</f>
        <v/>
      </c>
      <c r="Z1644" s="51" t="str">
        <f>IF($U1644="","",IFERROR(SUMIF(Данные2!$A:$A,Техлист!$U1644,Данные2!D:D),""))</f>
        <v/>
      </c>
      <c r="AA1644" s="51" t="str">
        <f>IF($U1644="","",IFERROR(SUMIF(Данные2!$A:$A,Техлист!$U1644,Данные2!E:E),""))</f>
        <v/>
      </c>
      <c r="AB1644" s="45" t="str">
        <f>IF($U1644="","",IFERROR(ROUND(SUMIF(Данные2!$A:$A,Техлист!$U1644,Данные2!F:F)*100,0)&amp;"%",""))</f>
        <v/>
      </c>
    </row>
    <row r="1645" spans="1:28" x14ac:dyDescent="0.25">
      <c r="A1645" s="45" t="str">
        <f>IF(Данные2!$A1645&lt;&gt;"",Данные2!$A1645,"")</f>
        <v/>
      </c>
      <c r="G1645" s="45" t="str">
        <f t="shared" si="75"/>
        <v/>
      </c>
      <c r="H1645" s="45" t="str">
        <f>IF(COUNTIF(G$1:G1645,G1645)=1,IF(COUNT(H$1:H1644)&gt;0,MAX(H$1:H1644)+1,1),"")</f>
        <v/>
      </c>
      <c r="J1645" s="45" t="str">
        <f>IFERROR(IF(AND(Данные3!A1645&lt;&gt;"",Данные3!A1645=D$2),Данные3!B1645,""),"")</f>
        <v/>
      </c>
      <c r="K1645" s="45" t="str">
        <f>IF(COUNTIF(J$1:J1645,J1645)=1,IF(COUNT(K$1:K1644)&gt;0,MAX(K$1:K1644)+1,1),"")</f>
        <v/>
      </c>
      <c r="M1645" s="51" t="str">
        <f>IF(G1645="","",IFERROR(SUMIFS(Данные3!$E:$E,Данные3!$A:$A,D$2,Данные3!$B:$B,G1645),""))</f>
        <v/>
      </c>
      <c r="N1645" s="51" t="str">
        <f>IF(G1645="","",IFERROR(SUMIFS(Данные3!$F:$F,Данные3!$A:$A,D$2,Данные3!$B:$B,G1645),""))</f>
        <v/>
      </c>
      <c r="O1645" s="51" t="str">
        <f>IF(G1645="","",IFERROR(ROUND(SUMIFS(Данные3!$G:$G,Данные3!$A:$A,D$2,Данные3!$B:$B,G1645)*100,0)&amp;"%",""))</f>
        <v/>
      </c>
      <c r="U1645" s="51" t="str">
        <f t="shared" si="76"/>
        <v/>
      </c>
      <c r="V1645" s="53" t="str">
        <f t="shared" si="77"/>
        <v/>
      </c>
      <c r="W1645" s="51" t="str">
        <f>IFERROR(IF(Данные2!$A1645&lt;&gt;"",Данные2!$A1645,""),"")</f>
        <v/>
      </c>
      <c r="X1645" s="53" t="str">
        <f>IF(COUNTIF(W$1:W1645,W1645)=1,IF(COUNT(X$1:X1644)&gt;0,MAX(X$1:X1644)+1,1),"")</f>
        <v/>
      </c>
      <c r="Z1645" s="51" t="str">
        <f>IF($U1645="","",IFERROR(SUMIF(Данные2!$A:$A,Техлист!$U1645,Данные2!D:D),""))</f>
        <v/>
      </c>
      <c r="AA1645" s="51" t="str">
        <f>IF($U1645="","",IFERROR(SUMIF(Данные2!$A:$A,Техлист!$U1645,Данные2!E:E),""))</f>
        <v/>
      </c>
      <c r="AB1645" s="45" t="str">
        <f>IF($U1645="","",IFERROR(ROUND(SUMIF(Данные2!$A:$A,Техлист!$U1645,Данные2!F:F)*100,0)&amp;"%",""))</f>
        <v/>
      </c>
    </row>
    <row r="1646" spans="1:28" x14ac:dyDescent="0.25">
      <c r="A1646" s="45" t="str">
        <f>IF(Данные2!$A1646&lt;&gt;"",Данные2!$A1646,"")</f>
        <v/>
      </c>
      <c r="G1646" s="45" t="str">
        <f t="shared" si="75"/>
        <v/>
      </c>
      <c r="H1646" s="45" t="str">
        <f>IF(COUNTIF(G$1:G1646,G1646)=1,IF(COUNT(H$1:H1645)&gt;0,MAX(H$1:H1645)+1,1),"")</f>
        <v/>
      </c>
      <c r="J1646" s="45" t="str">
        <f>IFERROR(IF(AND(Данные3!A1646&lt;&gt;"",Данные3!A1646=D$2),Данные3!B1646,""),"")</f>
        <v/>
      </c>
      <c r="K1646" s="45" t="str">
        <f>IF(COUNTIF(J$1:J1646,J1646)=1,IF(COUNT(K$1:K1645)&gt;0,MAX(K$1:K1645)+1,1),"")</f>
        <v/>
      </c>
      <c r="M1646" s="51" t="str">
        <f>IF(G1646="","",IFERROR(SUMIFS(Данные3!$E:$E,Данные3!$A:$A,D$2,Данные3!$B:$B,G1646),""))</f>
        <v/>
      </c>
      <c r="N1646" s="51" t="str">
        <f>IF(G1646="","",IFERROR(SUMIFS(Данные3!$F:$F,Данные3!$A:$A,D$2,Данные3!$B:$B,G1646),""))</f>
        <v/>
      </c>
      <c r="O1646" s="51" t="str">
        <f>IF(G1646="","",IFERROR(ROUND(SUMIFS(Данные3!$G:$G,Данные3!$A:$A,D$2,Данные3!$B:$B,G1646)*100,0)&amp;"%",""))</f>
        <v/>
      </c>
      <c r="U1646" s="51" t="str">
        <f t="shared" si="76"/>
        <v/>
      </c>
      <c r="V1646" s="53" t="str">
        <f t="shared" si="77"/>
        <v/>
      </c>
      <c r="W1646" s="51" t="str">
        <f>IFERROR(IF(Данные2!$A1646&lt;&gt;"",Данные2!$A1646,""),"")</f>
        <v/>
      </c>
      <c r="X1646" s="53" t="str">
        <f>IF(COUNTIF(W$1:W1646,W1646)=1,IF(COUNT(X$1:X1645)&gt;0,MAX(X$1:X1645)+1,1),"")</f>
        <v/>
      </c>
      <c r="Z1646" s="51" t="str">
        <f>IF($U1646="","",IFERROR(SUMIF(Данные2!$A:$A,Техлист!$U1646,Данные2!D:D),""))</f>
        <v/>
      </c>
      <c r="AA1646" s="51" t="str">
        <f>IF($U1646="","",IFERROR(SUMIF(Данные2!$A:$A,Техлист!$U1646,Данные2!E:E),""))</f>
        <v/>
      </c>
      <c r="AB1646" s="45" t="str">
        <f>IF($U1646="","",IFERROR(ROUND(SUMIF(Данные2!$A:$A,Техлист!$U1646,Данные2!F:F)*100,0)&amp;"%",""))</f>
        <v/>
      </c>
    </row>
    <row r="1647" spans="1:28" x14ac:dyDescent="0.25">
      <c r="A1647" s="45" t="str">
        <f>IF(Данные2!$A1647&lt;&gt;"",Данные2!$A1647,"")</f>
        <v/>
      </c>
      <c r="G1647" s="45" t="str">
        <f t="shared" si="75"/>
        <v/>
      </c>
      <c r="H1647" s="45" t="str">
        <f>IF(COUNTIF(G$1:G1647,G1647)=1,IF(COUNT(H$1:H1646)&gt;0,MAX(H$1:H1646)+1,1),"")</f>
        <v/>
      </c>
      <c r="J1647" s="45" t="str">
        <f>IFERROR(IF(AND(Данные3!A1647&lt;&gt;"",Данные3!A1647=D$2),Данные3!B1647,""),"")</f>
        <v/>
      </c>
      <c r="K1647" s="45" t="str">
        <f>IF(COUNTIF(J$1:J1647,J1647)=1,IF(COUNT(K$1:K1646)&gt;0,MAX(K$1:K1646)+1,1),"")</f>
        <v/>
      </c>
      <c r="M1647" s="51" t="str">
        <f>IF(G1647="","",IFERROR(SUMIFS(Данные3!$E:$E,Данные3!$A:$A,D$2,Данные3!$B:$B,G1647),""))</f>
        <v/>
      </c>
      <c r="N1647" s="51" t="str">
        <f>IF(G1647="","",IFERROR(SUMIFS(Данные3!$F:$F,Данные3!$A:$A,D$2,Данные3!$B:$B,G1647),""))</f>
        <v/>
      </c>
      <c r="O1647" s="51" t="str">
        <f>IF(G1647="","",IFERROR(ROUND(SUMIFS(Данные3!$G:$G,Данные3!$A:$A,D$2,Данные3!$B:$B,G1647)*100,0)&amp;"%",""))</f>
        <v/>
      </c>
      <c r="U1647" s="51" t="str">
        <f t="shared" si="76"/>
        <v/>
      </c>
      <c r="V1647" s="53" t="str">
        <f t="shared" si="77"/>
        <v/>
      </c>
      <c r="W1647" s="51" t="str">
        <f>IFERROR(IF(Данные2!$A1647&lt;&gt;"",Данные2!$A1647,""),"")</f>
        <v/>
      </c>
      <c r="X1647" s="53" t="str">
        <f>IF(COUNTIF(W$1:W1647,W1647)=1,IF(COUNT(X$1:X1646)&gt;0,MAX(X$1:X1646)+1,1),"")</f>
        <v/>
      </c>
      <c r="Z1647" s="51" t="str">
        <f>IF($U1647="","",IFERROR(SUMIF(Данные2!$A:$A,Техлист!$U1647,Данные2!D:D),""))</f>
        <v/>
      </c>
      <c r="AA1647" s="51" t="str">
        <f>IF($U1647="","",IFERROR(SUMIF(Данные2!$A:$A,Техлист!$U1647,Данные2!E:E),""))</f>
        <v/>
      </c>
      <c r="AB1647" s="45" t="str">
        <f>IF($U1647="","",IFERROR(ROUND(SUMIF(Данные2!$A:$A,Техлист!$U1647,Данные2!F:F)*100,0)&amp;"%",""))</f>
        <v/>
      </c>
    </row>
    <row r="1648" spans="1:28" x14ac:dyDescent="0.25">
      <c r="A1648" s="45" t="str">
        <f>IF(Данные2!$A1648&lt;&gt;"",Данные2!$A1648,"")</f>
        <v/>
      </c>
      <c r="G1648" s="45" t="str">
        <f t="shared" si="75"/>
        <v/>
      </c>
      <c r="H1648" s="45" t="str">
        <f>IF(COUNTIF(G$1:G1648,G1648)=1,IF(COUNT(H$1:H1647)&gt;0,MAX(H$1:H1647)+1,1),"")</f>
        <v/>
      </c>
      <c r="J1648" s="45" t="str">
        <f>IFERROR(IF(AND(Данные3!A1648&lt;&gt;"",Данные3!A1648=D$2),Данные3!B1648,""),"")</f>
        <v/>
      </c>
      <c r="K1648" s="45" t="str">
        <f>IF(COUNTIF(J$1:J1648,J1648)=1,IF(COUNT(K$1:K1647)&gt;0,MAX(K$1:K1647)+1,1),"")</f>
        <v/>
      </c>
      <c r="M1648" s="51" t="str">
        <f>IF(G1648="","",IFERROR(SUMIFS(Данные3!$E:$E,Данные3!$A:$A,D$2,Данные3!$B:$B,G1648),""))</f>
        <v/>
      </c>
      <c r="N1648" s="51" t="str">
        <f>IF(G1648="","",IFERROR(SUMIFS(Данные3!$F:$F,Данные3!$A:$A,D$2,Данные3!$B:$B,G1648),""))</f>
        <v/>
      </c>
      <c r="O1648" s="51" t="str">
        <f>IF(G1648="","",IFERROR(ROUND(SUMIFS(Данные3!$G:$G,Данные3!$A:$A,D$2,Данные3!$B:$B,G1648)*100,0)&amp;"%",""))</f>
        <v/>
      </c>
      <c r="U1648" s="51" t="str">
        <f t="shared" si="76"/>
        <v/>
      </c>
      <c r="V1648" s="53" t="str">
        <f t="shared" si="77"/>
        <v/>
      </c>
      <c r="W1648" s="51" t="str">
        <f>IFERROR(IF(Данные2!$A1648&lt;&gt;"",Данные2!$A1648,""),"")</f>
        <v/>
      </c>
      <c r="X1648" s="53" t="str">
        <f>IF(COUNTIF(W$1:W1648,W1648)=1,IF(COUNT(X$1:X1647)&gt;0,MAX(X$1:X1647)+1,1),"")</f>
        <v/>
      </c>
      <c r="Z1648" s="51" t="str">
        <f>IF($U1648="","",IFERROR(SUMIF(Данные2!$A:$A,Техлист!$U1648,Данные2!D:D),""))</f>
        <v/>
      </c>
      <c r="AA1648" s="51" t="str">
        <f>IF($U1648="","",IFERROR(SUMIF(Данные2!$A:$A,Техлист!$U1648,Данные2!E:E),""))</f>
        <v/>
      </c>
      <c r="AB1648" s="45" t="str">
        <f>IF($U1648="","",IFERROR(ROUND(SUMIF(Данные2!$A:$A,Техлист!$U1648,Данные2!F:F)*100,0)&amp;"%",""))</f>
        <v/>
      </c>
    </row>
    <row r="1649" spans="1:28" x14ac:dyDescent="0.25">
      <c r="A1649" s="45" t="str">
        <f>IF(Данные2!$A1649&lt;&gt;"",Данные2!$A1649,"")</f>
        <v/>
      </c>
      <c r="G1649" s="45" t="str">
        <f t="shared" si="75"/>
        <v/>
      </c>
      <c r="H1649" s="45" t="str">
        <f>IF(COUNTIF(G$1:G1649,G1649)=1,IF(COUNT(H$1:H1648)&gt;0,MAX(H$1:H1648)+1,1),"")</f>
        <v/>
      </c>
      <c r="J1649" s="45" t="str">
        <f>IFERROR(IF(AND(Данные3!A1649&lt;&gt;"",Данные3!A1649=D$2),Данные3!B1649,""),"")</f>
        <v/>
      </c>
      <c r="K1649" s="45" t="str">
        <f>IF(COUNTIF(J$1:J1649,J1649)=1,IF(COUNT(K$1:K1648)&gt;0,MAX(K$1:K1648)+1,1),"")</f>
        <v/>
      </c>
      <c r="M1649" s="51" t="str">
        <f>IF(G1649="","",IFERROR(SUMIFS(Данные3!$E:$E,Данные3!$A:$A,D$2,Данные3!$B:$B,G1649),""))</f>
        <v/>
      </c>
      <c r="N1649" s="51" t="str">
        <f>IF(G1649="","",IFERROR(SUMIFS(Данные3!$F:$F,Данные3!$A:$A,D$2,Данные3!$B:$B,G1649),""))</f>
        <v/>
      </c>
      <c r="O1649" s="51" t="str">
        <f>IF(G1649="","",IFERROR(ROUND(SUMIFS(Данные3!$G:$G,Данные3!$A:$A,D$2,Данные3!$B:$B,G1649)*100,0)&amp;"%",""))</f>
        <v/>
      </c>
      <c r="U1649" s="51" t="str">
        <f t="shared" si="76"/>
        <v/>
      </c>
      <c r="V1649" s="53" t="str">
        <f t="shared" si="77"/>
        <v/>
      </c>
      <c r="W1649" s="51" t="str">
        <f>IFERROR(IF(Данные2!$A1649&lt;&gt;"",Данные2!$A1649,""),"")</f>
        <v/>
      </c>
      <c r="X1649" s="53" t="str">
        <f>IF(COUNTIF(W$1:W1649,W1649)=1,IF(COUNT(X$1:X1648)&gt;0,MAX(X$1:X1648)+1,1),"")</f>
        <v/>
      </c>
      <c r="Z1649" s="51" t="str">
        <f>IF($U1649="","",IFERROR(SUMIF(Данные2!$A:$A,Техлист!$U1649,Данные2!D:D),""))</f>
        <v/>
      </c>
      <c r="AA1649" s="51" t="str">
        <f>IF($U1649="","",IFERROR(SUMIF(Данные2!$A:$A,Техлист!$U1649,Данные2!E:E),""))</f>
        <v/>
      </c>
      <c r="AB1649" s="45" t="str">
        <f>IF($U1649="","",IFERROR(ROUND(SUMIF(Данные2!$A:$A,Техлист!$U1649,Данные2!F:F)*100,0)&amp;"%",""))</f>
        <v/>
      </c>
    </row>
    <row r="1650" spans="1:28" x14ac:dyDescent="0.25">
      <c r="A1650" s="45" t="str">
        <f>IF(Данные2!$A1650&lt;&gt;"",Данные2!$A1650,"")</f>
        <v/>
      </c>
      <c r="G1650" s="45" t="str">
        <f t="shared" si="75"/>
        <v/>
      </c>
      <c r="H1650" s="45" t="str">
        <f>IF(COUNTIF(G$1:G1650,G1650)=1,IF(COUNT(H$1:H1649)&gt;0,MAX(H$1:H1649)+1,1),"")</f>
        <v/>
      </c>
      <c r="J1650" s="45" t="str">
        <f>IFERROR(IF(AND(Данные3!A1650&lt;&gt;"",Данные3!A1650=D$2),Данные3!B1650,""),"")</f>
        <v/>
      </c>
      <c r="K1650" s="45" t="str">
        <f>IF(COUNTIF(J$1:J1650,J1650)=1,IF(COUNT(K$1:K1649)&gt;0,MAX(K$1:K1649)+1,1),"")</f>
        <v/>
      </c>
      <c r="M1650" s="51" t="str">
        <f>IF(G1650="","",IFERROR(SUMIFS(Данные3!$E:$E,Данные3!$A:$A,D$2,Данные3!$B:$B,G1650),""))</f>
        <v/>
      </c>
      <c r="N1650" s="51" t="str">
        <f>IF(G1650="","",IFERROR(SUMIFS(Данные3!$F:$F,Данные3!$A:$A,D$2,Данные3!$B:$B,G1650),""))</f>
        <v/>
      </c>
      <c r="O1650" s="51" t="str">
        <f>IF(G1650="","",IFERROR(ROUND(SUMIFS(Данные3!$G:$G,Данные3!$A:$A,D$2,Данные3!$B:$B,G1650)*100,0)&amp;"%",""))</f>
        <v/>
      </c>
      <c r="U1650" s="51" t="str">
        <f t="shared" si="76"/>
        <v/>
      </c>
      <c r="V1650" s="53" t="str">
        <f t="shared" si="77"/>
        <v/>
      </c>
      <c r="W1650" s="51" t="str">
        <f>IFERROR(IF(Данные2!$A1650&lt;&gt;"",Данные2!$A1650,""),"")</f>
        <v/>
      </c>
      <c r="X1650" s="53" t="str">
        <f>IF(COUNTIF(W$1:W1650,W1650)=1,IF(COUNT(X$1:X1649)&gt;0,MAX(X$1:X1649)+1,1),"")</f>
        <v/>
      </c>
      <c r="Z1650" s="51" t="str">
        <f>IF($U1650="","",IFERROR(SUMIF(Данные2!$A:$A,Техлист!$U1650,Данные2!D:D),""))</f>
        <v/>
      </c>
      <c r="AA1650" s="51" t="str">
        <f>IF($U1650="","",IFERROR(SUMIF(Данные2!$A:$A,Техлист!$U1650,Данные2!E:E),""))</f>
        <v/>
      </c>
      <c r="AB1650" s="45" t="str">
        <f>IF($U1650="","",IFERROR(ROUND(SUMIF(Данные2!$A:$A,Техлист!$U1650,Данные2!F:F)*100,0)&amp;"%",""))</f>
        <v/>
      </c>
    </row>
    <row r="1651" spans="1:28" x14ac:dyDescent="0.25">
      <c r="A1651" s="45" t="str">
        <f>IF(Данные2!$A1651&lt;&gt;"",Данные2!$A1651,"")</f>
        <v/>
      </c>
      <c r="G1651" s="45" t="str">
        <f t="shared" si="75"/>
        <v/>
      </c>
      <c r="H1651" s="45" t="str">
        <f>IF(COUNTIF(G$1:G1651,G1651)=1,IF(COUNT(H$1:H1650)&gt;0,MAX(H$1:H1650)+1,1),"")</f>
        <v/>
      </c>
      <c r="J1651" s="45" t="str">
        <f>IFERROR(IF(AND(Данные3!A1651&lt;&gt;"",Данные3!A1651=D$2),Данные3!B1651,""),"")</f>
        <v/>
      </c>
      <c r="K1651" s="45" t="str">
        <f>IF(COUNTIF(J$1:J1651,J1651)=1,IF(COUNT(K$1:K1650)&gt;0,MAX(K$1:K1650)+1,1),"")</f>
        <v/>
      </c>
      <c r="M1651" s="51" t="str">
        <f>IF(G1651="","",IFERROR(SUMIFS(Данные3!$E:$E,Данные3!$A:$A,D$2,Данные3!$B:$B,G1651),""))</f>
        <v/>
      </c>
      <c r="N1651" s="51" t="str">
        <f>IF(G1651="","",IFERROR(SUMIFS(Данные3!$F:$F,Данные3!$A:$A,D$2,Данные3!$B:$B,G1651),""))</f>
        <v/>
      </c>
      <c r="O1651" s="51" t="str">
        <f>IF(G1651="","",IFERROR(ROUND(SUMIFS(Данные3!$G:$G,Данные3!$A:$A,D$2,Данные3!$B:$B,G1651)*100,0)&amp;"%",""))</f>
        <v/>
      </c>
      <c r="U1651" s="51" t="str">
        <f t="shared" si="76"/>
        <v/>
      </c>
      <c r="V1651" s="53" t="str">
        <f t="shared" si="77"/>
        <v/>
      </c>
      <c r="W1651" s="51" t="str">
        <f>IFERROR(IF(Данные2!$A1651&lt;&gt;"",Данные2!$A1651,""),"")</f>
        <v/>
      </c>
      <c r="X1651" s="53" t="str">
        <f>IF(COUNTIF(W$1:W1651,W1651)=1,IF(COUNT(X$1:X1650)&gt;0,MAX(X$1:X1650)+1,1),"")</f>
        <v/>
      </c>
      <c r="Z1651" s="51" t="str">
        <f>IF($U1651="","",IFERROR(SUMIF(Данные2!$A:$A,Техлист!$U1651,Данные2!D:D),""))</f>
        <v/>
      </c>
      <c r="AA1651" s="51" t="str">
        <f>IF($U1651="","",IFERROR(SUMIF(Данные2!$A:$A,Техлист!$U1651,Данные2!E:E),""))</f>
        <v/>
      </c>
      <c r="AB1651" s="45" t="str">
        <f>IF($U1651="","",IFERROR(ROUND(SUMIF(Данные2!$A:$A,Техлист!$U1651,Данные2!F:F)*100,0)&amp;"%",""))</f>
        <v/>
      </c>
    </row>
    <row r="1652" spans="1:28" x14ac:dyDescent="0.25">
      <c r="A1652" s="45" t="str">
        <f>IF(Данные2!$A1652&lt;&gt;"",Данные2!$A1652,"")</f>
        <v/>
      </c>
      <c r="G1652" s="45" t="str">
        <f t="shared" si="75"/>
        <v/>
      </c>
      <c r="H1652" s="45" t="str">
        <f>IF(COUNTIF(G$1:G1652,G1652)=1,IF(COUNT(H$1:H1651)&gt;0,MAX(H$1:H1651)+1,1),"")</f>
        <v/>
      </c>
      <c r="J1652" s="45" t="str">
        <f>IFERROR(IF(AND(Данные3!A1652&lt;&gt;"",Данные3!A1652=D$2),Данные3!B1652,""),"")</f>
        <v/>
      </c>
      <c r="K1652" s="45" t="str">
        <f>IF(COUNTIF(J$1:J1652,J1652)=1,IF(COUNT(K$1:K1651)&gt;0,MAX(K$1:K1651)+1,1),"")</f>
        <v/>
      </c>
      <c r="M1652" s="51" t="str">
        <f>IF(G1652="","",IFERROR(SUMIFS(Данные3!$E:$E,Данные3!$A:$A,D$2,Данные3!$B:$B,G1652),""))</f>
        <v/>
      </c>
      <c r="N1652" s="51" t="str">
        <f>IF(G1652="","",IFERROR(SUMIFS(Данные3!$F:$F,Данные3!$A:$A,D$2,Данные3!$B:$B,G1652),""))</f>
        <v/>
      </c>
      <c r="O1652" s="51" t="str">
        <f>IF(G1652="","",IFERROR(ROUND(SUMIFS(Данные3!$G:$G,Данные3!$A:$A,D$2,Данные3!$B:$B,G1652)*100,0)&amp;"%",""))</f>
        <v/>
      </c>
      <c r="U1652" s="51" t="str">
        <f t="shared" si="76"/>
        <v/>
      </c>
      <c r="V1652" s="53" t="str">
        <f t="shared" si="77"/>
        <v/>
      </c>
      <c r="W1652" s="51" t="str">
        <f>IFERROR(IF(Данные2!$A1652&lt;&gt;"",Данные2!$A1652,""),"")</f>
        <v/>
      </c>
      <c r="X1652" s="53" t="str">
        <f>IF(COUNTIF(W$1:W1652,W1652)=1,IF(COUNT(X$1:X1651)&gt;0,MAX(X$1:X1651)+1,1),"")</f>
        <v/>
      </c>
      <c r="Z1652" s="51" t="str">
        <f>IF($U1652="","",IFERROR(SUMIF(Данные2!$A:$A,Техлист!$U1652,Данные2!D:D),""))</f>
        <v/>
      </c>
      <c r="AA1652" s="51" t="str">
        <f>IF($U1652="","",IFERROR(SUMIF(Данные2!$A:$A,Техлист!$U1652,Данные2!E:E),""))</f>
        <v/>
      </c>
      <c r="AB1652" s="45" t="str">
        <f>IF($U1652="","",IFERROR(ROUND(SUMIF(Данные2!$A:$A,Техлист!$U1652,Данные2!F:F)*100,0)&amp;"%",""))</f>
        <v/>
      </c>
    </row>
    <row r="1653" spans="1:28" x14ac:dyDescent="0.25">
      <c r="A1653" s="45" t="str">
        <f>IF(Данные2!$A1653&lt;&gt;"",Данные2!$A1653,"")</f>
        <v/>
      </c>
      <c r="G1653" s="45" t="str">
        <f t="shared" si="75"/>
        <v/>
      </c>
      <c r="H1653" s="45" t="str">
        <f>IF(COUNTIF(G$1:G1653,G1653)=1,IF(COUNT(H$1:H1652)&gt;0,MAX(H$1:H1652)+1,1),"")</f>
        <v/>
      </c>
      <c r="J1653" s="45" t="str">
        <f>IFERROR(IF(AND(Данные3!A1653&lt;&gt;"",Данные3!A1653=D$2),Данные3!B1653,""),"")</f>
        <v/>
      </c>
      <c r="K1653" s="45" t="str">
        <f>IF(COUNTIF(J$1:J1653,J1653)=1,IF(COUNT(K$1:K1652)&gt;0,MAX(K$1:K1652)+1,1),"")</f>
        <v/>
      </c>
      <c r="M1653" s="51" t="str">
        <f>IF(G1653="","",IFERROR(SUMIFS(Данные3!$E:$E,Данные3!$A:$A,D$2,Данные3!$B:$B,G1653),""))</f>
        <v/>
      </c>
      <c r="N1653" s="51" t="str">
        <f>IF(G1653="","",IFERROR(SUMIFS(Данные3!$F:$F,Данные3!$A:$A,D$2,Данные3!$B:$B,G1653),""))</f>
        <v/>
      </c>
      <c r="O1653" s="51" t="str">
        <f>IF(G1653="","",IFERROR(ROUND(SUMIFS(Данные3!$G:$G,Данные3!$A:$A,D$2,Данные3!$B:$B,G1653)*100,0)&amp;"%",""))</f>
        <v/>
      </c>
      <c r="U1653" s="51" t="str">
        <f t="shared" si="76"/>
        <v/>
      </c>
      <c r="V1653" s="53" t="str">
        <f t="shared" si="77"/>
        <v/>
      </c>
      <c r="W1653" s="51" t="str">
        <f>IFERROR(IF(Данные2!$A1653&lt;&gt;"",Данные2!$A1653,""),"")</f>
        <v/>
      </c>
      <c r="X1653" s="53" t="str">
        <f>IF(COUNTIF(W$1:W1653,W1653)=1,IF(COUNT(X$1:X1652)&gt;0,MAX(X$1:X1652)+1,1),"")</f>
        <v/>
      </c>
      <c r="Z1653" s="51" t="str">
        <f>IF($U1653="","",IFERROR(SUMIF(Данные2!$A:$A,Техлист!$U1653,Данные2!D:D),""))</f>
        <v/>
      </c>
      <c r="AA1653" s="51" t="str">
        <f>IF($U1653="","",IFERROR(SUMIF(Данные2!$A:$A,Техлист!$U1653,Данные2!E:E),""))</f>
        <v/>
      </c>
      <c r="AB1653" s="45" t="str">
        <f>IF($U1653="","",IFERROR(ROUND(SUMIF(Данные2!$A:$A,Техлист!$U1653,Данные2!F:F)*100,0)&amp;"%",""))</f>
        <v/>
      </c>
    </row>
    <row r="1654" spans="1:28" x14ac:dyDescent="0.25">
      <c r="A1654" s="45" t="str">
        <f>IF(Данные2!$A1654&lt;&gt;"",Данные2!$A1654,"")</f>
        <v/>
      </c>
      <c r="G1654" s="45" t="str">
        <f t="shared" si="75"/>
        <v/>
      </c>
      <c r="H1654" s="45" t="str">
        <f>IF(COUNTIF(G$1:G1654,G1654)=1,IF(COUNT(H$1:H1653)&gt;0,MAX(H$1:H1653)+1,1),"")</f>
        <v/>
      </c>
      <c r="J1654" s="45" t="str">
        <f>IFERROR(IF(AND(Данные3!A1654&lt;&gt;"",Данные3!A1654=D$2),Данные3!B1654,""),"")</f>
        <v/>
      </c>
      <c r="K1654" s="45" t="str">
        <f>IF(COUNTIF(J$1:J1654,J1654)=1,IF(COUNT(K$1:K1653)&gt;0,MAX(K$1:K1653)+1,1),"")</f>
        <v/>
      </c>
      <c r="M1654" s="51" t="str">
        <f>IF(G1654="","",IFERROR(SUMIFS(Данные3!$E:$E,Данные3!$A:$A,D$2,Данные3!$B:$B,G1654),""))</f>
        <v/>
      </c>
      <c r="N1654" s="51" t="str">
        <f>IF(G1654="","",IFERROR(SUMIFS(Данные3!$F:$F,Данные3!$A:$A,D$2,Данные3!$B:$B,G1654),""))</f>
        <v/>
      </c>
      <c r="O1654" s="51" t="str">
        <f>IF(G1654="","",IFERROR(ROUND(SUMIFS(Данные3!$G:$G,Данные3!$A:$A,D$2,Данные3!$B:$B,G1654)*100,0)&amp;"%",""))</f>
        <v/>
      </c>
      <c r="U1654" s="51" t="str">
        <f t="shared" si="76"/>
        <v/>
      </c>
      <c r="V1654" s="53" t="str">
        <f t="shared" si="77"/>
        <v/>
      </c>
      <c r="W1654" s="51" t="str">
        <f>IFERROR(IF(Данные2!$A1654&lt;&gt;"",Данные2!$A1654,""),"")</f>
        <v/>
      </c>
      <c r="X1654" s="53" t="str">
        <f>IF(COUNTIF(W$1:W1654,W1654)=1,IF(COUNT(X$1:X1653)&gt;0,MAX(X$1:X1653)+1,1),"")</f>
        <v/>
      </c>
      <c r="Z1654" s="51" t="str">
        <f>IF($U1654="","",IFERROR(SUMIF(Данные2!$A:$A,Техлист!$U1654,Данные2!D:D),""))</f>
        <v/>
      </c>
      <c r="AA1654" s="51" t="str">
        <f>IF($U1654="","",IFERROR(SUMIF(Данные2!$A:$A,Техлист!$U1654,Данные2!E:E),""))</f>
        <v/>
      </c>
      <c r="AB1654" s="45" t="str">
        <f>IF($U1654="","",IFERROR(ROUND(SUMIF(Данные2!$A:$A,Техлист!$U1654,Данные2!F:F)*100,0)&amp;"%",""))</f>
        <v/>
      </c>
    </row>
    <row r="1655" spans="1:28" x14ac:dyDescent="0.25">
      <c r="A1655" s="45" t="str">
        <f>IF(Данные2!$A1655&lt;&gt;"",Данные2!$A1655,"")</f>
        <v/>
      </c>
      <c r="G1655" s="45" t="str">
        <f t="shared" si="75"/>
        <v/>
      </c>
      <c r="H1655" s="45" t="str">
        <f>IF(COUNTIF(G$1:G1655,G1655)=1,IF(COUNT(H$1:H1654)&gt;0,MAX(H$1:H1654)+1,1),"")</f>
        <v/>
      </c>
      <c r="J1655" s="45" t="str">
        <f>IFERROR(IF(AND(Данные3!A1655&lt;&gt;"",Данные3!A1655=D$2),Данные3!B1655,""),"")</f>
        <v/>
      </c>
      <c r="K1655" s="45" t="str">
        <f>IF(COUNTIF(J$1:J1655,J1655)=1,IF(COUNT(K$1:K1654)&gt;0,MAX(K$1:K1654)+1,1),"")</f>
        <v/>
      </c>
      <c r="M1655" s="51" t="str">
        <f>IF(G1655="","",IFERROR(SUMIFS(Данные3!$E:$E,Данные3!$A:$A,D$2,Данные3!$B:$B,G1655),""))</f>
        <v/>
      </c>
      <c r="N1655" s="51" t="str">
        <f>IF(G1655="","",IFERROR(SUMIFS(Данные3!$F:$F,Данные3!$A:$A,D$2,Данные3!$B:$B,G1655),""))</f>
        <v/>
      </c>
      <c r="O1655" s="51" t="str">
        <f>IF(G1655="","",IFERROR(ROUND(SUMIFS(Данные3!$G:$G,Данные3!$A:$A,D$2,Данные3!$B:$B,G1655)*100,0)&amp;"%",""))</f>
        <v/>
      </c>
      <c r="U1655" s="51" t="str">
        <f t="shared" si="76"/>
        <v/>
      </c>
      <c r="V1655" s="53" t="str">
        <f t="shared" si="77"/>
        <v/>
      </c>
      <c r="W1655" s="51" t="str">
        <f>IFERROR(IF(Данные2!$A1655&lt;&gt;"",Данные2!$A1655,""),"")</f>
        <v/>
      </c>
      <c r="X1655" s="53" t="str">
        <f>IF(COUNTIF(W$1:W1655,W1655)=1,IF(COUNT(X$1:X1654)&gt;0,MAX(X$1:X1654)+1,1),"")</f>
        <v/>
      </c>
      <c r="Z1655" s="51" t="str">
        <f>IF($U1655="","",IFERROR(SUMIF(Данные2!$A:$A,Техлист!$U1655,Данные2!D:D),""))</f>
        <v/>
      </c>
      <c r="AA1655" s="51" t="str">
        <f>IF($U1655="","",IFERROR(SUMIF(Данные2!$A:$A,Техлист!$U1655,Данные2!E:E),""))</f>
        <v/>
      </c>
      <c r="AB1655" s="45" t="str">
        <f>IF($U1655="","",IFERROR(ROUND(SUMIF(Данные2!$A:$A,Техлист!$U1655,Данные2!F:F)*100,0)&amp;"%",""))</f>
        <v/>
      </c>
    </row>
    <row r="1656" spans="1:28" x14ac:dyDescent="0.25">
      <c r="A1656" s="45" t="str">
        <f>IF(Данные2!$A1656&lt;&gt;"",Данные2!$A1656,"")</f>
        <v/>
      </c>
      <c r="G1656" s="45" t="str">
        <f t="shared" si="75"/>
        <v/>
      </c>
      <c r="H1656" s="45" t="str">
        <f>IF(COUNTIF(G$1:G1656,G1656)=1,IF(COUNT(H$1:H1655)&gt;0,MAX(H$1:H1655)+1,1),"")</f>
        <v/>
      </c>
      <c r="J1656" s="45" t="str">
        <f>IFERROR(IF(AND(Данные3!A1656&lt;&gt;"",Данные3!A1656=D$2),Данные3!B1656,""),"")</f>
        <v/>
      </c>
      <c r="K1656" s="45" t="str">
        <f>IF(COUNTIF(J$1:J1656,J1656)=1,IF(COUNT(K$1:K1655)&gt;0,MAX(K$1:K1655)+1,1),"")</f>
        <v/>
      </c>
      <c r="M1656" s="51" t="str">
        <f>IF(G1656="","",IFERROR(SUMIFS(Данные3!$E:$E,Данные3!$A:$A,D$2,Данные3!$B:$B,G1656),""))</f>
        <v/>
      </c>
      <c r="N1656" s="51" t="str">
        <f>IF(G1656="","",IFERROR(SUMIFS(Данные3!$F:$F,Данные3!$A:$A,D$2,Данные3!$B:$B,G1656),""))</f>
        <v/>
      </c>
      <c r="O1656" s="51" t="str">
        <f>IF(G1656="","",IFERROR(ROUND(SUMIFS(Данные3!$G:$G,Данные3!$A:$A,D$2,Данные3!$B:$B,G1656)*100,0)&amp;"%",""))</f>
        <v/>
      </c>
      <c r="U1656" s="51" t="str">
        <f t="shared" si="76"/>
        <v/>
      </c>
      <c r="V1656" s="53" t="str">
        <f t="shared" si="77"/>
        <v/>
      </c>
      <c r="W1656" s="51" t="str">
        <f>IFERROR(IF(Данные2!$A1656&lt;&gt;"",Данные2!$A1656,""),"")</f>
        <v/>
      </c>
      <c r="X1656" s="53" t="str">
        <f>IF(COUNTIF(W$1:W1656,W1656)=1,IF(COUNT(X$1:X1655)&gt;0,MAX(X$1:X1655)+1,1),"")</f>
        <v/>
      </c>
      <c r="Z1656" s="51" t="str">
        <f>IF($U1656="","",IFERROR(SUMIF(Данные2!$A:$A,Техлист!$U1656,Данные2!D:D),""))</f>
        <v/>
      </c>
      <c r="AA1656" s="51" t="str">
        <f>IF($U1656="","",IFERROR(SUMIF(Данные2!$A:$A,Техлист!$U1656,Данные2!E:E),""))</f>
        <v/>
      </c>
      <c r="AB1656" s="45" t="str">
        <f>IF($U1656="","",IFERROR(ROUND(SUMIF(Данные2!$A:$A,Техлист!$U1656,Данные2!F:F)*100,0)&amp;"%",""))</f>
        <v/>
      </c>
    </row>
    <row r="1657" spans="1:28" x14ac:dyDescent="0.25">
      <c r="A1657" s="45" t="str">
        <f>IF(Данные2!$A1657&lt;&gt;"",Данные2!$A1657,"")</f>
        <v/>
      </c>
      <c r="G1657" s="45" t="str">
        <f t="shared" si="75"/>
        <v/>
      </c>
      <c r="H1657" s="45" t="str">
        <f>IF(COUNTIF(G$1:G1657,G1657)=1,IF(COUNT(H$1:H1656)&gt;0,MAX(H$1:H1656)+1,1),"")</f>
        <v/>
      </c>
      <c r="J1657" s="45" t="str">
        <f>IFERROR(IF(AND(Данные3!A1657&lt;&gt;"",Данные3!A1657=D$2),Данные3!B1657,""),"")</f>
        <v/>
      </c>
      <c r="K1657" s="45" t="str">
        <f>IF(COUNTIF(J$1:J1657,J1657)=1,IF(COUNT(K$1:K1656)&gt;0,MAX(K$1:K1656)+1,1),"")</f>
        <v/>
      </c>
      <c r="M1657" s="51" t="str">
        <f>IF(G1657="","",IFERROR(SUMIFS(Данные3!$E:$E,Данные3!$A:$A,D$2,Данные3!$B:$B,G1657),""))</f>
        <v/>
      </c>
      <c r="N1657" s="51" t="str">
        <f>IF(G1657="","",IFERROR(SUMIFS(Данные3!$F:$F,Данные3!$A:$A,D$2,Данные3!$B:$B,G1657),""))</f>
        <v/>
      </c>
      <c r="O1657" s="51" t="str">
        <f>IF(G1657="","",IFERROR(ROUND(SUMIFS(Данные3!$G:$G,Данные3!$A:$A,D$2,Данные3!$B:$B,G1657)*100,0)&amp;"%",""))</f>
        <v/>
      </c>
      <c r="U1657" s="51" t="str">
        <f t="shared" si="76"/>
        <v/>
      </c>
      <c r="V1657" s="53" t="str">
        <f t="shared" si="77"/>
        <v/>
      </c>
      <c r="W1657" s="51" t="str">
        <f>IFERROR(IF(Данные2!$A1657&lt;&gt;"",Данные2!$A1657,""),"")</f>
        <v/>
      </c>
      <c r="X1657" s="53" t="str">
        <f>IF(COUNTIF(W$1:W1657,W1657)=1,IF(COUNT(X$1:X1656)&gt;0,MAX(X$1:X1656)+1,1),"")</f>
        <v/>
      </c>
      <c r="Z1657" s="51" t="str">
        <f>IF($U1657="","",IFERROR(SUMIF(Данные2!$A:$A,Техлист!$U1657,Данные2!D:D),""))</f>
        <v/>
      </c>
      <c r="AA1657" s="51" t="str">
        <f>IF($U1657="","",IFERROR(SUMIF(Данные2!$A:$A,Техлист!$U1657,Данные2!E:E),""))</f>
        <v/>
      </c>
      <c r="AB1657" s="45" t="str">
        <f>IF($U1657="","",IFERROR(ROUND(SUMIF(Данные2!$A:$A,Техлист!$U1657,Данные2!F:F)*100,0)&amp;"%",""))</f>
        <v/>
      </c>
    </row>
    <row r="1658" spans="1:28" x14ac:dyDescent="0.25">
      <c r="A1658" s="45" t="str">
        <f>IF(Данные2!$A1658&lt;&gt;"",Данные2!$A1658,"")</f>
        <v/>
      </c>
      <c r="G1658" s="45" t="str">
        <f t="shared" si="75"/>
        <v/>
      </c>
      <c r="H1658" s="45" t="str">
        <f>IF(COUNTIF(G$1:G1658,G1658)=1,IF(COUNT(H$1:H1657)&gt;0,MAX(H$1:H1657)+1,1),"")</f>
        <v/>
      </c>
      <c r="J1658" s="45" t="str">
        <f>IFERROR(IF(AND(Данные3!A1658&lt;&gt;"",Данные3!A1658=D$2),Данные3!B1658,""),"")</f>
        <v/>
      </c>
      <c r="K1658" s="45" t="str">
        <f>IF(COUNTIF(J$1:J1658,J1658)=1,IF(COUNT(K$1:K1657)&gt;0,MAX(K$1:K1657)+1,1),"")</f>
        <v/>
      </c>
      <c r="M1658" s="51" t="str">
        <f>IF(G1658="","",IFERROR(SUMIFS(Данные3!$E:$E,Данные3!$A:$A,D$2,Данные3!$B:$B,G1658),""))</f>
        <v/>
      </c>
      <c r="N1658" s="51" t="str">
        <f>IF(G1658="","",IFERROR(SUMIFS(Данные3!$F:$F,Данные3!$A:$A,D$2,Данные3!$B:$B,G1658),""))</f>
        <v/>
      </c>
      <c r="O1658" s="51" t="str">
        <f>IF(G1658="","",IFERROR(ROUND(SUMIFS(Данные3!$G:$G,Данные3!$A:$A,D$2,Данные3!$B:$B,G1658)*100,0)&amp;"%",""))</f>
        <v/>
      </c>
      <c r="U1658" s="51" t="str">
        <f t="shared" si="76"/>
        <v/>
      </c>
      <c r="V1658" s="53" t="str">
        <f t="shared" si="77"/>
        <v/>
      </c>
      <c r="W1658" s="51" t="str">
        <f>IFERROR(IF(Данные2!$A1658&lt;&gt;"",Данные2!$A1658,""),"")</f>
        <v/>
      </c>
      <c r="X1658" s="53" t="str">
        <f>IF(COUNTIF(W$1:W1658,W1658)=1,IF(COUNT(X$1:X1657)&gt;0,MAX(X$1:X1657)+1,1),"")</f>
        <v/>
      </c>
      <c r="Z1658" s="51" t="str">
        <f>IF($U1658="","",IFERROR(SUMIF(Данные2!$A:$A,Техлист!$U1658,Данные2!D:D),""))</f>
        <v/>
      </c>
      <c r="AA1658" s="51" t="str">
        <f>IF($U1658="","",IFERROR(SUMIF(Данные2!$A:$A,Техлист!$U1658,Данные2!E:E),""))</f>
        <v/>
      </c>
      <c r="AB1658" s="45" t="str">
        <f>IF($U1658="","",IFERROR(ROUND(SUMIF(Данные2!$A:$A,Техлист!$U1658,Данные2!F:F)*100,0)&amp;"%",""))</f>
        <v/>
      </c>
    </row>
    <row r="1659" spans="1:28" x14ac:dyDescent="0.25">
      <c r="A1659" s="45" t="str">
        <f>IF(Данные2!$A1659&lt;&gt;"",Данные2!$A1659,"")</f>
        <v/>
      </c>
      <c r="G1659" s="45" t="str">
        <f t="shared" si="75"/>
        <v/>
      </c>
      <c r="H1659" s="45" t="str">
        <f>IF(COUNTIF(G$1:G1659,G1659)=1,IF(COUNT(H$1:H1658)&gt;0,MAX(H$1:H1658)+1,1),"")</f>
        <v/>
      </c>
      <c r="J1659" s="45" t="str">
        <f>IFERROR(IF(AND(Данные3!A1659&lt;&gt;"",Данные3!A1659=D$2),Данные3!B1659,""),"")</f>
        <v/>
      </c>
      <c r="K1659" s="45" t="str">
        <f>IF(COUNTIF(J$1:J1659,J1659)=1,IF(COUNT(K$1:K1658)&gt;0,MAX(K$1:K1658)+1,1),"")</f>
        <v/>
      </c>
      <c r="M1659" s="51" t="str">
        <f>IF(G1659="","",IFERROR(SUMIFS(Данные3!$E:$E,Данные3!$A:$A,D$2,Данные3!$B:$B,G1659),""))</f>
        <v/>
      </c>
      <c r="N1659" s="51" t="str">
        <f>IF(G1659="","",IFERROR(SUMIFS(Данные3!$F:$F,Данные3!$A:$A,D$2,Данные3!$B:$B,G1659),""))</f>
        <v/>
      </c>
      <c r="O1659" s="51" t="str">
        <f>IF(G1659="","",IFERROR(ROUND(SUMIFS(Данные3!$G:$G,Данные3!$A:$A,D$2,Данные3!$B:$B,G1659)*100,0)&amp;"%",""))</f>
        <v/>
      </c>
      <c r="U1659" s="51" t="str">
        <f t="shared" si="76"/>
        <v/>
      </c>
      <c r="V1659" s="53" t="str">
        <f t="shared" si="77"/>
        <v/>
      </c>
      <c r="W1659" s="51" t="str">
        <f>IFERROR(IF(Данные2!$A1659&lt;&gt;"",Данные2!$A1659,""),"")</f>
        <v/>
      </c>
      <c r="X1659" s="53" t="str">
        <f>IF(COUNTIF(W$1:W1659,W1659)=1,IF(COUNT(X$1:X1658)&gt;0,MAX(X$1:X1658)+1,1),"")</f>
        <v/>
      </c>
      <c r="Z1659" s="51" t="str">
        <f>IF($U1659="","",IFERROR(SUMIF(Данные2!$A:$A,Техлист!$U1659,Данные2!D:D),""))</f>
        <v/>
      </c>
      <c r="AA1659" s="51" t="str">
        <f>IF($U1659="","",IFERROR(SUMIF(Данные2!$A:$A,Техлист!$U1659,Данные2!E:E),""))</f>
        <v/>
      </c>
      <c r="AB1659" s="45" t="str">
        <f>IF($U1659="","",IFERROR(ROUND(SUMIF(Данные2!$A:$A,Техлист!$U1659,Данные2!F:F)*100,0)&amp;"%",""))</f>
        <v/>
      </c>
    </row>
    <row r="1660" spans="1:28" x14ac:dyDescent="0.25">
      <c r="A1660" s="45" t="str">
        <f>IF(Данные2!$A1660&lt;&gt;"",Данные2!$A1660,"")</f>
        <v/>
      </c>
      <c r="G1660" s="45" t="str">
        <f t="shared" si="75"/>
        <v/>
      </c>
      <c r="H1660" s="45" t="str">
        <f>IF(COUNTIF(G$1:G1660,G1660)=1,IF(COUNT(H$1:H1659)&gt;0,MAX(H$1:H1659)+1,1),"")</f>
        <v/>
      </c>
      <c r="J1660" s="45" t="str">
        <f>IFERROR(IF(AND(Данные3!A1660&lt;&gt;"",Данные3!A1660=D$2),Данные3!B1660,""),"")</f>
        <v/>
      </c>
      <c r="K1660" s="45" t="str">
        <f>IF(COUNTIF(J$1:J1660,J1660)=1,IF(COUNT(K$1:K1659)&gt;0,MAX(K$1:K1659)+1,1),"")</f>
        <v/>
      </c>
      <c r="M1660" s="51" t="str">
        <f>IF(G1660="","",IFERROR(SUMIFS(Данные3!$E:$E,Данные3!$A:$A,D$2,Данные3!$B:$B,G1660),""))</f>
        <v/>
      </c>
      <c r="N1660" s="51" t="str">
        <f>IF(G1660="","",IFERROR(SUMIFS(Данные3!$F:$F,Данные3!$A:$A,D$2,Данные3!$B:$B,G1660),""))</f>
        <v/>
      </c>
      <c r="O1660" s="51" t="str">
        <f>IF(G1660="","",IFERROR(ROUND(SUMIFS(Данные3!$G:$G,Данные3!$A:$A,D$2,Данные3!$B:$B,G1660)*100,0)&amp;"%",""))</f>
        <v/>
      </c>
      <c r="U1660" s="51" t="str">
        <f t="shared" si="76"/>
        <v/>
      </c>
      <c r="V1660" s="53" t="str">
        <f t="shared" si="77"/>
        <v/>
      </c>
      <c r="W1660" s="51" t="str">
        <f>IFERROR(IF(Данные2!$A1660&lt;&gt;"",Данные2!$A1660,""),"")</f>
        <v/>
      </c>
      <c r="X1660" s="53" t="str">
        <f>IF(COUNTIF(W$1:W1660,W1660)=1,IF(COUNT(X$1:X1659)&gt;0,MAX(X$1:X1659)+1,1),"")</f>
        <v/>
      </c>
      <c r="Z1660" s="51" t="str">
        <f>IF($U1660="","",IFERROR(SUMIF(Данные2!$A:$A,Техлист!$U1660,Данные2!D:D),""))</f>
        <v/>
      </c>
      <c r="AA1660" s="51" t="str">
        <f>IF($U1660="","",IFERROR(SUMIF(Данные2!$A:$A,Техлист!$U1660,Данные2!E:E),""))</f>
        <v/>
      </c>
      <c r="AB1660" s="45" t="str">
        <f>IF($U1660="","",IFERROR(ROUND(SUMIF(Данные2!$A:$A,Техлист!$U1660,Данные2!F:F)*100,0)&amp;"%",""))</f>
        <v/>
      </c>
    </row>
    <row r="1661" spans="1:28" x14ac:dyDescent="0.25">
      <c r="A1661" s="45" t="str">
        <f>IF(Данные2!$A1661&lt;&gt;"",Данные2!$A1661,"")</f>
        <v/>
      </c>
      <c r="G1661" s="45" t="str">
        <f t="shared" si="75"/>
        <v/>
      </c>
      <c r="H1661" s="45" t="str">
        <f>IF(COUNTIF(G$1:G1661,G1661)=1,IF(COUNT(H$1:H1660)&gt;0,MAX(H$1:H1660)+1,1),"")</f>
        <v/>
      </c>
      <c r="J1661" s="45" t="str">
        <f>IFERROR(IF(AND(Данные3!A1661&lt;&gt;"",Данные3!A1661=D$2),Данные3!B1661,""),"")</f>
        <v/>
      </c>
      <c r="K1661" s="45" t="str">
        <f>IF(COUNTIF(J$1:J1661,J1661)=1,IF(COUNT(K$1:K1660)&gt;0,MAX(K$1:K1660)+1,1),"")</f>
        <v/>
      </c>
      <c r="M1661" s="51" t="str">
        <f>IF(G1661="","",IFERROR(SUMIFS(Данные3!$E:$E,Данные3!$A:$A,D$2,Данные3!$B:$B,G1661),""))</f>
        <v/>
      </c>
      <c r="N1661" s="51" t="str">
        <f>IF(G1661="","",IFERROR(SUMIFS(Данные3!$F:$F,Данные3!$A:$A,D$2,Данные3!$B:$B,G1661),""))</f>
        <v/>
      </c>
      <c r="O1661" s="51" t="str">
        <f>IF(G1661="","",IFERROR(ROUND(SUMIFS(Данные3!$G:$G,Данные3!$A:$A,D$2,Данные3!$B:$B,G1661)*100,0)&amp;"%",""))</f>
        <v/>
      </c>
      <c r="U1661" s="51" t="str">
        <f t="shared" si="76"/>
        <v/>
      </c>
      <c r="V1661" s="53" t="str">
        <f t="shared" si="77"/>
        <v/>
      </c>
      <c r="W1661" s="51" t="str">
        <f>IFERROR(IF(Данные2!$A1661&lt;&gt;"",Данные2!$A1661,""),"")</f>
        <v/>
      </c>
      <c r="X1661" s="53" t="str">
        <f>IF(COUNTIF(W$1:W1661,W1661)=1,IF(COUNT(X$1:X1660)&gt;0,MAX(X$1:X1660)+1,1),"")</f>
        <v/>
      </c>
      <c r="Z1661" s="51" t="str">
        <f>IF($U1661="","",IFERROR(SUMIF(Данные2!$A:$A,Техлист!$U1661,Данные2!D:D),""))</f>
        <v/>
      </c>
      <c r="AA1661" s="51" t="str">
        <f>IF($U1661="","",IFERROR(SUMIF(Данные2!$A:$A,Техлист!$U1661,Данные2!E:E),""))</f>
        <v/>
      </c>
      <c r="AB1661" s="45" t="str">
        <f>IF($U1661="","",IFERROR(ROUND(SUMIF(Данные2!$A:$A,Техлист!$U1661,Данные2!F:F)*100,0)&amp;"%",""))</f>
        <v/>
      </c>
    </row>
    <row r="1662" spans="1:28" x14ac:dyDescent="0.25">
      <c r="A1662" s="45" t="str">
        <f>IF(Данные2!$A1662&lt;&gt;"",Данные2!$A1662,"")</f>
        <v/>
      </c>
      <c r="G1662" s="45" t="str">
        <f t="shared" si="75"/>
        <v/>
      </c>
      <c r="H1662" s="45" t="str">
        <f>IF(COUNTIF(G$1:G1662,G1662)=1,IF(COUNT(H$1:H1661)&gt;0,MAX(H$1:H1661)+1,1),"")</f>
        <v/>
      </c>
      <c r="J1662" s="45" t="str">
        <f>IFERROR(IF(AND(Данные3!A1662&lt;&gt;"",Данные3!A1662=D$2),Данные3!B1662,""),"")</f>
        <v/>
      </c>
      <c r="K1662" s="45" t="str">
        <f>IF(COUNTIF(J$1:J1662,J1662)=1,IF(COUNT(K$1:K1661)&gt;0,MAX(K$1:K1661)+1,1),"")</f>
        <v/>
      </c>
      <c r="M1662" s="51" t="str">
        <f>IF(G1662="","",IFERROR(SUMIFS(Данные3!$E:$E,Данные3!$A:$A,D$2,Данные3!$B:$B,G1662),""))</f>
        <v/>
      </c>
      <c r="N1662" s="51" t="str">
        <f>IF(G1662="","",IFERROR(SUMIFS(Данные3!$F:$F,Данные3!$A:$A,D$2,Данные3!$B:$B,G1662),""))</f>
        <v/>
      </c>
      <c r="O1662" s="51" t="str">
        <f>IF(G1662="","",IFERROR(ROUND(SUMIFS(Данные3!$G:$G,Данные3!$A:$A,D$2,Данные3!$B:$B,G1662)*100,0)&amp;"%",""))</f>
        <v/>
      </c>
      <c r="U1662" s="51" t="str">
        <f t="shared" si="76"/>
        <v/>
      </c>
      <c r="V1662" s="53" t="str">
        <f t="shared" si="77"/>
        <v/>
      </c>
      <c r="W1662" s="51" t="str">
        <f>IFERROR(IF(Данные2!$A1662&lt;&gt;"",Данные2!$A1662,""),"")</f>
        <v/>
      </c>
      <c r="X1662" s="53" t="str">
        <f>IF(COUNTIF(W$1:W1662,W1662)=1,IF(COUNT(X$1:X1661)&gt;0,MAX(X$1:X1661)+1,1),"")</f>
        <v/>
      </c>
      <c r="Z1662" s="51" t="str">
        <f>IF($U1662="","",IFERROR(SUMIF(Данные2!$A:$A,Техлист!$U1662,Данные2!D:D),""))</f>
        <v/>
      </c>
      <c r="AA1662" s="51" t="str">
        <f>IF($U1662="","",IFERROR(SUMIF(Данные2!$A:$A,Техлист!$U1662,Данные2!E:E),""))</f>
        <v/>
      </c>
      <c r="AB1662" s="45" t="str">
        <f>IF($U1662="","",IFERROR(ROUND(SUMIF(Данные2!$A:$A,Техлист!$U1662,Данные2!F:F)*100,0)&amp;"%",""))</f>
        <v/>
      </c>
    </row>
    <row r="1663" spans="1:28" x14ac:dyDescent="0.25">
      <c r="A1663" s="45" t="str">
        <f>IF(Данные2!$A1663&lt;&gt;"",Данные2!$A1663,"")</f>
        <v/>
      </c>
      <c r="G1663" s="45" t="str">
        <f t="shared" si="75"/>
        <v/>
      </c>
      <c r="H1663" s="45" t="str">
        <f>IF(COUNTIF(G$1:G1663,G1663)=1,IF(COUNT(H$1:H1662)&gt;0,MAX(H$1:H1662)+1,1),"")</f>
        <v/>
      </c>
      <c r="J1663" s="45" t="str">
        <f>IFERROR(IF(AND(Данные3!A1663&lt;&gt;"",Данные3!A1663=D$2),Данные3!B1663,""),"")</f>
        <v/>
      </c>
      <c r="K1663" s="45" t="str">
        <f>IF(COUNTIF(J$1:J1663,J1663)=1,IF(COUNT(K$1:K1662)&gt;0,MAX(K$1:K1662)+1,1),"")</f>
        <v/>
      </c>
      <c r="M1663" s="51" t="str">
        <f>IF(G1663="","",IFERROR(SUMIFS(Данные3!$E:$E,Данные3!$A:$A,D$2,Данные3!$B:$B,G1663),""))</f>
        <v/>
      </c>
      <c r="N1663" s="51" t="str">
        <f>IF(G1663="","",IFERROR(SUMIFS(Данные3!$F:$F,Данные3!$A:$A,D$2,Данные3!$B:$B,G1663),""))</f>
        <v/>
      </c>
      <c r="O1663" s="51" t="str">
        <f>IF(G1663="","",IFERROR(ROUND(SUMIFS(Данные3!$G:$G,Данные3!$A:$A,D$2,Данные3!$B:$B,G1663)*100,0)&amp;"%",""))</f>
        <v/>
      </c>
      <c r="U1663" s="51" t="str">
        <f t="shared" si="76"/>
        <v/>
      </c>
      <c r="V1663" s="53" t="str">
        <f t="shared" si="77"/>
        <v/>
      </c>
      <c r="W1663" s="51" t="str">
        <f>IFERROR(IF(Данные2!$A1663&lt;&gt;"",Данные2!$A1663,""),"")</f>
        <v/>
      </c>
      <c r="X1663" s="53" t="str">
        <f>IF(COUNTIF(W$1:W1663,W1663)=1,IF(COUNT(X$1:X1662)&gt;0,MAX(X$1:X1662)+1,1),"")</f>
        <v/>
      </c>
      <c r="Z1663" s="51" t="str">
        <f>IF($U1663="","",IFERROR(SUMIF(Данные2!$A:$A,Техлист!$U1663,Данные2!D:D),""))</f>
        <v/>
      </c>
      <c r="AA1663" s="51" t="str">
        <f>IF($U1663="","",IFERROR(SUMIF(Данные2!$A:$A,Техлист!$U1663,Данные2!E:E),""))</f>
        <v/>
      </c>
      <c r="AB1663" s="45" t="str">
        <f>IF($U1663="","",IFERROR(ROUND(SUMIF(Данные2!$A:$A,Техлист!$U1663,Данные2!F:F)*100,0)&amp;"%",""))</f>
        <v/>
      </c>
    </row>
    <row r="1664" spans="1:28" x14ac:dyDescent="0.25">
      <c r="A1664" s="45" t="str">
        <f>IF(Данные2!$A1664&lt;&gt;"",Данные2!$A1664,"")</f>
        <v/>
      </c>
      <c r="G1664" s="45" t="str">
        <f t="shared" si="75"/>
        <v/>
      </c>
      <c r="H1664" s="45" t="str">
        <f>IF(COUNTIF(G$1:G1664,G1664)=1,IF(COUNT(H$1:H1663)&gt;0,MAX(H$1:H1663)+1,1),"")</f>
        <v/>
      </c>
      <c r="J1664" s="45" t="str">
        <f>IFERROR(IF(AND(Данные3!A1664&lt;&gt;"",Данные3!A1664=D$2),Данные3!B1664,""),"")</f>
        <v/>
      </c>
      <c r="K1664" s="45" t="str">
        <f>IF(COUNTIF(J$1:J1664,J1664)=1,IF(COUNT(K$1:K1663)&gt;0,MAX(K$1:K1663)+1,1),"")</f>
        <v/>
      </c>
      <c r="M1664" s="51" t="str">
        <f>IF(G1664="","",IFERROR(SUMIFS(Данные3!$E:$E,Данные3!$A:$A,D$2,Данные3!$B:$B,G1664),""))</f>
        <v/>
      </c>
      <c r="N1664" s="51" t="str">
        <f>IF(G1664="","",IFERROR(SUMIFS(Данные3!$F:$F,Данные3!$A:$A,D$2,Данные3!$B:$B,G1664),""))</f>
        <v/>
      </c>
      <c r="O1664" s="51" t="str">
        <f>IF(G1664="","",IFERROR(ROUND(SUMIFS(Данные3!$G:$G,Данные3!$A:$A,D$2,Данные3!$B:$B,G1664)*100,0)&amp;"%",""))</f>
        <v/>
      </c>
      <c r="U1664" s="51" t="str">
        <f t="shared" si="76"/>
        <v/>
      </c>
      <c r="V1664" s="53" t="str">
        <f t="shared" si="77"/>
        <v/>
      </c>
      <c r="W1664" s="51" t="str">
        <f>IFERROR(IF(Данные2!$A1664&lt;&gt;"",Данные2!$A1664,""),"")</f>
        <v/>
      </c>
      <c r="X1664" s="53" t="str">
        <f>IF(COUNTIF(W$1:W1664,W1664)=1,IF(COUNT(X$1:X1663)&gt;0,MAX(X$1:X1663)+1,1),"")</f>
        <v/>
      </c>
      <c r="Z1664" s="51" t="str">
        <f>IF($U1664="","",IFERROR(SUMIF(Данные2!$A:$A,Техлист!$U1664,Данные2!D:D),""))</f>
        <v/>
      </c>
      <c r="AA1664" s="51" t="str">
        <f>IF($U1664="","",IFERROR(SUMIF(Данные2!$A:$A,Техлист!$U1664,Данные2!E:E),""))</f>
        <v/>
      </c>
      <c r="AB1664" s="45" t="str">
        <f>IF($U1664="","",IFERROR(ROUND(SUMIF(Данные2!$A:$A,Техлист!$U1664,Данные2!F:F)*100,0)&amp;"%",""))</f>
        <v/>
      </c>
    </row>
    <row r="1665" spans="1:28" x14ac:dyDescent="0.25">
      <c r="A1665" s="45" t="str">
        <f>IF(Данные2!$A1665&lt;&gt;"",Данные2!$A1665,"")</f>
        <v/>
      </c>
      <c r="G1665" s="45" t="str">
        <f t="shared" si="75"/>
        <v/>
      </c>
      <c r="H1665" s="45" t="str">
        <f>IF(COUNTIF(G$1:G1665,G1665)=1,IF(COUNT(H$1:H1664)&gt;0,MAX(H$1:H1664)+1,1),"")</f>
        <v/>
      </c>
      <c r="J1665" s="45" t="str">
        <f>IFERROR(IF(AND(Данные3!A1665&lt;&gt;"",Данные3!A1665=D$2),Данные3!B1665,""),"")</f>
        <v/>
      </c>
      <c r="K1665" s="45" t="str">
        <f>IF(COUNTIF(J$1:J1665,J1665)=1,IF(COUNT(K$1:K1664)&gt;0,MAX(K$1:K1664)+1,1),"")</f>
        <v/>
      </c>
      <c r="M1665" s="51" t="str">
        <f>IF(G1665="","",IFERROR(SUMIFS(Данные3!$E:$E,Данные3!$A:$A,D$2,Данные3!$B:$B,G1665),""))</f>
        <v/>
      </c>
      <c r="N1665" s="51" t="str">
        <f>IF(G1665="","",IFERROR(SUMIFS(Данные3!$F:$F,Данные3!$A:$A,D$2,Данные3!$B:$B,G1665),""))</f>
        <v/>
      </c>
      <c r="O1665" s="51" t="str">
        <f>IF(G1665="","",IFERROR(ROUND(SUMIFS(Данные3!$G:$G,Данные3!$A:$A,D$2,Данные3!$B:$B,G1665)*100,0)&amp;"%",""))</f>
        <v/>
      </c>
      <c r="U1665" s="51" t="str">
        <f t="shared" si="76"/>
        <v/>
      </c>
      <c r="V1665" s="53" t="str">
        <f t="shared" si="77"/>
        <v/>
      </c>
      <c r="W1665" s="51" t="str">
        <f>IFERROR(IF(Данные2!$A1665&lt;&gt;"",Данные2!$A1665,""),"")</f>
        <v/>
      </c>
      <c r="X1665" s="53" t="str">
        <f>IF(COUNTIF(W$1:W1665,W1665)=1,IF(COUNT(X$1:X1664)&gt;0,MAX(X$1:X1664)+1,1),"")</f>
        <v/>
      </c>
      <c r="Z1665" s="51" t="str">
        <f>IF($U1665="","",IFERROR(SUMIF(Данные2!$A:$A,Техлист!$U1665,Данные2!D:D),""))</f>
        <v/>
      </c>
      <c r="AA1665" s="51" t="str">
        <f>IF($U1665="","",IFERROR(SUMIF(Данные2!$A:$A,Техлист!$U1665,Данные2!E:E),""))</f>
        <v/>
      </c>
      <c r="AB1665" s="45" t="str">
        <f>IF($U1665="","",IFERROR(ROUND(SUMIF(Данные2!$A:$A,Техлист!$U1665,Данные2!F:F)*100,0)&amp;"%",""))</f>
        <v/>
      </c>
    </row>
    <row r="1666" spans="1:28" x14ac:dyDescent="0.25">
      <c r="A1666" s="45" t="str">
        <f>IF(Данные2!$A1666&lt;&gt;"",Данные2!$A1666,"")</f>
        <v/>
      </c>
      <c r="G1666" s="45" t="str">
        <f t="shared" ref="G1666:G1729" si="78">IFERROR(INDEX(J$2:J$2000,MATCH(ROW()-1,K$2:K$2000,0)),"")</f>
        <v/>
      </c>
      <c r="H1666" s="45" t="str">
        <f>IF(COUNTIF(G$1:G1666,G1666)=1,IF(COUNT(H$1:H1665)&gt;0,MAX(H$1:H1665)+1,1),"")</f>
        <v/>
      </c>
      <c r="J1666" s="45" t="str">
        <f>IFERROR(IF(AND(Данные3!A1666&lt;&gt;"",Данные3!A1666=D$2),Данные3!B1666,""),"")</f>
        <v/>
      </c>
      <c r="K1666" s="45" t="str">
        <f>IF(COUNTIF(J$1:J1666,J1666)=1,IF(COUNT(K$1:K1665)&gt;0,MAX(K$1:K1665)+1,1),"")</f>
        <v/>
      </c>
      <c r="M1666" s="51" t="str">
        <f>IF(G1666="","",IFERROR(SUMIFS(Данные3!$E:$E,Данные3!$A:$A,D$2,Данные3!$B:$B,G1666),""))</f>
        <v/>
      </c>
      <c r="N1666" s="51" t="str">
        <f>IF(G1666="","",IFERROR(SUMIFS(Данные3!$F:$F,Данные3!$A:$A,D$2,Данные3!$B:$B,G1666),""))</f>
        <v/>
      </c>
      <c r="O1666" s="51" t="str">
        <f>IF(G1666="","",IFERROR(ROUND(SUMIFS(Данные3!$G:$G,Данные3!$A:$A,D$2,Данные3!$B:$B,G1666)*100,0)&amp;"%",""))</f>
        <v/>
      </c>
      <c r="U1666" s="51" t="str">
        <f t="shared" ref="U1666:U1729" si="79">IFERROR(INDEX(W$2:W$2000,MATCH(ROW()-1,X$2:X$2000,0)),"")</f>
        <v/>
      </c>
      <c r="V1666" s="53" t="str">
        <f t="shared" ref="V1666:V1729" si="80">IFERROR(INDEX(X$2:X$2000,MATCH(ROW()-1,X$2:X$2000,0)),"")</f>
        <v/>
      </c>
      <c r="W1666" s="51" t="str">
        <f>IFERROR(IF(Данные2!$A1666&lt;&gt;"",Данные2!$A1666,""),"")</f>
        <v/>
      </c>
      <c r="X1666" s="53" t="str">
        <f>IF(COUNTIF(W$1:W1666,W1666)=1,IF(COUNT(X$1:X1665)&gt;0,MAX(X$1:X1665)+1,1),"")</f>
        <v/>
      </c>
      <c r="Z1666" s="51" t="str">
        <f>IF($U1666="","",IFERROR(SUMIF(Данные2!$A:$A,Техлист!$U1666,Данные2!D:D),""))</f>
        <v/>
      </c>
      <c r="AA1666" s="51" t="str">
        <f>IF($U1666="","",IFERROR(SUMIF(Данные2!$A:$A,Техлист!$U1666,Данные2!E:E),""))</f>
        <v/>
      </c>
      <c r="AB1666" s="45" t="str">
        <f>IF($U1666="","",IFERROR(ROUND(SUMIF(Данные2!$A:$A,Техлист!$U1666,Данные2!F:F)*100,0)&amp;"%",""))</f>
        <v/>
      </c>
    </row>
    <row r="1667" spans="1:28" x14ac:dyDescent="0.25">
      <c r="A1667" s="45" t="str">
        <f>IF(Данные2!$A1667&lt;&gt;"",Данные2!$A1667,"")</f>
        <v/>
      </c>
      <c r="G1667" s="45" t="str">
        <f t="shared" si="78"/>
        <v/>
      </c>
      <c r="H1667" s="45" t="str">
        <f>IF(COUNTIF(G$1:G1667,G1667)=1,IF(COUNT(H$1:H1666)&gt;0,MAX(H$1:H1666)+1,1),"")</f>
        <v/>
      </c>
      <c r="J1667" s="45" t="str">
        <f>IFERROR(IF(AND(Данные3!A1667&lt;&gt;"",Данные3!A1667=D$2),Данные3!B1667,""),"")</f>
        <v/>
      </c>
      <c r="K1667" s="45" t="str">
        <f>IF(COUNTIF(J$1:J1667,J1667)=1,IF(COUNT(K$1:K1666)&gt;0,MAX(K$1:K1666)+1,1),"")</f>
        <v/>
      </c>
      <c r="M1667" s="51" t="str">
        <f>IF(G1667="","",IFERROR(SUMIFS(Данные3!$E:$E,Данные3!$A:$A,D$2,Данные3!$B:$B,G1667),""))</f>
        <v/>
      </c>
      <c r="N1667" s="51" t="str">
        <f>IF(G1667="","",IFERROR(SUMIFS(Данные3!$F:$F,Данные3!$A:$A,D$2,Данные3!$B:$B,G1667),""))</f>
        <v/>
      </c>
      <c r="O1667" s="51" t="str">
        <f>IF(G1667="","",IFERROR(ROUND(SUMIFS(Данные3!$G:$G,Данные3!$A:$A,D$2,Данные3!$B:$B,G1667)*100,0)&amp;"%",""))</f>
        <v/>
      </c>
      <c r="U1667" s="51" t="str">
        <f t="shared" si="79"/>
        <v/>
      </c>
      <c r="V1667" s="53" t="str">
        <f t="shared" si="80"/>
        <v/>
      </c>
      <c r="W1667" s="51" t="str">
        <f>IFERROR(IF(Данные2!$A1667&lt;&gt;"",Данные2!$A1667,""),"")</f>
        <v/>
      </c>
      <c r="X1667" s="53" t="str">
        <f>IF(COUNTIF(W$1:W1667,W1667)=1,IF(COUNT(X$1:X1666)&gt;0,MAX(X$1:X1666)+1,1),"")</f>
        <v/>
      </c>
      <c r="Z1667" s="51" t="str">
        <f>IF($U1667="","",IFERROR(SUMIF(Данные2!$A:$A,Техлист!$U1667,Данные2!D:D),""))</f>
        <v/>
      </c>
      <c r="AA1667" s="51" t="str">
        <f>IF($U1667="","",IFERROR(SUMIF(Данные2!$A:$A,Техлист!$U1667,Данные2!E:E),""))</f>
        <v/>
      </c>
      <c r="AB1667" s="45" t="str">
        <f>IF($U1667="","",IFERROR(ROUND(SUMIF(Данные2!$A:$A,Техлист!$U1667,Данные2!F:F)*100,0)&amp;"%",""))</f>
        <v/>
      </c>
    </row>
    <row r="1668" spans="1:28" x14ac:dyDescent="0.25">
      <c r="A1668" s="45" t="str">
        <f>IF(Данные2!$A1668&lt;&gt;"",Данные2!$A1668,"")</f>
        <v/>
      </c>
      <c r="G1668" s="45" t="str">
        <f t="shared" si="78"/>
        <v/>
      </c>
      <c r="H1668" s="45" t="str">
        <f>IF(COUNTIF(G$1:G1668,G1668)=1,IF(COUNT(H$1:H1667)&gt;0,MAX(H$1:H1667)+1,1),"")</f>
        <v/>
      </c>
      <c r="J1668" s="45" t="str">
        <f>IFERROR(IF(AND(Данные3!A1668&lt;&gt;"",Данные3!A1668=D$2),Данные3!B1668,""),"")</f>
        <v/>
      </c>
      <c r="K1668" s="45" t="str">
        <f>IF(COUNTIF(J$1:J1668,J1668)=1,IF(COUNT(K$1:K1667)&gt;0,MAX(K$1:K1667)+1,1),"")</f>
        <v/>
      </c>
      <c r="M1668" s="51" t="str">
        <f>IF(G1668="","",IFERROR(SUMIFS(Данные3!$E:$E,Данные3!$A:$A,D$2,Данные3!$B:$B,G1668),""))</f>
        <v/>
      </c>
      <c r="N1668" s="51" t="str">
        <f>IF(G1668="","",IFERROR(SUMIFS(Данные3!$F:$F,Данные3!$A:$A,D$2,Данные3!$B:$B,G1668),""))</f>
        <v/>
      </c>
      <c r="O1668" s="51" t="str">
        <f>IF(G1668="","",IFERROR(ROUND(SUMIFS(Данные3!$G:$G,Данные3!$A:$A,D$2,Данные3!$B:$B,G1668)*100,0)&amp;"%",""))</f>
        <v/>
      </c>
      <c r="U1668" s="51" t="str">
        <f t="shared" si="79"/>
        <v/>
      </c>
      <c r="V1668" s="53" t="str">
        <f t="shared" si="80"/>
        <v/>
      </c>
      <c r="W1668" s="51" t="str">
        <f>IFERROR(IF(Данные2!$A1668&lt;&gt;"",Данные2!$A1668,""),"")</f>
        <v/>
      </c>
      <c r="X1668" s="53" t="str">
        <f>IF(COUNTIF(W$1:W1668,W1668)=1,IF(COUNT(X$1:X1667)&gt;0,MAX(X$1:X1667)+1,1),"")</f>
        <v/>
      </c>
      <c r="Z1668" s="51" t="str">
        <f>IF($U1668="","",IFERROR(SUMIF(Данные2!$A:$A,Техлист!$U1668,Данные2!D:D),""))</f>
        <v/>
      </c>
      <c r="AA1668" s="51" t="str">
        <f>IF($U1668="","",IFERROR(SUMIF(Данные2!$A:$A,Техлист!$U1668,Данные2!E:E),""))</f>
        <v/>
      </c>
      <c r="AB1668" s="45" t="str">
        <f>IF($U1668="","",IFERROR(ROUND(SUMIF(Данные2!$A:$A,Техлист!$U1668,Данные2!F:F)*100,0)&amp;"%",""))</f>
        <v/>
      </c>
    </row>
    <row r="1669" spans="1:28" x14ac:dyDescent="0.25">
      <c r="A1669" s="45" t="str">
        <f>IF(Данные2!$A1669&lt;&gt;"",Данные2!$A1669,"")</f>
        <v/>
      </c>
      <c r="G1669" s="45" t="str">
        <f t="shared" si="78"/>
        <v/>
      </c>
      <c r="H1669" s="45" t="str">
        <f>IF(COUNTIF(G$1:G1669,G1669)=1,IF(COUNT(H$1:H1668)&gt;0,MAX(H$1:H1668)+1,1),"")</f>
        <v/>
      </c>
      <c r="J1669" s="45" t="str">
        <f>IFERROR(IF(AND(Данные3!A1669&lt;&gt;"",Данные3!A1669=D$2),Данные3!B1669,""),"")</f>
        <v/>
      </c>
      <c r="K1669" s="45" t="str">
        <f>IF(COUNTIF(J$1:J1669,J1669)=1,IF(COUNT(K$1:K1668)&gt;0,MAX(K$1:K1668)+1,1),"")</f>
        <v/>
      </c>
      <c r="M1669" s="51" t="str">
        <f>IF(G1669="","",IFERROR(SUMIFS(Данные3!$E:$E,Данные3!$A:$A,D$2,Данные3!$B:$B,G1669),""))</f>
        <v/>
      </c>
      <c r="N1669" s="51" t="str">
        <f>IF(G1669="","",IFERROR(SUMIFS(Данные3!$F:$F,Данные3!$A:$A,D$2,Данные3!$B:$B,G1669),""))</f>
        <v/>
      </c>
      <c r="O1669" s="51" t="str">
        <f>IF(G1669="","",IFERROR(ROUND(SUMIFS(Данные3!$G:$G,Данные3!$A:$A,D$2,Данные3!$B:$B,G1669)*100,0)&amp;"%",""))</f>
        <v/>
      </c>
      <c r="U1669" s="51" t="str">
        <f t="shared" si="79"/>
        <v/>
      </c>
      <c r="V1669" s="53" t="str">
        <f t="shared" si="80"/>
        <v/>
      </c>
      <c r="W1669" s="51" t="str">
        <f>IFERROR(IF(Данные2!$A1669&lt;&gt;"",Данные2!$A1669,""),"")</f>
        <v/>
      </c>
      <c r="X1669" s="53" t="str">
        <f>IF(COUNTIF(W$1:W1669,W1669)=1,IF(COUNT(X$1:X1668)&gt;0,MAX(X$1:X1668)+1,1),"")</f>
        <v/>
      </c>
      <c r="Z1669" s="51" t="str">
        <f>IF($U1669="","",IFERROR(SUMIF(Данные2!$A:$A,Техлист!$U1669,Данные2!D:D),""))</f>
        <v/>
      </c>
      <c r="AA1669" s="51" t="str">
        <f>IF($U1669="","",IFERROR(SUMIF(Данные2!$A:$A,Техлист!$U1669,Данные2!E:E),""))</f>
        <v/>
      </c>
      <c r="AB1669" s="45" t="str">
        <f>IF($U1669="","",IFERROR(ROUND(SUMIF(Данные2!$A:$A,Техлист!$U1669,Данные2!F:F)*100,0)&amp;"%",""))</f>
        <v/>
      </c>
    </row>
    <row r="1670" spans="1:28" x14ac:dyDescent="0.25">
      <c r="A1670" s="45" t="str">
        <f>IF(Данные2!$A1670&lt;&gt;"",Данные2!$A1670,"")</f>
        <v/>
      </c>
      <c r="G1670" s="45" t="str">
        <f t="shared" si="78"/>
        <v/>
      </c>
      <c r="H1670" s="45" t="str">
        <f>IF(COUNTIF(G$1:G1670,G1670)=1,IF(COUNT(H$1:H1669)&gt;0,MAX(H$1:H1669)+1,1),"")</f>
        <v/>
      </c>
      <c r="J1670" s="45" t="str">
        <f>IFERROR(IF(AND(Данные3!A1670&lt;&gt;"",Данные3!A1670=D$2),Данные3!B1670,""),"")</f>
        <v/>
      </c>
      <c r="K1670" s="45" t="str">
        <f>IF(COUNTIF(J$1:J1670,J1670)=1,IF(COUNT(K$1:K1669)&gt;0,MAX(K$1:K1669)+1,1),"")</f>
        <v/>
      </c>
      <c r="M1670" s="51" t="str">
        <f>IF(G1670="","",IFERROR(SUMIFS(Данные3!$E:$E,Данные3!$A:$A,D$2,Данные3!$B:$B,G1670),""))</f>
        <v/>
      </c>
      <c r="N1670" s="51" t="str">
        <f>IF(G1670="","",IFERROR(SUMIFS(Данные3!$F:$F,Данные3!$A:$A,D$2,Данные3!$B:$B,G1670),""))</f>
        <v/>
      </c>
      <c r="O1670" s="51" t="str">
        <f>IF(G1670="","",IFERROR(ROUND(SUMIFS(Данные3!$G:$G,Данные3!$A:$A,D$2,Данные3!$B:$B,G1670)*100,0)&amp;"%",""))</f>
        <v/>
      </c>
      <c r="U1670" s="51" t="str">
        <f t="shared" si="79"/>
        <v/>
      </c>
      <c r="V1670" s="53" t="str">
        <f t="shared" si="80"/>
        <v/>
      </c>
      <c r="W1670" s="51" t="str">
        <f>IFERROR(IF(Данные2!$A1670&lt;&gt;"",Данные2!$A1670,""),"")</f>
        <v/>
      </c>
      <c r="X1670" s="53" t="str">
        <f>IF(COUNTIF(W$1:W1670,W1670)=1,IF(COUNT(X$1:X1669)&gt;0,MAX(X$1:X1669)+1,1),"")</f>
        <v/>
      </c>
      <c r="Z1670" s="51" t="str">
        <f>IF($U1670="","",IFERROR(SUMIF(Данные2!$A:$A,Техлист!$U1670,Данные2!D:D),""))</f>
        <v/>
      </c>
      <c r="AA1670" s="51" t="str">
        <f>IF($U1670="","",IFERROR(SUMIF(Данные2!$A:$A,Техлист!$U1670,Данные2!E:E),""))</f>
        <v/>
      </c>
      <c r="AB1670" s="45" t="str">
        <f>IF($U1670="","",IFERROR(ROUND(SUMIF(Данные2!$A:$A,Техлист!$U1670,Данные2!F:F)*100,0)&amp;"%",""))</f>
        <v/>
      </c>
    </row>
    <row r="1671" spans="1:28" x14ac:dyDescent="0.25">
      <c r="A1671" s="45" t="str">
        <f>IF(Данные2!$A1671&lt;&gt;"",Данные2!$A1671,"")</f>
        <v/>
      </c>
      <c r="G1671" s="45" t="str">
        <f t="shared" si="78"/>
        <v/>
      </c>
      <c r="H1671" s="45" t="str">
        <f>IF(COUNTIF(G$1:G1671,G1671)=1,IF(COUNT(H$1:H1670)&gt;0,MAX(H$1:H1670)+1,1),"")</f>
        <v/>
      </c>
      <c r="J1671" s="45" t="str">
        <f>IFERROR(IF(AND(Данные3!A1671&lt;&gt;"",Данные3!A1671=D$2),Данные3!B1671,""),"")</f>
        <v/>
      </c>
      <c r="K1671" s="45" t="str">
        <f>IF(COUNTIF(J$1:J1671,J1671)=1,IF(COUNT(K$1:K1670)&gt;0,MAX(K$1:K1670)+1,1),"")</f>
        <v/>
      </c>
      <c r="M1671" s="51" t="str">
        <f>IF(G1671="","",IFERROR(SUMIFS(Данные3!$E:$E,Данные3!$A:$A,D$2,Данные3!$B:$B,G1671),""))</f>
        <v/>
      </c>
      <c r="N1671" s="51" t="str">
        <f>IF(G1671="","",IFERROR(SUMIFS(Данные3!$F:$F,Данные3!$A:$A,D$2,Данные3!$B:$B,G1671),""))</f>
        <v/>
      </c>
      <c r="O1671" s="51" t="str">
        <f>IF(G1671="","",IFERROR(ROUND(SUMIFS(Данные3!$G:$G,Данные3!$A:$A,D$2,Данные3!$B:$B,G1671)*100,0)&amp;"%",""))</f>
        <v/>
      </c>
      <c r="U1671" s="51" t="str">
        <f t="shared" si="79"/>
        <v/>
      </c>
      <c r="V1671" s="53" t="str">
        <f t="shared" si="80"/>
        <v/>
      </c>
      <c r="W1671" s="51" t="str">
        <f>IFERROR(IF(Данные2!$A1671&lt;&gt;"",Данные2!$A1671,""),"")</f>
        <v/>
      </c>
      <c r="X1671" s="53" t="str">
        <f>IF(COUNTIF(W$1:W1671,W1671)=1,IF(COUNT(X$1:X1670)&gt;0,MAX(X$1:X1670)+1,1),"")</f>
        <v/>
      </c>
      <c r="Z1671" s="51" t="str">
        <f>IF($U1671="","",IFERROR(SUMIF(Данные2!$A:$A,Техлист!$U1671,Данные2!D:D),""))</f>
        <v/>
      </c>
      <c r="AA1671" s="51" t="str">
        <f>IF($U1671="","",IFERROR(SUMIF(Данные2!$A:$A,Техлист!$U1671,Данные2!E:E),""))</f>
        <v/>
      </c>
      <c r="AB1671" s="45" t="str">
        <f>IF($U1671="","",IFERROR(ROUND(SUMIF(Данные2!$A:$A,Техлист!$U1671,Данные2!F:F)*100,0)&amp;"%",""))</f>
        <v/>
      </c>
    </row>
    <row r="1672" spans="1:28" x14ac:dyDescent="0.25">
      <c r="A1672" s="45" t="str">
        <f>IF(Данные2!$A1672&lt;&gt;"",Данные2!$A1672,"")</f>
        <v/>
      </c>
      <c r="G1672" s="45" t="str">
        <f t="shared" si="78"/>
        <v/>
      </c>
      <c r="H1672" s="45" t="str">
        <f>IF(COUNTIF(G$1:G1672,G1672)=1,IF(COUNT(H$1:H1671)&gt;0,MAX(H$1:H1671)+1,1),"")</f>
        <v/>
      </c>
      <c r="J1672" s="45" t="str">
        <f>IFERROR(IF(AND(Данные3!A1672&lt;&gt;"",Данные3!A1672=D$2),Данные3!B1672,""),"")</f>
        <v/>
      </c>
      <c r="K1672" s="45" t="str">
        <f>IF(COUNTIF(J$1:J1672,J1672)=1,IF(COUNT(K$1:K1671)&gt;0,MAX(K$1:K1671)+1,1),"")</f>
        <v/>
      </c>
      <c r="M1672" s="51" t="str">
        <f>IF(G1672="","",IFERROR(SUMIFS(Данные3!$E:$E,Данные3!$A:$A,D$2,Данные3!$B:$B,G1672),""))</f>
        <v/>
      </c>
      <c r="N1672" s="51" t="str">
        <f>IF(G1672="","",IFERROR(SUMIFS(Данные3!$F:$F,Данные3!$A:$A,D$2,Данные3!$B:$B,G1672),""))</f>
        <v/>
      </c>
      <c r="O1672" s="51" t="str">
        <f>IF(G1672="","",IFERROR(ROUND(SUMIFS(Данные3!$G:$G,Данные3!$A:$A,D$2,Данные3!$B:$B,G1672)*100,0)&amp;"%",""))</f>
        <v/>
      </c>
      <c r="U1672" s="51" t="str">
        <f t="shared" si="79"/>
        <v/>
      </c>
      <c r="V1672" s="53" t="str">
        <f t="shared" si="80"/>
        <v/>
      </c>
      <c r="W1672" s="51" t="str">
        <f>IFERROR(IF(Данные2!$A1672&lt;&gt;"",Данные2!$A1672,""),"")</f>
        <v/>
      </c>
      <c r="X1672" s="53" t="str">
        <f>IF(COUNTIF(W$1:W1672,W1672)=1,IF(COUNT(X$1:X1671)&gt;0,MAX(X$1:X1671)+1,1),"")</f>
        <v/>
      </c>
      <c r="Z1672" s="51" t="str">
        <f>IF($U1672="","",IFERROR(SUMIF(Данные2!$A:$A,Техлист!$U1672,Данные2!D:D),""))</f>
        <v/>
      </c>
      <c r="AA1672" s="51" t="str">
        <f>IF($U1672="","",IFERROR(SUMIF(Данные2!$A:$A,Техлист!$U1672,Данные2!E:E),""))</f>
        <v/>
      </c>
      <c r="AB1672" s="45" t="str">
        <f>IF($U1672="","",IFERROR(ROUND(SUMIF(Данные2!$A:$A,Техлист!$U1672,Данные2!F:F)*100,0)&amp;"%",""))</f>
        <v/>
      </c>
    </row>
    <row r="1673" spans="1:28" x14ac:dyDescent="0.25">
      <c r="A1673" s="45" t="str">
        <f>IF(Данные2!$A1673&lt;&gt;"",Данные2!$A1673,"")</f>
        <v/>
      </c>
      <c r="G1673" s="45" t="str">
        <f t="shared" si="78"/>
        <v/>
      </c>
      <c r="H1673" s="45" t="str">
        <f>IF(COUNTIF(G$1:G1673,G1673)=1,IF(COUNT(H$1:H1672)&gt;0,MAX(H$1:H1672)+1,1),"")</f>
        <v/>
      </c>
      <c r="J1673" s="45" t="str">
        <f>IFERROR(IF(AND(Данные3!A1673&lt;&gt;"",Данные3!A1673=D$2),Данные3!B1673,""),"")</f>
        <v/>
      </c>
      <c r="K1673" s="45" t="str">
        <f>IF(COUNTIF(J$1:J1673,J1673)=1,IF(COUNT(K$1:K1672)&gt;0,MAX(K$1:K1672)+1,1),"")</f>
        <v/>
      </c>
      <c r="M1673" s="51" t="str">
        <f>IF(G1673="","",IFERROR(SUMIFS(Данные3!$E:$E,Данные3!$A:$A,D$2,Данные3!$B:$B,G1673),""))</f>
        <v/>
      </c>
      <c r="N1673" s="51" t="str">
        <f>IF(G1673="","",IFERROR(SUMIFS(Данные3!$F:$F,Данные3!$A:$A,D$2,Данные3!$B:$B,G1673),""))</f>
        <v/>
      </c>
      <c r="O1673" s="51" t="str">
        <f>IF(G1673="","",IFERROR(ROUND(SUMIFS(Данные3!$G:$G,Данные3!$A:$A,D$2,Данные3!$B:$B,G1673)*100,0)&amp;"%",""))</f>
        <v/>
      </c>
      <c r="U1673" s="51" t="str">
        <f t="shared" si="79"/>
        <v/>
      </c>
      <c r="V1673" s="53" t="str">
        <f t="shared" si="80"/>
        <v/>
      </c>
      <c r="W1673" s="51" t="str">
        <f>IFERROR(IF(Данные2!$A1673&lt;&gt;"",Данные2!$A1673,""),"")</f>
        <v/>
      </c>
      <c r="X1673" s="53" t="str">
        <f>IF(COUNTIF(W$1:W1673,W1673)=1,IF(COUNT(X$1:X1672)&gt;0,MAX(X$1:X1672)+1,1),"")</f>
        <v/>
      </c>
      <c r="Z1673" s="51" t="str">
        <f>IF($U1673="","",IFERROR(SUMIF(Данные2!$A:$A,Техлист!$U1673,Данные2!D:D),""))</f>
        <v/>
      </c>
      <c r="AA1673" s="51" t="str">
        <f>IF($U1673="","",IFERROR(SUMIF(Данные2!$A:$A,Техлист!$U1673,Данные2!E:E),""))</f>
        <v/>
      </c>
      <c r="AB1673" s="45" t="str">
        <f>IF($U1673="","",IFERROR(ROUND(SUMIF(Данные2!$A:$A,Техлист!$U1673,Данные2!F:F)*100,0)&amp;"%",""))</f>
        <v/>
      </c>
    </row>
    <row r="1674" spans="1:28" x14ac:dyDescent="0.25">
      <c r="A1674" s="45" t="str">
        <f>IF(Данные2!$A1674&lt;&gt;"",Данные2!$A1674,"")</f>
        <v/>
      </c>
      <c r="G1674" s="45" t="str">
        <f t="shared" si="78"/>
        <v/>
      </c>
      <c r="H1674" s="45" t="str">
        <f>IF(COUNTIF(G$1:G1674,G1674)=1,IF(COUNT(H$1:H1673)&gt;0,MAX(H$1:H1673)+1,1),"")</f>
        <v/>
      </c>
      <c r="J1674" s="45" t="str">
        <f>IFERROR(IF(AND(Данные3!A1674&lt;&gt;"",Данные3!A1674=D$2),Данные3!B1674,""),"")</f>
        <v/>
      </c>
      <c r="K1674" s="45" t="str">
        <f>IF(COUNTIF(J$1:J1674,J1674)=1,IF(COUNT(K$1:K1673)&gt;0,MAX(K$1:K1673)+1,1),"")</f>
        <v/>
      </c>
      <c r="M1674" s="51" t="str">
        <f>IF(G1674="","",IFERROR(SUMIFS(Данные3!$E:$E,Данные3!$A:$A,D$2,Данные3!$B:$B,G1674),""))</f>
        <v/>
      </c>
      <c r="N1674" s="51" t="str">
        <f>IF(G1674="","",IFERROR(SUMIFS(Данные3!$F:$F,Данные3!$A:$A,D$2,Данные3!$B:$B,G1674),""))</f>
        <v/>
      </c>
      <c r="O1674" s="51" t="str">
        <f>IF(G1674="","",IFERROR(ROUND(SUMIFS(Данные3!$G:$G,Данные3!$A:$A,D$2,Данные3!$B:$B,G1674)*100,0)&amp;"%",""))</f>
        <v/>
      </c>
      <c r="U1674" s="51" t="str">
        <f t="shared" si="79"/>
        <v/>
      </c>
      <c r="V1674" s="53" t="str">
        <f t="shared" si="80"/>
        <v/>
      </c>
      <c r="W1674" s="51" t="str">
        <f>IFERROR(IF(Данные2!$A1674&lt;&gt;"",Данные2!$A1674,""),"")</f>
        <v/>
      </c>
      <c r="X1674" s="53" t="str">
        <f>IF(COUNTIF(W$1:W1674,W1674)=1,IF(COUNT(X$1:X1673)&gt;0,MAX(X$1:X1673)+1,1),"")</f>
        <v/>
      </c>
      <c r="Z1674" s="51" t="str">
        <f>IF($U1674="","",IFERROR(SUMIF(Данные2!$A:$A,Техлист!$U1674,Данные2!D:D),""))</f>
        <v/>
      </c>
      <c r="AA1674" s="51" t="str">
        <f>IF($U1674="","",IFERROR(SUMIF(Данные2!$A:$A,Техлист!$U1674,Данные2!E:E),""))</f>
        <v/>
      </c>
      <c r="AB1674" s="45" t="str">
        <f>IF($U1674="","",IFERROR(ROUND(SUMIF(Данные2!$A:$A,Техлист!$U1674,Данные2!F:F)*100,0)&amp;"%",""))</f>
        <v/>
      </c>
    </row>
    <row r="1675" spans="1:28" x14ac:dyDescent="0.25">
      <c r="A1675" s="45" t="str">
        <f>IF(Данные2!$A1675&lt;&gt;"",Данные2!$A1675,"")</f>
        <v/>
      </c>
      <c r="G1675" s="45" t="str">
        <f t="shared" si="78"/>
        <v/>
      </c>
      <c r="H1675" s="45" t="str">
        <f>IF(COUNTIF(G$1:G1675,G1675)=1,IF(COUNT(H$1:H1674)&gt;0,MAX(H$1:H1674)+1,1),"")</f>
        <v/>
      </c>
      <c r="J1675" s="45" t="str">
        <f>IFERROR(IF(AND(Данные3!A1675&lt;&gt;"",Данные3!A1675=D$2),Данные3!B1675,""),"")</f>
        <v/>
      </c>
      <c r="K1675" s="45" t="str">
        <f>IF(COUNTIF(J$1:J1675,J1675)=1,IF(COUNT(K$1:K1674)&gt;0,MAX(K$1:K1674)+1,1),"")</f>
        <v/>
      </c>
      <c r="M1675" s="51" t="str">
        <f>IF(G1675="","",IFERROR(SUMIFS(Данные3!$E:$E,Данные3!$A:$A,D$2,Данные3!$B:$B,G1675),""))</f>
        <v/>
      </c>
      <c r="N1675" s="51" t="str">
        <f>IF(G1675="","",IFERROR(SUMIFS(Данные3!$F:$F,Данные3!$A:$A,D$2,Данные3!$B:$B,G1675),""))</f>
        <v/>
      </c>
      <c r="O1675" s="51" t="str">
        <f>IF(G1675="","",IFERROR(ROUND(SUMIFS(Данные3!$G:$G,Данные3!$A:$A,D$2,Данные3!$B:$B,G1675)*100,0)&amp;"%",""))</f>
        <v/>
      </c>
      <c r="U1675" s="51" t="str">
        <f t="shared" si="79"/>
        <v/>
      </c>
      <c r="V1675" s="53" t="str">
        <f t="shared" si="80"/>
        <v/>
      </c>
      <c r="W1675" s="51" t="str">
        <f>IFERROR(IF(Данные2!$A1675&lt;&gt;"",Данные2!$A1675,""),"")</f>
        <v/>
      </c>
      <c r="X1675" s="53" t="str">
        <f>IF(COUNTIF(W$1:W1675,W1675)=1,IF(COUNT(X$1:X1674)&gt;0,MAX(X$1:X1674)+1,1),"")</f>
        <v/>
      </c>
      <c r="Z1675" s="51" t="str">
        <f>IF($U1675="","",IFERROR(SUMIF(Данные2!$A:$A,Техлист!$U1675,Данные2!D:D),""))</f>
        <v/>
      </c>
      <c r="AA1675" s="51" t="str">
        <f>IF($U1675="","",IFERROR(SUMIF(Данные2!$A:$A,Техлист!$U1675,Данные2!E:E),""))</f>
        <v/>
      </c>
      <c r="AB1675" s="45" t="str">
        <f>IF($U1675="","",IFERROR(ROUND(SUMIF(Данные2!$A:$A,Техлист!$U1675,Данные2!F:F)*100,0)&amp;"%",""))</f>
        <v/>
      </c>
    </row>
    <row r="1676" spans="1:28" x14ac:dyDescent="0.25">
      <c r="A1676" s="45" t="str">
        <f>IF(Данные2!$A1676&lt;&gt;"",Данные2!$A1676,"")</f>
        <v/>
      </c>
      <c r="G1676" s="45" t="str">
        <f t="shared" si="78"/>
        <v/>
      </c>
      <c r="H1676" s="45" t="str">
        <f>IF(COUNTIF(G$1:G1676,G1676)=1,IF(COUNT(H$1:H1675)&gt;0,MAX(H$1:H1675)+1,1),"")</f>
        <v/>
      </c>
      <c r="J1676" s="45" t="str">
        <f>IFERROR(IF(AND(Данные3!A1676&lt;&gt;"",Данные3!A1676=D$2),Данные3!B1676,""),"")</f>
        <v/>
      </c>
      <c r="K1676" s="45" t="str">
        <f>IF(COUNTIF(J$1:J1676,J1676)=1,IF(COUNT(K$1:K1675)&gt;0,MAX(K$1:K1675)+1,1),"")</f>
        <v/>
      </c>
      <c r="M1676" s="51" t="str">
        <f>IF(G1676="","",IFERROR(SUMIFS(Данные3!$E:$E,Данные3!$A:$A,D$2,Данные3!$B:$B,G1676),""))</f>
        <v/>
      </c>
      <c r="N1676" s="51" t="str">
        <f>IF(G1676="","",IFERROR(SUMIFS(Данные3!$F:$F,Данные3!$A:$A,D$2,Данные3!$B:$B,G1676),""))</f>
        <v/>
      </c>
      <c r="O1676" s="51" t="str">
        <f>IF(G1676="","",IFERROR(ROUND(SUMIFS(Данные3!$G:$G,Данные3!$A:$A,D$2,Данные3!$B:$B,G1676)*100,0)&amp;"%",""))</f>
        <v/>
      </c>
      <c r="U1676" s="51" t="str">
        <f t="shared" si="79"/>
        <v/>
      </c>
      <c r="V1676" s="53" t="str">
        <f t="shared" si="80"/>
        <v/>
      </c>
      <c r="W1676" s="51" t="str">
        <f>IFERROR(IF(Данные2!$A1676&lt;&gt;"",Данные2!$A1676,""),"")</f>
        <v/>
      </c>
      <c r="X1676" s="53" t="str">
        <f>IF(COUNTIF(W$1:W1676,W1676)=1,IF(COUNT(X$1:X1675)&gt;0,MAX(X$1:X1675)+1,1),"")</f>
        <v/>
      </c>
      <c r="Z1676" s="51" t="str">
        <f>IF($U1676="","",IFERROR(SUMIF(Данные2!$A:$A,Техлист!$U1676,Данные2!D:D),""))</f>
        <v/>
      </c>
      <c r="AA1676" s="51" t="str">
        <f>IF($U1676="","",IFERROR(SUMIF(Данные2!$A:$A,Техлист!$U1676,Данные2!E:E),""))</f>
        <v/>
      </c>
      <c r="AB1676" s="45" t="str">
        <f>IF($U1676="","",IFERROR(ROUND(SUMIF(Данные2!$A:$A,Техлист!$U1676,Данные2!F:F)*100,0)&amp;"%",""))</f>
        <v/>
      </c>
    </row>
    <row r="1677" spans="1:28" x14ac:dyDescent="0.25">
      <c r="A1677" s="45" t="str">
        <f>IF(Данные2!$A1677&lt;&gt;"",Данные2!$A1677,"")</f>
        <v/>
      </c>
      <c r="G1677" s="45" t="str">
        <f t="shared" si="78"/>
        <v/>
      </c>
      <c r="H1677" s="45" t="str">
        <f>IF(COUNTIF(G$1:G1677,G1677)=1,IF(COUNT(H$1:H1676)&gt;0,MAX(H$1:H1676)+1,1),"")</f>
        <v/>
      </c>
      <c r="J1677" s="45" t="str">
        <f>IFERROR(IF(AND(Данные3!A1677&lt;&gt;"",Данные3!A1677=D$2),Данные3!B1677,""),"")</f>
        <v/>
      </c>
      <c r="K1677" s="45" t="str">
        <f>IF(COUNTIF(J$1:J1677,J1677)=1,IF(COUNT(K$1:K1676)&gt;0,MAX(K$1:K1676)+1,1),"")</f>
        <v/>
      </c>
      <c r="M1677" s="51" t="str">
        <f>IF(G1677="","",IFERROR(SUMIFS(Данные3!$E:$E,Данные3!$A:$A,D$2,Данные3!$B:$B,G1677),""))</f>
        <v/>
      </c>
      <c r="N1677" s="51" t="str">
        <f>IF(G1677="","",IFERROR(SUMIFS(Данные3!$F:$F,Данные3!$A:$A,D$2,Данные3!$B:$B,G1677),""))</f>
        <v/>
      </c>
      <c r="O1677" s="51" t="str">
        <f>IF(G1677="","",IFERROR(ROUND(SUMIFS(Данные3!$G:$G,Данные3!$A:$A,D$2,Данные3!$B:$B,G1677)*100,0)&amp;"%",""))</f>
        <v/>
      </c>
      <c r="U1677" s="51" t="str">
        <f t="shared" si="79"/>
        <v/>
      </c>
      <c r="V1677" s="53" t="str">
        <f t="shared" si="80"/>
        <v/>
      </c>
      <c r="W1677" s="51" t="str">
        <f>IFERROR(IF(Данные2!$A1677&lt;&gt;"",Данные2!$A1677,""),"")</f>
        <v/>
      </c>
      <c r="X1677" s="53" t="str">
        <f>IF(COUNTIF(W$1:W1677,W1677)=1,IF(COUNT(X$1:X1676)&gt;0,MAX(X$1:X1676)+1,1),"")</f>
        <v/>
      </c>
      <c r="Z1677" s="51" t="str">
        <f>IF($U1677="","",IFERROR(SUMIF(Данные2!$A:$A,Техлист!$U1677,Данные2!D:D),""))</f>
        <v/>
      </c>
      <c r="AA1677" s="51" t="str">
        <f>IF($U1677="","",IFERROR(SUMIF(Данные2!$A:$A,Техлист!$U1677,Данные2!E:E),""))</f>
        <v/>
      </c>
      <c r="AB1677" s="45" t="str">
        <f>IF($U1677="","",IFERROR(ROUND(SUMIF(Данные2!$A:$A,Техлист!$U1677,Данные2!F:F)*100,0)&amp;"%",""))</f>
        <v/>
      </c>
    </row>
    <row r="1678" spans="1:28" x14ac:dyDescent="0.25">
      <c r="A1678" s="45" t="str">
        <f>IF(Данные2!$A1678&lt;&gt;"",Данные2!$A1678,"")</f>
        <v/>
      </c>
      <c r="G1678" s="45" t="str">
        <f t="shared" si="78"/>
        <v/>
      </c>
      <c r="H1678" s="45" t="str">
        <f>IF(COUNTIF(G$1:G1678,G1678)=1,IF(COUNT(H$1:H1677)&gt;0,MAX(H$1:H1677)+1,1),"")</f>
        <v/>
      </c>
      <c r="J1678" s="45" t="str">
        <f>IFERROR(IF(AND(Данные3!A1678&lt;&gt;"",Данные3!A1678=D$2),Данные3!B1678,""),"")</f>
        <v/>
      </c>
      <c r="K1678" s="45" t="str">
        <f>IF(COUNTIF(J$1:J1678,J1678)=1,IF(COUNT(K$1:K1677)&gt;0,MAX(K$1:K1677)+1,1),"")</f>
        <v/>
      </c>
      <c r="M1678" s="51" t="str">
        <f>IF(G1678="","",IFERROR(SUMIFS(Данные3!$E:$E,Данные3!$A:$A,D$2,Данные3!$B:$B,G1678),""))</f>
        <v/>
      </c>
      <c r="N1678" s="51" t="str">
        <f>IF(G1678="","",IFERROR(SUMIFS(Данные3!$F:$F,Данные3!$A:$A,D$2,Данные3!$B:$B,G1678),""))</f>
        <v/>
      </c>
      <c r="O1678" s="51" t="str">
        <f>IF(G1678="","",IFERROR(ROUND(SUMIFS(Данные3!$G:$G,Данные3!$A:$A,D$2,Данные3!$B:$B,G1678)*100,0)&amp;"%",""))</f>
        <v/>
      </c>
      <c r="U1678" s="51" t="str">
        <f t="shared" si="79"/>
        <v/>
      </c>
      <c r="V1678" s="53" t="str">
        <f t="shared" si="80"/>
        <v/>
      </c>
      <c r="W1678" s="51" t="str">
        <f>IFERROR(IF(Данные2!$A1678&lt;&gt;"",Данные2!$A1678,""),"")</f>
        <v/>
      </c>
      <c r="X1678" s="53" t="str">
        <f>IF(COUNTIF(W$1:W1678,W1678)=1,IF(COUNT(X$1:X1677)&gt;0,MAX(X$1:X1677)+1,1),"")</f>
        <v/>
      </c>
      <c r="Z1678" s="51" t="str">
        <f>IF($U1678="","",IFERROR(SUMIF(Данные2!$A:$A,Техлист!$U1678,Данные2!D:D),""))</f>
        <v/>
      </c>
      <c r="AA1678" s="51" t="str">
        <f>IF($U1678="","",IFERROR(SUMIF(Данные2!$A:$A,Техлист!$U1678,Данные2!E:E),""))</f>
        <v/>
      </c>
      <c r="AB1678" s="45" t="str">
        <f>IF($U1678="","",IFERROR(ROUND(SUMIF(Данные2!$A:$A,Техлист!$U1678,Данные2!F:F)*100,0)&amp;"%",""))</f>
        <v/>
      </c>
    </row>
    <row r="1679" spans="1:28" x14ac:dyDescent="0.25">
      <c r="A1679" s="45" t="str">
        <f>IF(Данные2!$A1679&lt;&gt;"",Данные2!$A1679,"")</f>
        <v/>
      </c>
      <c r="G1679" s="45" t="str">
        <f t="shared" si="78"/>
        <v/>
      </c>
      <c r="H1679" s="45" t="str">
        <f>IF(COUNTIF(G$1:G1679,G1679)=1,IF(COUNT(H$1:H1678)&gt;0,MAX(H$1:H1678)+1,1),"")</f>
        <v/>
      </c>
      <c r="J1679" s="45" t="str">
        <f>IFERROR(IF(AND(Данные3!A1679&lt;&gt;"",Данные3!A1679=D$2),Данные3!B1679,""),"")</f>
        <v/>
      </c>
      <c r="K1679" s="45" t="str">
        <f>IF(COUNTIF(J$1:J1679,J1679)=1,IF(COUNT(K$1:K1678)&gt;0,MAX(K$1:K1678)+1,1),"")</f>
        <v/>
      </c>
      <c r="M1679" s="51" t="str">
        <f>IF(G1679="","",IFERROR(SUMIFS(Данные3!$E:$E,Данные3!$A:$A,D$2,Данные3!$B:$B,G1679),""))</f>
        <v/>
      </c>
      <c r="N1679" s="51" t="str">
        <f>IF(G1679="","",IFERROR(SUMIFS(Данные3!$F:$F,Данные3!$A:$A,D$2,Данные3!$B:$B,G1679),""))</f>
        <v/>
      </c>
      <c r="O1679" s="51" t="str">
        <f>IF(G1679="","",IFERROR(ROUND(SUMIFS(Данные3!$G:$G,Данные3!$A:$A,D$2,Данные3!$B:$B,G1679)*100,0)&amp;"%",""))</f>
        <v/>
      </c>
      <c r="U1679" s="51" t="str">
        <f t="shared" si="79"/>
        <v/>
      </c>
      <c r="V1679" s="53" t="str">
        <f t="shared" si="80"/>
        <v/>
      </c>
      <c r="W1679" s="51" t="str">
        <f>IFERROR(IF(Данные2!$A1679&lt;&gt;"",Данные2!$A1679,""),"")</f>
        <v/>
      </c>
      <c r="X1679" s="53" t="str">
        <f>IF(COUNTIF(W$1:W1679,W1679)=1,IF(COUNT(X$1:X1678)&gt;0,MAX(X$1:X1678)+1,1),"")</f>
        <v/>
      </c>
      <c r="Z1679" s="51" t="str">
        <f>IF($U1679="","",IFERROR(SUMIF(Данные2!$A:$A,Техлист!$U1679,Данные2!D:D),""))</f>
        <v/>
      </c>
      <c r="AA1679" s="51" t="str">
        <f>IF($U1679="","",IFERROR(SUMIF(Данные2!$A:$A,Техлист!$U1679,Данные2!E:E),""))</f>
        <v/>
      </c>
      <c r="AB1679" s="45" t="str">
        <f>IF($U1679="","",IFERROR(ROUND(SUMIF(Данные2!$A:$A,Техлист!$U1679,Данные2!F:F)*100,0)&amp;"%",""))</f>
        <v/>
      </c>
    </row>
    <row r="1680" spans="1:28" x14ac:dyDescent="0.25">
      <c r="A1680" s="45" t="str">
        <f>IF(Данные2!$A1680&lt;&gt;"",Данные2!$A1680,"")</f>
        <v/>
      </c>
      <c r="G1680" s="45" t="str">
        <f t="shared" si="78"/>
        <v/>
      </c>
      <c r="H1680" s="45" t="str">
        <f>IF(COUNTIF(G$1:G1680,G1680)=1,IF(COUNT(H$1:H1679)&gt;0,MAX(H$1:H1679)+1,1),"")</f>
        <v/>
      </c>
      <c r="J1680" s="45" t="str">
        <f>IFERROR(IF(AND(Данные3!A1680&lt;&gt;"",Данные3!A1680=D$2),Данные3!B1680,""),"")</f>
        <v/>
      </c>
      <c r="K1680" s="45" t="str">
        <f>IF(COUNTIF(J$1:J1680,J1680)=1,IF(COUNT(K$1:K1679)&gt;0,MAX(K$1:K1679)+1,1),"")</f>
        <v/>
      </c>
      <c r="M1680" s="51" t="str">
        <f>IF(G1680="","",IFERROR(SUMIFS(Данные3!$E:$E,Данные3!$A:$A,D$2,Данные3!$B:$B,G1680),""))</f>
        <v/>
      </c>
      <c r="N1680" s="51" t="str">
        <f>IF(G1680="","",IFERROR(SUMIFS(Данные3!$F:$F,Данные3!$A:$A,D$2,Данные3!$B:$B,G1680),""))</f>
        <v/>
      </c>
      <c r="O1680" s="51" t="str">
        <f>IF(G1680="","",IFERROR(ROUND(SUMIFS(Данные3!$G:$G,Данные3!$A:$A,D$2,Данные3!$B:$B,G1680)*100,0)&amp;"%",""))</f>
        <v/>
      </c>
      <c r="U1680" s="51" t="str">
        <f t="shared" si="79"/>
        <v/>
      </c>
      <c r="V1680" s="53" t="str">
        <f t="shared" si="80"/>
        <v/>
      </c>
      <c r="W1680" s="51" t="str">
        <f>IFERROR(IF(Данные2!$A1680&lt;&gt;"",Данные2!$A1680,""),"")</f>
        <v/>
      </c>
      <c r="X1680" s="53" t="str">
        <f>IF(COUNTIF(W$1:W1680,W1680)=1,IF(COUNT(X$1:X1679)&gt;0,MAX(X$1:X1679)+1,1),"")</f>
        <v/>
      </c>
      <c r="Z1680" s="51" t="str">
        <f>IF($U1680="","",IFERROR(SUMIF(Данные2!$A:$A,Техлист!$U1680,Данные2!D:D),""))</f>
        <v/>
      </c>
      <c r="AA1680" s="51" t="str">
        <f>IF($U1680="","",IFERROR(SUMIF(Данные2!$A:$A,Техлист!$U1680,Данные2!E:E),""))</f>
        <v/>
      </c>
      <c r="AB1680" s="45" t="str">
        <f>IF($U1680="","",IFERROR(ROUND(SUMIF(Данные2!$A:$A,Техлист!$U1680,Данные2!F:F)*100,0)&amp;"%",""))</f>
        <v/>
      </c>
    </row>
    <row r="1681" spans="1:28" x14ac:dyDescent="0.25">
      <c r="A1681" s="45" t="str">
        <f>IF(Данные2!$A1681&lt;&gt;"",Данные2!$A1681,"")</f>
        <v/>
      </c>
      <c r="G1681" s="45" t="str">
        <f t="shared" si="78"/>
        <v/>
      </c>
      <c r="H1681" s="45" t="str">
        <f>IF(COUNTIF(G$1:G1681,G1681)=1,IF(COUNT(H$1:H1680)&gt;0,MAX(H$1:H1680)+1,1),"")</f>
        <v/>
      </c>
      <c r="J1681" s="45" t="str">
        <f>IFERROR(IF(AND(Данные3!A1681&lt;&gt;"",Данные3!A1681=D$2),Данные3!B1681,""),"")</f>
        <v/>
      </c>
      <c r="K1681" s="45" t="str">
        <f>IF(COUNTIF(J$1:J1681,J1681)=1,IF(COUNT(K$1:K1680)&gt;0,MAX(K$1:K1680)+1,1),"")</f>
        <v/>
      </c>
      <c r="M1681" s="51" t="str">
        <f>IF(G1681="","",IFERROR(SUMIFS(Данные3!$E:$E,Данные3!$A:$A,D$2,Данные3!$B:$B,G1681),""))</f>
        <v/>
      </c>
      <c r="N1681" s="51" t="str">
        <f>IF(G1681="","",IFERROR(SUMIFS(Данные3!$F:$F,Данные3!$A:$A,D$2,Данные3!$B:$B,G1681),""))</f>
        <v/>
      </c>
      <c r="O1681" s="51" t="str">
        <f>IF(G1681="","",IFERROR(ROUND(SUMIFS(Данные3!$G:$G,Данные3!$A:$A,D$2,Данные3!$B:$B,G1681)*100,0)&amp;"%",""))</f>
        <v/>
      </c>
      <c r="U1681" s="51" t="str">
        <f t="shared" si="79"/>
        <v/>
      </c>
      <c r="V1681" s="53" t="str">
        <f t="shared" si="80"/>
        <v/>
      </c>
      <c r="W1681" s="51" t="str">
        <f>IFERROR(IF(Данные2!$A1681&lt;&gt;"",Данные2!$A1681,""),"")</f>
        <v/>
      </c>
      <c r="X1681" s="53" t="str">
        <f>IF(COUNTIF(W$1:W1681,W1681)=1,IF(COUNT(X$1:X1680)&gt;0,MAX(X$1:X1680)+1,1),"")</f>
        <v/>
      </c>
      <c r="Z1681" s="51" t="str">
        <f>IF($U1681="","",IFERROR(SUMIF(Данные2!$A:$A,Техлист!$U1681,Данные2!D:D),""))</f>
        <v/>
      </c>
      <c r="AA1681" s="51" t="str">
        <f>IF($U1681="","",IFERROR(SUMIF(Данные2!$A:$A,Техлист!$U1681,Данные2!E:E),""))</f>
        <v/>
      </c>
      <c r="AB1681" s="45" t="str">
        <f>IF($U1681="","",IFERROR(ROUND(SUMIF(Данные2!$A:$A,Техлист!$U1681,Данные2!F:F)*100,0)&amp;"%",""))</f>
        <v/>
      </c>
    </row>
    <row r="1682" spans="1:28" x14ac:dyDescent="0.25">
      <c r="A1682" s="45" t="str">
        <f>IF(Данные2!$A1682&lt;&gt;"",Данные2!$A1682,"")</f>
        <v/>
      </c>
      <c r="G1682" s="45" t="str">
        <f t="shared" si="78"/>
        <v/>
      </c>
      <c r="H1682" s="45" t="str">
        <f>IF(COUNTIF(G$1:G1682,G1682)=1,IF(COUNT(H$1:H1681)&gt;0,MAX(H$1:H1681)+1,1),"")</f>
        <v/>
      </c>
      <c r="J1682" s="45" t="str">
        <f>IFERROR(IF(AND(Данные3!A1682&lt;&gt;"",Данные3!A1682=D$2),Данные3!B1682,""),"")</f>
        <v/>
      </c>
      <c r="K1682" s="45" t="str">
        <f>IF(COUNTIF(J$1:J1682,J1682)=1,IF(COUNT(K$1:K1681)&gt;0,MAX(K$1:K1681)+1,1),"")</f>
        <v/>
      </c>
      <c r="M1682" s="51" t="str">
        <f>IF(G1682="","",IFERROR(SUMIFS(Данные3!$E:$E,Данные3!$A:$A,D$2,Данные3!$B:$B,G1682),""))</f>
        <v/>
      </c>
      <c r="N1682" s="51" t="str">
        <f>IF(G1682="","",IFERROR(SUMIFS(Данные3!$F:$F,Данные3!$A:$A,D$2,Данные3!$B:$B,G1682),""))</f>
        <v/>
      </c>
      <c r="O1682" s="51" t="str">
        <f>IF(G1682="","",IFERROR(ROUND(SUMIFS(Данные3!$G:$G,Данные3!$A:$A,D$2,Данные3!$B:$B,G1682)*100,0)&amp;"%",""))</f>
        <v/>
      </c>
      <c r="U1682" s="51" t="str">
        <f t="shared" si="79"/>
        <v/>
      </c>
      <c r="V1682" s="53" t="str">
        <f t="shared" si="80"/>
        <v/>
      </c>
      <c r="W1682" s="51" t="str">
        <f>IFERROR(IF(Данные2!$A1682&lt;&gt;"",Данные2!$A1682,""),"")</f>
        <v/>
      </c>
      <c r="X1682" s="53" t="str">
        <f>IF(COUNTIF(W$1:W1682,W1682)=1,IF(COUNT(X$1:X1681)&gt;0,MAX(X$1:X1681)+1,1),"")</f>
        <v/>
      </c>
      <c r="Z1682" s="51" t="str">
        <f>IF($U1682="","",IFERROR(SUMIF(Данные2!$A:$A,Техлист!$U1682,Данные2!D:D),""))</f>
        <v/>
      </c>
      <c r="AA1682" s="51" t="str">
        <f>IF($U1682="","",IFERROR(SUMIF(Данные2!$A:$A,Техлист!$U1682,Данные2!E:E),""))</f>
        <v/>
      </c>
      <c r="AB1682" s="45" t="str">
        <f>IF($U1682="","",IFERROR(ROUND(SUMIF(Данные2!$A:$A,Техлист!$U1682,Данные2!F:F)*100,0)&amp;"%",""))</f>
        <v/>
      </c>
    </row>
    <row r="1683" spans="1:28" x14ac:dyDescent="0.25">
      <c r="A1683" s="45" t="str">
        <f>IF(Данные2!$A1683&lt;&gt;"",Данные2!$A1683,"")</f>
        <v/>
      </c>
      <c r="G1683" s="45" t="str">
        <f t="shared" si="78"/>
        <v/>
      </c>
      <c r="H1683" s="45" t="str">
        <f>IF(COUNTIF(G$1:G1683,G1683)=1,IF(COUNT(H$1:H1682)&gt;0,MAX(H$1:H1682)+1,1),"")</f>
        <v/>
      </c>
      <c r="J1683" s="45" t="str">
        <f>IFERROR(IF(AND(Данные3!A1683&lt;&gt;"",Данные3!A1683=D$2),Данные3!B1683,""),"")</f>
        <v/>
      </c>
      <c r="K1683" s="45" t="str">
        <f>IF(COUNTIF(J$1:J1683,J1683)=1,IF(COUNT(K$1:K1682)&gt;0,MAX(K$1:K1682)+1,1),"")</f>
        <v/>
      </c>
      <c r="M1683" s="51" t="str">
        <f>IF(G1683="","",IFERROR(SUMIFS(Данные3!$E:$E,Данные3!$A:$A,D$2,Данные3!$B:$B,G1683),""))</f>
        <v/>
      </c>
      <c r="N1683" s="51" t="str">
        <f>IF(G1683="","",IFERROR(SUMIFS(Данные3!$F:$F,Данные3!$A:$A,D$2,Данные3!$B:$B,G1683),""))</f>
        <v/>
      </c>
      <c r="O1683" s="51" t="str">
        <f>IF(G1683="","",IFERROR(ROUND(SUMIFS(Данные3!$G:$G,Данные3!$A:$A,D$2,Данные3!$B:$B,G1683)*100,0)&amp;"%",""))</f>
        <v/>
      </c>
      <c r="U1683" s="51" t="str">
        <f t="shared" si="79"/>
        <v/>
      </c>
      <c r="V1683" s="53" t="str">
        <f t="shared" si="80"/>
        <v/>
      </c>
      <c r="W1683" s="51" t="str">
        <f>IFERROR(IF(Данные2!$A1683&lt;&gt;"",Данные2!$A1683,""),"")</f>
        <v/>
      </c>
      <c r="X1683" s="53" t="str">
        <f>IF(COUNTIF(W$1:W1683,W1683)=1,IF(COUNT(X$1:X1682)&gt;0,MAX(X$1:X1682)+1,1),"")</f>
        <v/>
      </c>
      <c r="Z1683" s="51" t="str">
        <f>IF($U1683="","",IFERROR(SUMIF(Данные2!$A:$A,Техлист!$U1683,Данные2!D:D),""))</f>
        <v/>
      </c>
      <c r="AA1683" s="51" t="str">
        <f>IF($U1683="","",IFERROR(SUMIF(Данные2!$A:$A,Техлист!$U1683,Данные2!E:E),""))</f>
        <v/>
      </c>
      <c r="AB1683" s="45" t="str">
        <f>IF($U1683="","",IFERROR(ROUND(SUMIF(Данные2!$A:$A,Техлист!$U1683,Данные2!F:F)*100,0)&amp;"%",""))</f>
        <v/>
      </c>
    </row>
    <row r="1684" spans="1:28" x14ac:dyDescent="0.25">
      <c r="A1684" s="45" t="str">
        <f>IF(Данные2!$A1684&lt;&gt;"",Данные2!$A1684,"")</f>
        <v/>
      </c>
      <c r="G1684" s="45" t="str">
        <f t="shared" si="78"/>
        <v/>
      </c>
      <c r="H1684" s="45" t="str">
        <f>IF(COUNTIF(G$1:G1684,G1684)=1,IF(COUNT(H$1:H1683)&gt;0,MAX(H$1:H1683)+1,1),"")</f>
        <v/>
      </c>
      <c r="J1684" s="45" t="str">
        <f>IFERROR(IF(AND(Данные3!A1684&lt;&gt;"",Данные3!A1684=D$2),Данные3!B1684,""),"")</f>
        <v/>
      </c>
      <c r="K1684" s="45" t="str">
        <f>IF(COUNTIF(J$1:J1684,J1684)=1,IF(COUNT(K$1:K1683)&gt;0,MAX(K$1:K1683)+1,1),"")</f>
        <v/>
      </c>
      <c r="M1684" s="51" t="str">
        <f>IF(G1684="","",IFERROR(SUMIFS(Данные3!$E:$E,Данные3!$A:$A,D$2,Данные3!$B:$B,G1684),""))</f>
        <v/>
      </c>
      <c r="N1684" s="51" t="str">
        <f>IF(G1684="","",IFERROR(SUMIFS(Данные3!$F:$F,Данные3!$A:$A,D$2,Данные3!$B:$B,G1684),""))</f>
        <v/>
      </c>
      <c r="O1684" s="51" t="str">
        <f>IF(G1684="","",IFERROR(ROUND(SUMIFS(Данные3!$G:$G,Данные3!$A:$A,D$2,Данные3!$B:$B,G1684)*100,0)&amp;"%",""))</f>
        <v/>
      </c>
      <c r="U1684" s="51" t="str">
        <f t="shared" si="79"/>
        <v/>
      </c>
      <c r="V1684" s="53" t="str">
        <f t="shared" si="80"/>
        <v/>
      </c>
      <c r="W1684" s="51" t="str">
        <f>IFERROR(IF(Данные2!$A1684&lt;&gt;"",Данные2!$A1684,""),"")</f>
        <v/>
      </c>
      <c r="X1684" s="53" t="str">
        <f>IF(COUNTIF(W$1:W1684,W1684)=1,IF(COUNT(X$1:X1683)&gt;0,MAX(X$1:X1683)+1,1),"")</f>
        <v/>
      </c>
      <c r="Z1684" s="51" t="str">
        <f>IF($U1684="","",IFERROR(SUMIF(Данные2!$A:$A,Техлист!$U1684,Данные2!D:D),""))</f>
        <v/>
      </c>
      <c r="AA1684" s="51" t="str">
        <f>IF($U1684="","",IFERROR(SUMIF(Данные2!$A:$A,Техлист!$U1684,Данные2!E:E),""))</f>
        <v/>
      </c>
      <c r="AB1684" s="45" t="str">
        <f>IF($U1684="","",IFERROR(ROUND(SUMIF(Данные2!$A:$A,Техлист!$U1684,Данные2!F:F)*100,0)&amp;"%",""))</f>
        <v/>
      </c>
    </row>
    <row r="1685" spans="1:28" x14ac:dyDescent="0.25">
      <c r="A1685" s="45" t="str">
        <f>IF(Данные2!$A1685&lt;&gt;"",Данные2!$A1685,"")</f>
        <v/>
      </c>
      <c r="G1685" s="45" t="str">
        <f t="shared" si="78"/>
        <v/>
      </c>
      <c r="H1685" s="45" t="str">
        <f>IF(COUNTIF(G$1:G1685,G1685)=1,IF(COUNT(H$1:H1684)&gt;0,MAX(H$1:H1684)+1,1),"")</f>
        <v/>
      </c>
      <c r="J1685" s="45" t="str">
        <f>IFERROR(IF(AND(Данные3!A1685&lt;&gt;"",Данные3!A1685=D$2),Данные3!B1685,""),"")</f>
        <v/>
      </c>
      <c r="K1685" s="45" t="str">
        <f>IF(COUNTIF(J$1:J1685,J1685)=1,IF(COUNT(K$1:K1684)&gt;0,MAX(K$1:K1684)+1,1),"")</f>
        <v/>
      </c>
      <c r="M1685" s="51" t="str">
        <f>IF(G1685="","",IFERROR(SUMIFS(Данные3!$E:$E,Данные3!$A:$A,D$2,Данные3!$B:$B,G1685),""))</f>
        <v/>
      </c>
      <c r="N1685" s="51" t="str">
        <f>IF(G1685="","",IFERROR(SUMIFS(Данные3!$F:$F,Данные3!$A:$A,D$2,Данные3!$B:$B,G1685),""))</f>
        <v/>
      </c>
      <c r="O1685" s="51" t="str">
        <f>IF(G1685="","",IFERROR(ROUND(SUMIFS(Данные3!$G:$G,Данные3!$A:$A,D$2,Данные3!$B:$B,G1685)*100,0)&amp;"%",""))</f>
        <v/>
      </c>
      <c r="U1685" s="51" t="str">
        <f t="shared" si="79"/>
        <v/>
      </c>
      <c r="V1685" s="53" t="str">
        <f t="shared" si="80"/>
        <v/>
      </c>
      <c r="W1685" s="51" t="str">
        <f>IFERROR(IF(Данные2!$A1685&lt;&gt;"",Данные2!$A1685,""),"")</f>
        <v/>
      </c>
      <c r="X1685" s="53" t="str">
        <f>IF(COUNTIF(W$1:W1685,W1685)=1,IF(COUNT(X$1:X1684)&gt;0,MAX(X$1:X1684)+1,1),"")</f>
        <v/>
      </c>
      <c r="Z1685" s="51" t="str">
        <f>IF($U1685="","",IFERROR(SUMIF(Данные2!$A:$A,Техлист!$U1685,Данные2!D:D),""))</f>
        <v/>
      </c>
      <c r="AA1685" s="51" t="str">
        <f>IF($U1685="","",IFERROR(SUMIF(Данные2!$A:$A,Техлист!$U1685,Данные2!E:E),""))</f>
        <v/>
      </c>
      <c r="AB1685" s="45" t="str">
        <f>IF($U1685="","",IFERROR(ROUND(SUMIF(Данные2!$A:$A,Техлист!$U1685,Данные2!F:F)*100,0)&amp;"%",""))</f>
        <v/>
      </c>
    </row>
    <row r="1686" spans="1:28" x14ac:dyDescent="0.25">
      <c r="A1686" s="45" t="str">
        <f>IF(Данные2!$A1686&lt;&gt;"",Данные2!$A1686,"")</f>
        <v/>
      </c>
      <c r="G1686" s="45" t="str">
        <f t="shared" si="78"/>
        <v/>
      </c>
      <c r="H1686" s="45" t="str">
        <f>IF(COUNTIF(G$1:G1686,G1686)=1,IF(COUNT(H$1:H1685)&gt;0,MAX(H$1:H1685)+1,1),"")</f>
        <v/>
      </c>
      <c r="J1686" s="45" t="str">
        <f>IFERROR(IF(AND(Данные3!A1686&lt;&gt;"",Данные3!A1686=D$2),Данные3!B1686,""),"")</f>
        <v/>
      </c>
      <c r="K1686" s="45" t="str">
        <f>IF(COUNTIF(J$1:J1686,J1686)=1,IF(COUNT(K$1:K1685)&gt;0,MAX(K$1:K1685)+1,1),"")</f>
        <v/>
      </c>
      <c r="M1686" s="51" t="str">
        <f>IF(G1686="","",IFERROR(SUMIFS(Данные3!$E:$E,Данные3!$A:$A,D$2,Данные3!$B:$B,G1686),""))</f>
        <v/>
      </c>
      <c r="N1686" s="51" t="str">
        <f>IF(G1686="","",IFERROR(SUMIFS(Данные3!$F:$F,Данные3!$A:$A,D$2,Данные3!$B:$B,G1686),""))</f>
        <v/>
      </c>
      <c r="O1686" s="51" t="str">
        <f>IF(G1686="","",IFERROR(ROUND(SUMIFS(Данные3!$G:$G,Данные3!$A:$A,D$2,Данные3!$B:$B,G1686)*100,0)&amp;"%",""))</f>
        <v/>
      </c>
      <c r="U1686" s="51" t="str">
        <f t="shared" si="79"/>
        <v/>
      </c>
      <c r="V1686" s="53" t="str">
        <f t="shared" si="80"/>
        <v/>
      </c>
      <c r="W1686" s="51" t="str">
        <f>IFERROR(IF(Данные2!$A1686&lt;&gt;"",Данные2!$A1686,""),"")</f>
        <v/>
      </c>
      <c r="X1686" s="53" t="str">
        <f>IF(COUNTIF(W$1:W1686,W1686)=1,IF(COUNT(X$1:X1685)&gt;0,MAX(X$1:X1685)+1,1),"")</f>
        <v/>
      </c>
      <c r="Z1686" s="51" t="str">
        <f>IF($U1686="","",IFERROR(SUMIF(Данные2!$A:$A,Техлист!$U1686,Данные2!D:D),""))</f>
        <v/>
      </c>
      <c r="AA1686" s="51" t="str">
        <f>IF($U1686="","",IFERROR(SUMIF(Данные2!$A:$A,Техлист!$U1686,Данные2!E:E),""))</f>
        <v/>
      </c>
      <c r="AB1686" s="45" t="str">
        <f>IF($U1686="","",IFERROR(ROUND(SUMIF(Данные2!$A:$A,Техлист!$U1686,Данные2!F:F)*100,0)&amp;"%",""))</f>
        <v/>
      </c>
    </row>
    <row r="1687" spans="1:28" x14ac:dyDescent="0.25">
      <c r="A1687" s="45" t="str">
        <f>IF(Данные2!$A1687&lt;&gt;"",Данные2!$A1687,"")</f>
        <v/>
      </c>
      <c r="G1687" s="45" t="str">
        <f t="shared" si="78"/>
        <v/>
      </c>
      <c r="H1687" s="45" t="str">
        <f>IF(COUNTIF(G$1:G1687,G1687)=1,IF(COUNT(H$1:H1686)&gt;0,MAX(H$1:H1686)+1,1),"")</f>
        <v/>
      </c>
      <c r="J1687" s="45" t="str">
        <f>IFERROR(IF(AND(Данные3!A1687&lt;&gt;"",Данные3!A1687=D$2),Данные3!B1687,""),"")</f>
        <v/>
      </c>
      <c r="K1687" s="45" t="str">
        <f>IF(COUNTIF(J$1:J1687,J1687)=1,IF(COUNT(K$1:K1686)&gt;0,MAX(K$1:K1686)+1,1),"")</f>
        <v/>
      </c>
      <c r="M1687" s="51" t="str">
        <f>IF(G1687="","",IFERROR(SUMIFS(Данные3!$E:$E,Данные3!$A:$A,D$2,Данные3!$B:$B,G1687),""))</f>
        <v/>
      </c>
      <c r="N1687" s="51" t="str">
        <f>IF(G1687="","",IFERROR(SUMIFS(Данные3!$F:$F,Данные3!$A:$A,D$2,Данные3!$B:$B,G1687),""))</f>
        <v/>
      </c>
      <c r="O1687" s="51" t="str">
        <f>IF(G1687="","",IFERROR(ROUND(SUMIFS(Данные3!$G:$G,Данные3!$A:$A,D$2,Данные3!$B:$B,G1687)*100,0)&amp;"%",""))</f>
        <v/>
      </c>
      <c r="U1687" s="51" t="str">
        <f t="shared" si="79"/>
        <v/>
      </c>
      <c r="V1687" s="53" t="str">
        <f t="shared" si="80"/>
        <v/>
      </c>
      <c r="W1687" s="51" t="str">
        <f>IFERROR(IF(Данные2!$A1687&lt;&gt;"",Данные2!$A1687,""),"")</f>
        <v/>
      </c>
      <c r="X1687" s="53" t="str">
        <f>IF(COUNTIF(W$1:W1687,W1687)=1,IF(COUNT(X$1:X1686)&gt;0,MAX(X$1:X1686)+1,1),"")</f>
        <v/>
      </c>
      <c r="Z1687" s="51" t="str">
        <f>IF($U1687="","",IFERROR(SUMIF(Данные2!$A:$A,Техлист!$U1687,Данные2!D:D),""))</f>
        <v/>
      </c>
      <c r="AA1687" s="51" t="str">
        <f>IF($U1687="","",IFERROR(SUMIF(Данные2!$A:$A,Техлист!$U1687,Данные2!E:E),""))</f>
        <v/>
      </c>
      <c r="AB1687" s="45" t="str">
        <f>IF($U1687="","",IFERROR(ROUND(SUMIF(Данные2!$A:$A,Техлист!$U1687,Данные2!F:F)*100,0)&amp;"%",""))</f>
        <v/>
      </c>
    </row>
    <row r="1688" spans="1:28" x14ac:dyDescent="0.25">
      <c r="A1688" s="45" t="str">
        <f>IF(Данные2!$A1688&lt;&gt;"",Данные2!$A1688,"")</f>
        <v/>
      </c>
      <c r="G1688" s="45" t="str">
        <f t="shared" si="78"/>
        <v/>
      </c>
      <c r="H1688" s="45" t="str">
        <f>IF(COUNTIF(G$1:G1688,G1688)=1,IF(COUNT(H$1:H1687)&gt;0,MAX(H$1:H1687)+1,1),"")</f>
        <v/>
      </c>
      <c r="J1688" s="45" t="str">
        <f>IFERROR(IF(AND(Данные3!A1688&lt;&gt;"",Данные3!A1688=D$2),Данные3!B1688,""),"")</f>
        <v/>
      </c>
      <c r="K1688" s="45" t="str">
        <f>IF(COUNTIF(J$1:J1688,J1688)=1,IF(COUNT(K$1:K1687)&gt;0,MAX(K$1:K1687)+1,1),"")</f>
        <v/>
      </c>
      <c r="M1688" s="51" t="str">
        <f>IF(G1688="","",IFERROR(SUMIFS(Данные3!$E:$E,Данные3!$A:$A,D$2,Данные3!$B:$B,G1688),""))</f>
        <v/>
      </c>
      <c r="N1688" s="51" t="str">
        <f>IF(G1688="","",IFERROR(SUMIFS(Данные3!$F:$F,Данные3!$A:$A,D$2,Данные3!$B:$B,G1688),""))</f>
        <v/>
      </c>
      <c r="O1688" s="51" t="str">
        <f>IF(G1688="","",IFERROR(ROUND(SUMIFS(Данные3!$G:$G,Данные3!$A:$A,D$2,Данные3!$B:$B,G1688)*100,0)&amp;"%",""))</f>
        <v/>
      </c>
      <c r="U1688" s="51" t="str">
        <f t="shared" si="79"/>
        <v/>
      </c>
      <c r="V1688" s="53" t="str">
        <f t="shared" si="80"/>
        <v/>
      </c>
      <c r="W1688" s="51" t="str">
        <f>IFERROR(IF(Данные2!$A1688&lt;&gt;"",Данные2!$A1688,""),"")</f>
        <v/>
      </c>
      <c r="X1688" s="53" t="str">
        <f>IF(COUNTIF(W$1:W1688,W1688)=1,IF(COUNT(X$1:X1687)&gt;0,MAX(X$1:X1687)+1,1),"")</f>
        <v/>
      </c>
      <c r="Z1688" s="51" t="str">
        <f>IF($U1688="","",IFERROR(SUMIF(Данные2!$A:$A,Техлист!$U1688,Данные2!D:D),""))</f>
        <v/>
      </c>
      <c r="AA1688" s="51" t="str">
        <f>IF($U1688="","",IFERROR(SUMIF(Данные2!$A:$A,Техлист!$U1688,Данные2!E:E),""))</f>
        <v/>
      </c>
      <c r="AB1688" s="45" t="str">
        <f>IF($U1688="","",IFERROR(ROUND(SUMIF(Данные2!$A:$A,Техлист!$U1688,Данные2!F:F)*100,0)&amp;"%",""))</f>
        <v/>
      </c>
    </row>
    <row r="1689" spans="1:28" x14ac:dyDescent="0.25">
      <c r="A1689" s="45" t="str">
        <f>IF(Данные2!$A1689&lt;&gt;"",Данные2!$A1689,"")</f>
        <v/>
      </c>
      <c r="G1689" s="45" t="str">
        <f t="shared" si="78"/>
        <v/>
      </c>
      <c r="H1689" s="45" t="str">
        <f>IF(COUNTIF(G$1:G1689,G1689)=1,IF(COUNT(H$1:H1688)&gt;0,MAX(H$1:H1688)+1,1),"")</f>
        <v/>
      </c>
      <c r="J1689" s="45" t="str">
        <f>IFERROR(IF(AND(Данные3!A1689&lt;&gt;"",Данные3!A1689=D$2),Данные3!B1689,""),"")</f>
        <v/>
      </c>
      <c r="K1689" s="45" t="str">
        <f>IF(COUNTIF(J$1:J1689,J1689)=1,IF(COUNT(K$1:K1688)&gt;0,MAX(K$1:K1688)+1,1),"")</f>
        <v/>
      </c>
      <c r="M1689" s="51" t="str">
        <f>IF(G1689="","",IFERROR(SUMIFS(Данные3!$E:$E,Данные3!$A:$A,D$2,Данные3!$B:$B,G1689),""))</f>
        <v/>
      </c>
      <c r="N1689" s="51" t="str">
        <f>IF(G1689="","",IFERROR(SUMIFS(Данные3!$F:$F,Данные3!$A:$A,D$2,Данные3!$B:$B,G1689),""))</f>
        <v/>
      </c>
      <c r="O1689" s="51" t="str">
        <f>IF(G1689="","",IFERROR(ROUND(SUMIFS(Данные3!$G:$G,Данные3!$A:$A,D$2,Данные3!$B:$B,G1689)*100,0)&amp;"%",""))</f>
        <v/>
      </c>
      <c r="U1689" s="51" t="str">
        <f t="shared" si="79"/>
        <v/>
      </c>
      <c r="V1689" s="53" t="str">
        <f t="shared" si="80"/>
        <v/>
      </c>
      <c r="W1689" s="51" t="str">
        <f>IFERROR(IF(Данные2!$A1689&lt;&gt;"",Данные2!$A1689,""),"")</f>
        <v/>
      </c>
      <c r="X1689" s="53" t="str">
        <f>IF(COUNTIF(W$1:W1689,W1689)=1,IF(COUNT(X$1:X1688)&gt;0,MAX(X$1:X1688)+1,1),"")</f>
        <v/>
      </c>
      <c r="Z1689" s="51" t="str">
        <f>IF($U1689="","",IFERROR(SUMIF(Данные2!$A:$A,Техлист!$U1689,Данные2!D:D),""))</f>
        <v/>
      </c>
      <c r="AA1689" s="51" t="str">
        <f>IF($U1689="","",IFERROR(SUMIF(Данные2!$A:$A,Техлист!$U1689,Данные2!E:E),""))</f>
        <v/>
      </c>
      <c r="AB1689" s="45" t="str">
        <f>IF($U1689="","",IFERROR(ROUND(SUMIF(Данные2!$A:$A,Техлист!$U1689,Данные2!F:F)*100,0)&amp;"%",""))</f>
        <v/>
      </c>
    </row>
    <row r="1690" spans="1:28" x14ac:dyDescent="0.25">
      <c r="A1690" s="45" t="str">
        <f>IF(Данные2!$A1690&lt;&gt;"",Данные2!$A1690,"")</f>
        <v/>
      </c>
      <c r="G1690" s="45" t="str">
        <f t="shared" si="78"/>
        <v/>
      </c>
      <c r="H1690" s="45" t="str">
        <f>IF(COUNTIF(G$1:G1690,G1690)=1,IF(COUNT(H$1:H1689)&gt;0,MAX(H$1:H1689)+1,1),"")</f>
        <v/>
      </c>
      <c r="J1690" s="45" t="str">
        <f>IFERROR(IF(AND(Данные3!A1690&lt;&gt;"",Данные3!A1690=D$2),Данные3!B1690,""),"")</f>
        <v/>
      </c>
      <c r="K1690" s="45" t="str">
        <f>IF(COUNTIF(J$1:J1690,J1690)=1,IF(COUNT(K$1:K1689)&gt;0,MAX(K$1:K1689)+1,1),"")</f>
        <v/>
      </c>
      <c r="M1690" s="51" t="str">
        <f>IF(G1690="","",IFERROR(SUMIFS(Данные3!$E:$E,Данные3!$A:$A,D$2,Данные3!$B:$B,G1690),""))</f>
        <v/>
      </c>
      <c r="N1690" s="51" t="str">
        <f>IF(G1690="","",IFERROR(SUMIFS(Данные3!$F:$F,Данные3!$A:$A,D$2,Данные3!$B:$B,G1690),""))</f>
        <v/>
      </c>
      <c r="O1690" s="51" t="str">
        <f>IF(G1690="","",IFERROR(ROUND(SUMIFS(Данные3!$G:$G,Данные3!$A:$A,D$2,Данные3!$B:$B,G1690)*100,0)&amp;"%",""))</f>
        <v/>
      </c>
      <c r="U1690" s="51" t="str">
        <f t="shared" si="79"/>
        <v/>
      </c>
      <c r="V1690" s="53" t="str">
        <f t="shared" si="80"/>
        <v/>
      </c>
      <c r="W1690" s="51" t="str">
        <f>IFERROR(IF(Данные2!$A1690&lt;&gt;"",Данные2!$A1690,""),"")</f>
        <v/>
      </c>
      <c r="X1690" s="53" t="str">
        <f>IF(COUNTIF(W$1:W1690,W1690)=1,IF(COUNT(X$1:X1689)&gt;0,MAX(X$1:X1689)+1,1),"")</f>
        <v/>
      </c>
      <c r="Z1690" s="51" t="str">
        <f>IF($U1690="","",IFERROR(SUMIF(Данные2!$A:$A,Техлист!$U1690,Данные2!D:D),""))</f>
        <v/>
      </c>
      <c r="AA1690" s="51" t="str">
        <f>IF($U1690="","",IFERROR(SUMIF(Данные2!$A:$A,Техлист!$U1690,Данные2!E:E),""))</f>
        <v/>
      </c>
      <c r="AB1690" s="45" t="str">
        <f>IF($U1690="","",IFERROR(ROUND(SUMIF(Данные2!$A:$A,Техлист!$U1690,Данные2!F:F)*100,0)&amp;"%",""))</f>
        <v/>
      </c>
    </row>
    <row r="1691" spans="1:28" x14ac:dyDescent="0.25">
      <c r="A1691" s="45" t="str">
        <f>IF(Данные2!$A1691&lt;&gt;"",Данные2!$A1691,"")</f>
        <v/>
      </c>
      <c r="G1691" s="45" t="str">
        <f t="shared" si="78"/>
        <v/>
      </c>
      <c r="H1691" s="45" t="str">
        <f>IF(COUNTIF(G$1:G1691,G1691)=1,IF(COUNT(H$1:H1690)&gt;0,MAX(H$1:H1690)+1,1),"")</f>
        <v/>
      </c>
      <c r="J1691" s="45" t="str">
        <f>IFERROR(IF(AND(Данные3!A1691&lt;&gt;"",Данные3!A1691=D$2),Данные3!B1691,""),"")</f>
        <v/>
      </c>
      <c r="K1691" s="45" t="str">
        <f>IF(COUNTIF(J$1:J1691,J1691)=1,IF(COUNT(K$1:K1690)&gt;0,MAX(K$1:K1690)+1,1),"")</f>
        <v/>
      </c>
      <c r="M1691" s="51" t="str">
        <f>IF(G1691="","",IFERROR(SUMIFS(Данные3!$E:$E,Данные3!$A:$A,D$2,Данные3!$B:$B,G1691),""))</f>
        <v/>
      </c>
      <c r="N1691" s="51" t="str">
        <f>IF(G1691="","",IFERROR(SUMIFS(Данные3!$F:$F,Данные3!$A:$A,D$2,Данные3!$B:$B,G1691),""))</f>
        <v/>
      </c>
      <c r="O1691" s="51" t="str">
        <f>IF(G1691="","",IFERROR(ROUND(SUMIFS(Данные3!$G:$G,Данные3!$A:$A,D$2,Данные3!$B:$B,G1691)*100,0)&amp;"%",""))</f>
        <v/>
      </c>
      <c r="U1691" s="51" t="str">
        <f t="shared" si="79"/>
        <v/>
      </c>
      <c r="V1691" s="53" t="str">
        <f t="shared" si="80"/>
        <v/>
      </c>
      <c r="W1691" s="51" t="str">
        <f>IFERROR(IF(Данные2!$A1691&lt;&gt;"",Данные2!$A1691,""),"")</f>
        <v/>
      </c>
      <c r="X1691" s="53" t="str">
        <f>IF(COUNTIF(W$1:W1691,W1691)=1,IF(COUNT(X$1:X1690)&gt;0,MAX(X$1:X1690)+1,1),"")</f>
        <v/>
      </c>
      <c r="Z1691" s="51" t="str">
        <f>IF($U1691="","",IFERROR(SUMIF(Данные2!$A:$A,Техлист!$U1691,Данные2!D:D),""))</f>
        <v/>
      </c>
      <c r="AA1691" s="51" t="str">
        <f>IF($U1691="","",IFERROR(SUMIF(Данные2!$A:$A,Техлист!$U1691,Данные2!E:E),""))</f>
        <v/>
      </c>
      <c r="AB1691" s="45" t="str">
        <f>IF($U1691="","",IFERROR(ROUND(SUMIF(Данные2!$A:$A,Техлист!$U1691,Данные2!F:F)*100,0)&amp;"%",""))</f>
        <v/>
      </c>
    </row>
    <row r="1692" spans="1:28" x14ac:dyDescent="0.25">
      <c r="A1692" s="45" t="str">
        <f>IF(Данные2!$A1692&lt;&gt;"",Данные2!$A1692,"")</f>
        <v/>
      </c>
      <c r="G1692" s="45" t="str">
        <f t="shared" si="78"/>
        <v/>
      </c>
      <c r="H1692" s="45" t="str">
        <f>IF(COUNTIF(G$1:G1692,G1692)=1,IF(COUNT(H$1:H1691)&gt;0,MAX(H$1:H1691)+1,1),"")</f>
        <v/>
      </c>
      <c r="J1692" s="45" t="str">
        <f>IFERROR(IF(AND(Данные3!A1692&lt;&gt;"",Данные3!A1692=D$2),Данные3!B1692,""),"")</f>
        <v/>
      </c>
      <c r="K1692" s="45" t="str">
        <f>IF(COUNTIF(J$1:J1692,J1692)=1,IF(COUNT(K$1:K1691)&gt;0,MAX(K$1:K1691)+1,1),"")</f>
        <v/>
      </c>
      <c r="M1692" s="51" t="str">
        <f>IF(G1692="","",IFERROR(SUMIFS(Данные3!$E:$E,Данные3!$A:$A,D$2,Данные3!$B:$B,G1692),""))</f>
        <v/>
      </c>
      <c r="N1692" s="51" t="str">
        <f>IF(G1692="","",IFERROR(SUMIFS(Данные3!$F:$F,Данные3!$A:$A,D$2,Данные3!$B:$B,G1692),""))</f>
        <v/>
      </c>
      <c r="O1692" s="51" t="str">
        <f>IF(G1692="","",IFERROR(ROUND(SUMIFS(Данные3!$G:$G,Данные3!$A:$A,D$2,Данные3!$B:$B,G1692)*100,0)&amp;"%",""))</f>
        <v/>
      </c>
      <c r="U1692" s="51" t="str">
        <f t="shared" si="79"/>
        <v/>
      </c>
      <c r="V1692" s="53" t="str">
        <f t="shared" si="80"/>
        <v/>
      </c>
      <c r="W1692" s="51" t="str">
        <f>IFERROR(IF(Данные2!$A1692&lt;&gt;"",Данные2!$A1692,""),"")</f>
        <v/>
      </c>
      <c r="X1692" s="53" t="str">
        <f>IF(COUNTIF(W$1:W1692,W1692)=1,IF(COUNT(X$1:X1691)&gt;0,MAX(X$1:X1691)+1,1),"")</f>
        <v/>
      </c>
      <c r="Z1692" s="51" t="str">
        <f>IF($U1692="","",IFERROR(SUMIF(Данные2!$A:$A,Техлист!$U1692,Данные2!D:D),""))</f>
        <v/>
      </c>
      <c r="AA1692" s="51" t="str">
        <f>IF($U1692="","",IFERROR(SUMIF(Данные2!$A:$A,Техлист!$U1692,Данные2!E:E),""))</f>
        <v/>
      </c>
      <c r="AB1692" s="45" t="str">
        <f>IF($U1692="","",IFERROR(ROUND(SUMIF(Данные2!$A:$A,Техлист!$U1692,Данные2!F:F)*100,0)&amp;"%",""))</f>
        <v/>
      </c>
    </row>
    <row r="1693" spans="1:28" x14ac:dyDescent="0.25">
      <c r="A1693" s="45" t="str">
        <f>IF(Данные2!$A1693&lt;&gt;"",Данные2!$A1693,"")</f>
        <v/>
      </c>
      <c r="G1693" s="45" t="str">
        <f t="shared" si="78"/>
        <v/>
      </c>
      <c r="H1693" s="45" t="str">
        <f>IF(COUNTIF(G$1:G1693,G1693)=1,IF(COUNT(H$1:H1692)&gt;0,MAX(H$1:H1692)+1,1),"")</f>
        <v/>
      </c>
      <c r="J1693" s="45" t="str">
        <f>IFERROR(IF(AND(Данные3!A1693&lt;&gt;"",Данные3!A1693=D$2),Данные3!B1693,""),"")</f>
        <v/>
      </c>
      <c r="K1693" s="45" t="str">
        <f>IF(COUNTIF(J$1:J1693,J1693)=1,IF(COUNT(K$1:K1692)&gt;0,MAX(K$1:K1692)+1,1),"")</f>
        <v/>
      </c>
      <c r="M1693" s="51" t="str">
        <f>IF(G1693="","",IFERROR(SUMIFS(Данные3!$E:$E,Данные3!$A:$A,D$2,Данные3!$B:$B,G1693),""))</f>
        <v/>
      </c>
      <c r="N1693" s="51" t="str">
        <f>IF(G1693="","",IFERROR(SUMIFS(Данные3!$F:$F,Данные3!$A:$A,D$2,Данные3!$B:$B,G1693),""))</f>
        <v/>
      </c>
      <c r="O1693" s="51" t="str">
        <f>IF(G1693="","",IFERROR(ROUND(SUMIFS(Данные3!$G:$G,Данные3!$A:$A,D$2,Данные3!$B:$B,G1693)*100,0)&amp;"%",""))</f>
        <v/>
      </c>
      <c r="U1693" s="51" t="str">
        <f t="shared" si="79"/>
        <v/>
      </c>
      <c r="V1693" s="53" t="str">
        <f t="shared" si="80"/>
        <v/>
      </c>
      <c r="W1693" s="51" t="str">
        <f>IFERROR(IF(Данные2!$A1693&lt;&gt;"",Данные2!$A1693,""),"")</f>
        <v/>
      </c>
      <c r="X1693" s="53" t="str">
        <f>IF(COUNTIF(W$1:W1693,W1693)=1,IF(COUNT(X$1:X1692)&gt;0,MAX(X$1:X1692)+1,1),"")</f>
        <v/>
      </c>
      <c r="Z1693" s="51" t="str">
        <f>IF($U1693="","",IFERROR(SUMIF(Данные2!$A:$A,Техлист!$U1693,Данные2!D:D),""))</f>
        <v/>
      </c>
      <c r="AA1693" s="51" t="str">
        <f>IF($U1693="","",IFERROR(SUMIF(Данные2!$A:$A,Техлист!$U1693,Данные2!E:E),""))</f>
        <v/>
      </c>
      <c r="AB1693" s="45" t="str">
        <f>IF($U1693="","",IFERROR(ROUND(SUMIF(Данные2!$A:$A,Техлист!$U1693,Данные2!F:F)*100,0)&amp;"%",""))</f>
        <v/>
      </c>
    </row>
    <row r="1694" spans="1:28" x14ac:dyDescent="0.25">
      <c r="A1694" s="45" t="str">
        <f>IF(Данные2!$A1694&lt;&gt;"",Данные2!$A1694,"")</f>
        <v/>
      </c>
      <c r="G1694" s="45" t="str">
        <f t="shared" si="78"/>
        <v/>
      </c>
      <c r="H1694" s="45" t="str">
        <f>IF(COUNTIF(G$1:G1694,G1694)=1,IF(COUNT(H$1:H1693)&gt;0,MAX(H$1:H1693)+1,1),"")</f>
        <v/>
      </c>
      <c r="J1694" s="45" t="str">
        <f>IFERROR(IF(AND(Данные3!A1694&lt;&gt;"",Данные3!A1694=D$2),Данные3!B1694,""),"")</f>
        <v/>
      </c>
      <c r="K1694" s="45" t="str">
        <f>IF(COUNTIF(J$1:J1694,J1694)=1,IF(COUNT(K$1:K1693)&gt;0,MAX(K$1:K1693)+1,1),"")</f>
        <v/>
      </c>
      <c r="M1694" s="51" t="str">
        <f>IF(G1694="","",IFERROR(SUMIFS(Данные3!$E:$E,Данные3!$A:$A,D$2,Данные3!$B:$B,G1694),""))</f>
        <v/>
      </c>
      <c r="N1694" s="51" t="str">
        <f>IF(G1694="","",IFERROR(SUMIFS(Данные3!$F:$F,Данные3!$A:$A,D$2,Данные3!$B:$B,G1694),""))</f>
        <v/>
      </c>
      <c r="O1694" s="51" t="str">
        <f>IF(G1694="","",IFERROR(ROUND(SUMIFS(Данные3!$G:$G,Данные3!$A:$A,D$2,Данные3!$B:$B,G1694)*100,0)&amp;"%",""))</f>
        <v/>
      </c>
      <c r="U1694" s="51" t="str">
        <f t="shared" si="79"/>
        <v/>
      </c>
      <c r="V1694" s="53" t="str">
        <f t="shared" si="80"/>
        <v/>
      </c>
      <c r="W1694" s="51" t="str">
        <f>IFERROR(IF(Данные2!$A1694&lt;&gt;"",Данные2!$A1694,""),"")</f>
        <v/>
      </c>
      <c r="X1694" s="53" t="str">
        <f>IF(COUNTIF(W$1:W1694,W1694)=1,IF(COUNT(X$1:X1693)&gt;0,MAX(X$1:X1693)+1,1),"")</f>
        <v/>
      </c>
      <c r="Z1694" s="51" t="str">
        <f>IF($U1694="","",IFERROR(SUMIF(Данные2!$A:$A,Техлист!$U1694,Данные2!D:D),""))</f>
        <v/>
      </c>
      <c r="AA1694" s="51" t="str">
        <f>IF($U1694="","",IFERROR(SUMIF(Данные2!$A:$A,Техлист!$U1694,Данные2!E:E),""))</f>
        <v/>
      </c>
      <c r="AB1694" s="45" t="str">
        <f>IF($U1694="","",IFERROR(ROUND(SUMIF(Данные2!$A:$A,Техлист!$U1694,Данные2!F:F)*100,0)&amp;"%",""))</f>
        <v/>
      </c>
    </row>
    <row r="1695" spans="1:28" x14ac:dyDescent="0.25">
      <c r="A1695" s="45" t="str">
        <f>IF(Данные2!$A1695&lt;&gt;"",Данные2!$A1695,"")</f>
        <v/>
      </c>
      <c r="G1695" s="45" t="str">
        <f t="shared" si="78"/>
        <v/>
      </c>
      <c r="H1695" s="45" t="str">
        <f>IF(COUNTIF(G$1:G1695,G1695)=1,IF(COUNT(H$1:H1694)&gt;0,MAX(H$1:H1694)+1,1),"")</f>
        <v/>
      </c>
      <c r="J1695" s="45" t="str">
        <f>IFERROR(IF(AND(Данные3!A1695&lt;&gt;"",Данные3!A1695=D$2),Данные3!B1695,""),"")</f>
        <v/>
      </c>
      <c r="K1695" s="45" t="str">
        <f>IF(COUNTIF(J$1:J1695,J1695)=1,IF(COUNT(K$1:K1694)&gt;0,MAX(K$1:K1694)+1,1),"")</f>
        <v/>
      </c>
      <c r="M1695" s="51" t="str">
        <f>IF(G1695="","",IFERROR(SUMIFS(Данные3!$E:$E,Данные3!$A:$A,D$2,Данные3!$B:$B,G1695),""))</f>
        <v/>
      </c>
      <c r="N1695" s="51" t="str">
        <f>IF(G1695="","",IFERROR(SUMIFS(Данные3!$F:$F,Данные3!$A:$A,D$2,Данные3!$B:$B,G1695),""))</f>
        <v/>
      </c>
      <c r="O1695" s="51" t="str">
        <f>IF(G1695="","",IFERROR(ROUND(SUMIFS(Данные3!$G:$G,Данные3!$A:$A,D$2,Данные3!$B:$B,G1695)*100,0)&amp;"%",""))</f>
        <v/>
      </c>
      <c r="U1695" s="51" t="str">
        <f t="shared" si="79"/>
        <v/>
      </c>
      <c r="V1695" s="53" t="str">
        <f t="shared" si="80"/>
        <v/>
      </c>
      <c r="W1695" s="51" t="str">
        <f>IFERROR(IF(Данные2!$A1695&lt;&gt;"",Данные2!$A1695,""),"")</f>
        <v/>
      </c>
      <c r="X1695" s="53" t="str">
        <f>IF(COUNTIF(W$1:W1695,W1695)=1,IF(COUNT(X$1:X1694)&gt;0,MAX(X$1:X1694)+1,1),"")</f>
        <v/>
      </c>
      <c r="Z1695" s="51" t="str">
        <f>IF($U1695="","",IFERROR(SUMIF(Данные2!$A:$A,Техлист!$U1695,Данные2!D:D),""))</f>
        <v/>
      </c>
      <c r="AA1695" s="51" t="str">
        <f>IF($U1695="","",IFERROR(SUMIF(Данные2!$A:$A,Техлист!$U1695,Данные2!E:E),""))</f>
        <v/>
      </c>
      <c r="AB1695" s="45" t="str">
        <f>IF($U1695="","",IFERROR(ROUND(SUMIF(Данные2!$A:$A,Техлист!$U1695,Данные2!F:F)*100,0)&amp;"%",""))</f>
        <v/>
      </c>
    </row>
    <row r="1696" spans="1:28" x14ac:dyDescent="0.25">
      <c r="A1696" s="45" t="str">
        <f>IF(Данные2!$A1696&lt;&gt;"",Данные2!$A1696,"")</f>
        <v/>
      </c>
      <c r="G1696" s="45" t="str">
        <f t="shared" si="78"/>
        <v/>
      </c>
      <c r="H1696" s="45" t="str">
        <f>IF(COUNTIF(G$1:G1696,G1696)=1,IF(COUNT(H$1:H1695)&gt;0,MAX(H$1:H1695)+1,1),"")</f>
        <v/>
      </c>
      <c r="J1696" s="45" t="str">
        <f>IFERROR(IF(AND(Данные3!A1696&lt;&gt;"",Данные3!A1696=D$2),Данные3!B1696,""),"")</f>
        <v/>
      </c>
      <c r="K1696" s="45" t="str">
        <f>IF(COUNTIF(J$1:J1696,J1696)=1,IF(COUNT(K$1:K1695)&gt;0,MAX(K$1:K1695)+1,1),"")</f>
        <v/>
      </c>
      <c r="M1696" s="51" t="str">
        <f>IF(G1696="","",IFERROR(SUMIFS(Данные3!$E:$E,Данные3!$A:$A,D$2,Данные3!$B:$B,G1696),""))</f>
        <v/>
      </c>
      <c r="N1696" s="51" t="str">
        <f>IF(G1696="","",IFERROR(SUMIFS(Данные3!$F:$F,Данные3!$A:$A,D$2,Данные3!$B:$B,G1696),""))</f>
        <v/>
      </c>
      <c r="O1696" s="51" t="str">
        <f>IF(G1696="","",IFERROR(ROUND(SUMIFS(Данные3!$G:$G,Данные3!$A:$A,D$2,Данные3!$B:$B,G1696)*100,0)&amp;"%",""))</f>
        <v/>
      </c>
      <c r="U1696" s="51" t="str">
        <f t="shared" si="79"/>
        <v/>
      </c>
      <c r="V1696" s="53" t="str">
        <f t="shared" si="80"/>
        <v/>
      </c>
      <c r="W1696" s="51" t="str">
        <f>IFERROR(IF(Данные2!$A1696&lt;&gt;"",Данные2!$A1696,""),"")</f>
        <v/>
      </c>
      <c r="X1696" s="53" t="str">
        <f>IF(COUNTIF(W$1:W1696,W1696)=1,IF(COUNT(X$1:X1695)&gt;0,MAX(X$1:X1695)+1,1),"")</f>
        <v/>
      </c>
      <c r="Z1696" s="51" t="str">
        <f>IF($U1696="","",IFERROR(SUMIF(Данные2!$A:$A,Техлист!$U1696,Данные2!D:D),""))</f>
        <v/>
      </c>
      <c r="AA1696" s="51" t="str">
        <f>IF($U1696="","",IFERROR(SUMIF(Данные2!$A:$A,Техлист!$U1696,Данные2!E:E),""))</f>
        <v/>
      </c>
      <c r="AB1696" s="45" t="str">
        <f>IF($U1696="","",IFERROR(ROUND(SUMIF(Данные2!$A:$A,Техлист!$U1696,Данные2!F:F)*100,0)&amp;"%",""))</f>
        <v/>
      </c>
    </row>
    <row r="1697" spans="1:28" x14ac:dyDescent="0.25">
      <c r="A1697" s="45" t="str">
        <f>IF(Данные2!$A1697&lt;&gt;"",Данные2!$A1697,"")</f>
        <v/>
      </c>
      <c r="G1697" s="45" t="str">
        <f t="shared" si="78"/>
        <v/>
      </c>
      <c r="H1697" s="45" t="str">
        <f>IF(COUNTIF(G$1:G1697,G1697)=1,IF(COUNT(H$1:H1696)&gt;0,MAX(H$1:H1696)+1,1),"")</f>
        <v/>
      </c>
      <c r="J1697" s="45" t="str">
        <f>IFERROR(IF(AND(Данные3!A1697&lt;&gt;"",Данные3!A1697=D$2),Данные3!B1697,""),"")</f>
        <v/>
      </c>
      <c r="K1697" s="45" t="str">
        <f>IF(COUNTIF(J$1:J1697,J1697)=1,IF(COUNT(K$1:K1696)&gt;0,MAX(K$1:K1696)+1,1),"")</f>
        <v/>
      </c>
      <c r="M1697" s="51" t="str">
        <f>IF(G1697="","",IFERROR(SUMIFS(Данные3!$E:$E,Данные3!$A:$A,D$2,Данные3!$B:$B,G1697),""))</f>
        <v/>
      </c>
      <c r="N1697" s="51" t="str">
        <f>IF(G1697="","",IFERROR(SUMIFS(Данные3!$F:$F,Данные3!$A:$A,D$2,Данные3!$B:$B,G1697),""))</f>
        <v/>
      </c>
      <c r="O1697" s="51" t="str">
        <f>IF(G1697="","",IFERROR(ROUND(SUMIFS(Данные3!$G:$G,Данные3!$A:$A,D$2,Данные3!$B:$B,G1697)*100,0)&amp;"%",""))</f>
        <v/>
      </c>
      <c r="U1697" s="51" t="str">
        <f t="shared" si="79"/>
        <v/>
      </c>
      <c r="V1697" s="53" t="str">
        <f t="shared" si="80"/>
        <v/>
      </c>
      <c r="W1697" s="51" t="str">
        <f>IFERROR(IF(Данные2!$A1697&lt;&gt;"",Данные2!$A1697,""),"")</f>
        <v/>
      </c>
      <c r="X1697" s="53" t="str">
        <f>IF(COUNTIF(W$1:W1697,W1697)=1,IF(COUNT(X$1:X1696)&gt;0,MAX(X$1:X1696)+1,1),"")</f>
        <v/>
      </c>
      <c r="Z1697" s="51" t="str">
        <f>IF($U1697="","",IFERROR(SUMIF(Данные2!$A:$A,Техлист!$U1697,Данные2!D:D),""))</f>
        <v/>
      </c>
      <c r="AA1697" s="51" t="str">
        <f>IF($U1697="","",IFERROR(SUMIF(Данные2!$A:$A,Техлист!$U1697,Данные2!E:E),""))</f>
        <v/>
      </c>
      <c r="AB1697" s="45" t="str">
        <f>IF($U1697="","",IFERROR(ROUND(SUMIF(Данные2!$A:$A,Техлист!$U1697,Данные2!F:F)*100,0)&amp;"%",""))</f>
        <v/>
      </c>
    </row>
    <row r="1698" spans="1:28" x14ac:dyDescent="0.25">
      <c r="A1698" s="45" t="str">
        <f>IF(Данные2!$A1698&lt;&gt;"",Данные2!$A1698,"")</f>
        <v/>
      </c>
      <c r="G1698" s="45" t="str">
        <f t="shared" si="78"/>
        <v/>
      </c>
      <c r="H1698" s="45" t="str">
        <f>IF(COUNTIF(G$1:G1698,G1698)=1,IF(COUNT(H$1:H1697)&gt;0,MAX(H$1:H1697)+1,1),"")</f>
        <v/>
      </c>
      <c r="J1698" s="45" t="str">
        <f>IFERROR(IF(AND(Данные3!A1698&lt;&gt;"",Данные3!A1698=D$2),Данные3!B1698,""),"")</f>
        <v/>
      </c>
      <c r="K1698" s="45" t="str">
        <f>IF(COUNTIF(J$1:J1698,J1698)=1,IF(COUNT(K$1:K1697)&gt;0,MAX(K$1:K1697)+1,1),"")</f>
        <v/>
      </c>
      <c r="M1698" s="51" t="str">
        <f>IF(G1698="","",IFERROR(SUMIFS(Данные3!$E:$E,Данные3!$A:$A,D$2,Данные3!$B:$B,G1698),""))</f>
        <v/>
      </c>
      <c r="N1698" s="51" t="str">
        <f>IF(G1698="","",IFERROR(SUMIFS(Данные3!$F:$F,Данные3!$A:$A,D$2,Данные3!$B:$B,G1698),""))</f>
        <v/>
      </c>
      <c r="O1698" s="51" t="str">
        <f>IF(G1698="","",IFERROR(ROUND(SUMIFS(Данные3!$G:$G,Данные3!$A:$A,D$2,Данные3!$B:$B,G1698)*100,0)&amp;"%",""))</f>
        <v/>
      </c>
      <c r="U1698" s="51" t="str">
        <f t="shared" si="79"/>
        <v/>
      </c>
      <c r="V1698" s="53" t="str">
        <f t="shared" si="80"/>
        <v/>
      </c>
      <c r="W1698" s="51" t="str">
        <f>IFERROR(IF(Данные2!$A1698&lt;&gt;"",Данные2!$A1698,""),"")</f>
        <v/>
      </c>
      <c r="X1698" s="53" t="str">
        <f>IF(COUNTIF(W$1:W1698,W1698)=1,IF(COUNT(X$1:X1697)&gt;0,MAX(X$1:X1697)+1,1),"")</f>
        <v/>
      </c>
      <c r="Z1698" s="51" t="str">
        <f>IF($U1698="","",IFERROR(SUMIF(Данные2!$A:$A,Техлист!$U1698,Данные2!D:D),""))</f>
        <v/>
      </c>
      <c r="AA1698" s="51" t="str">
        <f>IF($U1698="","",IFERROR(SUMIF(Данные2!$A:$A,Техлист!$U1698,Данные2!E:E),""))</f>
        <v/>
      </c>
      <c r="AB1698" s="45" t="str">
        <f>IF($U1698="","",IFERROR(ROUND(SUMIF(Данные2!$A:$A,Техлист!$U1698,Данные2!F:F)*100,0)&amp;"%",""))</f>
        <v/>
      </c>
    </row>
    <row r="1699" spans="1:28" x14ac:dyDescent="0.25">
      <c r="A1699" s="45" t="str">
        <f>IF(Данные2!$A1699&lt;&gt;"",Данные2!$A1699,"")</f>
        <v/>
      </c>
      <c r="G1699" s="45" t="str">
        <f t="shared" si="78"/>
        <v/>
      </c>
      <c r="H1699" s="45" t="str">
        <f>IF(COUNTIF(G$1:G1699,G1699)=1,IF(COUNT(H$1:H1698)&gt;0,MAX(H$1:H1698)+1,1),"")</f>
        <v/>
      </c>
      <c r="J1699" s="45" t="str">
        <f>IFERROR(IF(AND(Данные3!A1699&lt;&gt;"",Данные3!A1699=D$2),Данные3!B1699,""),"")</f>
        <v/>
      </c>
      <c r="K1699" s="45" t="str">
        <f>IF(COUNTIF(J$1:J1699,J1699)=1,IF(COUNT(K$1:K1698)&gt;0,MAX(K$1:K1698)+1,1),"")</f>
        <v/>
      </c>
      <c r="M1699" s="51" t="str">
        <f>IF(G1699="","",IFERROR(SUMIFS(Данные3!$E:$E,Данные3!$A:$A,D$2,Данные3!$B:$B,G1699),""))</f>
        <v/>
      </c>
      <c r="N1699" s="51" t="str">
        <f>IF(G1699="","",IFERROR(SUMIFS(Данные3!$F:$F,Данные3!$A:$A,D$2,Данные3!$B:$B,G1699),""))</f>
        <v/>
      </c>
      <c r="O1699" s="51" t="str">
        <f>IF(G1699="","",IFERROR(ROUND(SUMIFS(Данные3!$G:$G,Данные3!$A:$A,D$2,Данные3!$B:$B,G1699)*100,0)&amp;"%",""))</f>
        <v/>
      </c>
      <c r="U1699" s="51" t="str">
        <f t="shared" si="79"/>
        <v/>
      </c>
      <c r="V1699" s="53" t="str">
        <f t="shared" si="80"/>
        <v/>
      </c>
      <c r="W1699" s="51" t="str">
        <f>IFERROR(IF(Данные2!$A1699&lt;&gt;"",Данные2!$A1699,""),"")</f>
        <v/>
      </c>
      <c r="X1699" s="53" t="str">
        <f>IF(COUNTIF(W$1:W1699,W1699)=1,IF(COUNT(X$1:X1698)&gt;0,MAX(X$1:X1698)+1,1),"")</f>
        <v/>
      </c>
      <c r="Z1699" s="51" t="str">
        <f>IF($U1699="","",IFERROR(SUMIF(Данные2!$A:$A,Техлист!$U1699,Данные2!D:D),""))</f>
        <v/>
      </c>
      <c r="AA1699" s="51" t="str">
        <f>IF($U1699="","",IFERROR(SUMIF(Данные2!$A:$A,Техлист!$U1699,Данные2!E:E),""))</f>
        <v/>
      </c>
      <c r="AB1699" s="45" t="str">
        <f>IF($U1699="","",IFERROR(ROUND(SUMIF(Данные2!$A:$A,Техлист!$U1699,Данные2!F:F)*100,0)&amp;"%",""))</f>
        <v/>
      </c>
    </row>
    <row r="1700" spans="1:28" x14ac:dyDescent="0.25">
      <c r="A1700" s="45" t="str">
        <f>IF(Данные2!$A1700&lt;&gt;"",Данные2!$A1700,"")</f>
        <v/>
      </c>
      <c r="G1700" s="45" t="str">
        <f t="shared" si="78"/>
        <v/>
      </c>
      <c r="H1700" s="45" t="str">
        <f>IF(COUNTIF(G$1:G1700,G1700)=1,IF(COUNT(H$1:H1699)&gt;0,MAX(H$1:H1699)+1,1),"")</f>
        <v/>
      </c>
      <c r="J1700" s="45" t="str">
        <f>IFERROR(IF(AND(Данные3!A1700&lt;&gt;"",Данные3!A1700=D$2),Данные3!B1700,""),"")</f>
        <v/>
      </c>
      <c r="K1700" s="45" t="str">
        <f>IF(COUNTIF(J$1:J1700,J1700)=1,IF(COUNT(K$1:K1699)&gt;0,MAX(K$1:K1699)+1,1),"")</f>
        <v/>
      </c>
      <c r="M1700" s="51" t="str">
        <f>IF(G1700="","",IFERROR(SUMIFS(Данные3!$E:$E,Данные3!$A:$A,D$2,Данные3!$B:$B,G1700),""))</f>
        <v/>
      </c>
      <c r="N1700" s="51" t="str">
        <f>IF(G1700="","",IFERROR(SUMIFS(Данные3!$F:$F,Данные3!$A:$A,D$2,Данные3!$B:$B,G1700),""))</f>
        <v/>
      </c>
      <c r="O1700" s="51" t="str">
        <f>IF(G1700="","",IFERROR(ROUND(SUMIFS(Данные3!$G:$G,Данные3!$A:$A,D$2,Данные3!$B:$B,G1700)*100,0)&amp;"%",""))</f>
        <v/>
      </c>
      <c r="U1700" s="51" t="str">
        <f t="shared" si="79"/>
        <v/>
      </c>
      <c r="V1700" s="53" t="str">
        <f t="shared" si="80"/>
        <v/>
      </c>
      <c r="W1700" s="51" t="str">
        <f>IFERROR(IF(Данные2!$A1700&lt;&gt;"",Данные2!$A1700,""),"")</f>
        <v/>
      </c>
      <c r="X1700" s="53" t="str">
        <f>IF(COUNTIF(W$1:W1700,W1700)=1,IF(COUNT(X$1:X1699)&gt;0,MAX(X$1:X1699)+1,1),"")</f>
        <v/>
      </c>
      <c r="Z1700" s="51" t="str">
        <f>IF($U1700="","",IFERROR(SUMIF(Данные2!$A:$A,Техлист!$U1700,Данные2!D:D),""))</f>
        <v/>
      </c>
      <c r="AA1700" s="51" t="str">
        <f>IF($U1700="","",IFERROR(SUMIF(Данные2!$A:$A,Техлист!$U1700,Данные2!E:E),""))</f>
        <v/>
      </c>
      <c r="AB1700" s="45" t="str">
        <f>IF($U1700="","",IFERROR(ROUND(SUMIF(Данные2!$A:$A,Техлист!$U1700,Данные2!F:F)*100,0)&amp;"%",""))</f>
        <v/>
      </c>
    </row>
    <row r="1701" spans="1:28" x14ac:dyDescent="0.25">
      <c r="A1701" s="45" t="str">
        <f>IF(Данные2!$A1701&lt;&gt;"",Данные2!$A1701,"")</f>
        <v/>
      </c>
      <c r="G1701" s="45" t="str">
        <f t="shared" si="78"/>
        <v/>
      </c>
      <c r="H1701" s="45" t="str">
        <f>IF(COUNTIF(G$1:G1701,G1701)=1,IF(COUNT(H$1:H1700)&gt;0,MAX(H$1:H1700)+1,1),"")</f>
        <v/>
      </c>
      <c r="J1701" s="45" t="str">
        <f>IFERROR(IF(AND(Данные3!A1701&lt;&gt;"",Данные3!A1701=D$2),Данные3!B1701,""),"")</f>
        <v/>
      </c>
      <c r="K1701" s="45" t="str">
        <f>IF(COUNTIF(J$1:J1701,J1701)=1,IF(COUNT(K$1:K1700)&gt;0,MAX(K$1:K1700)+1,1),"")</f>
        <v/>
      </c>
      <c r="M1701" s="51" t="str">
        <f>IF(G1701="","",IFERROR(SUMIFS(Данные3!$E:$E,Данные3!$A:$A,D$2,Данные3!$B:$B,G1701),""))</f>
        <v/>
      </c>
      <c r="N1701" s="51" t="str">
        <f>IF(G1701="","",IFERROR(SUMIFS(Данные3!$F:$F,Данные3!$A:$A,D$2,Данные3!$B:$B,G1701),""))</f>
        <v/>
      </c>
      <c r="O1701" s="51" t="str">
        <f>IF(G1701="","",IFERROR(ROUND(SUMIFS(Данные3!$G:$G,Данные3!$A:$A,D$2,Данные3!$B:$B,G1701)*100,0)&amp;"%",""))</f>
        <v/>
      </c>
      <c r="U1701" s="51" t="str">
        <f t="shared" si="79"/>
        <v/>
      </c>
      <c r="V1701" s="53" t="str">
        <f t="shared" si="80"/>
        <v/>
      </c>
      <c r="W1701" s="51" t="str">
        <f>IFERROR(IF(Данные2!$A1701&lt;&gt;"",Данные2!$A1701,""),"")</f>
        <v/>
      </c>
      <c r="X1701" s="53" t="str">
        <f>IF(COUNTIF(W$1:W1701,W1701)=1,IF(COUNT(X$1:X1700)&gt;0,MAX(X$1:X1700)+1,1),"")</f>
        <v/>
      </c>
      <c r="Z1701" s="51" t="str">
        <f>IF($U1701="","",IFERROR(SUMIF(Данные2!$A:$A,Техлист!$U1701,Данные2!D:D),""))</f>
        <v/>
      </c>
      <c r="AA1701" s="51" t="str">
        <f>IF($U1701="","",IFERROR(SUMIF(Данные2!$A:$A,Техлист!$U1701,Данные2!E:E),""))</f>
        <v/>
      </c>
      <c r="AB1701" s="45" t="str">
        <f>IF($U1701="","",IFERROR(ROUND(SUMIF(Данные2!$A:$A,Техлист!$U1701,Данные2!F:F)*100,0)&amp;"%",""))</f>
        <v/>
      </c>
    </row>
    <row r="1702" spans="1:28" x14ac:dyDescent="0.25">
      <c r="A1702" s="45" t="str">
        <f>IF(Данные2!$A1702&lt;&gt;"",Данные2!$A1702,"")</f>
        <v/>
      </c>
      <c r="G1702" s="45" t="str">
        <f t="shared" si="78"/>
        <v/>
      </c>
      <c r="H1702" s="45" t="str">
        <f>IF(COUNTIF(G$1:G1702,G1702)=1,IF(COUNT(H$1:H1701)&gt;0,MAX(H$1:H1701)+1,1),"")</f>
        <v/>
      </c>
      <c r="J1702" s="45" t="str">
        <f>IFERROR(IF(AND(Данные3!A1702&lt;&gt;"",Данные3!A1702=D$2),Данные3!B1702,""),"")</f>
        <v/>
      </c>
      <c r="K1702" s="45" t="str">
        <f>IF(COUNTIF(J$1:J1702,J1702)=1,IF(COUNT(K$1:K1701)&gt;0,MAX(K$1:K1701)+1,1),"")</f>
        <v/>
      </c>
      <c r="M1702" s="51" t="str">
        <f>IF(G1702="","",IFERROR(SUMIFS(Данные3!$E:$E,Данные3!$A:$A,D$2,Данные3!$B:$B,G1702),""))</f>
        <v/>
      </c>
      <c r="N1702" s="51" t="str">
        <f>IF(G1702="","",IFERROR(SUMIFS(Данные3!$F:$F,Данные3!$A:$A,D$2,Данные3!$B:$B,G1702),""))</f>
        <v/>
      </c>
      <c r="O1702" s="51" t="str">
        <f>IF(G1702="","",IFERROR(ROUND(SUMIFS(Данные3!$G:$G,Данные3!$A:$A,D$2,Данные3!$B:$B,G1702)*100,0)&amp;"%",""))</f>
        <v/>
      </c>
      <c r="U1702" s="51" t="str">
        <f t="shared" si="79"/>
        <v/>
      </c>
      <c r="V1702" s="53" t="str">
        <f t="shared" si="80"/>
        <v/>
      </c>
      <c r="W1702" s="51" t="str">
        <f>IFERROR(IF(Данные2!$A1702&lt;&gt;"",Данные2!$A1702,""),"")</f>
        <v/>
      </c>
      <c r="X1702" s="53" t="str">
        <f>IF(COUNTIF(W$1:W1702,W1702)=1,IF(COUNT(X$1:X1701)&gt;0,MAX(X$1:X1701)+1,1),"")</f>
        <v/>
      </c>
      <c r="Z1702" s="51" t="str">
        <f>IF($U1702="","",IFERROR(SUMIF(Данные2!$A:$A,Техлист!$U1702,Данные2!D:D),""))</f>
        <v/>
      </c>
      <c r="AA1702" s="51" t="str">
        <f>IF($U1702="","",IFERROR(SUMIF(Данные2!$A:$A,Техлист!$U1702,Данные2!E:E),""))</f>
        <v/>
      </c>
      <c r="AB1702" s="45" t="str">
        <f>IF($U1702="","",IFERROR(ROUND(SUMIF(Данные2!$A:$A,Техлист!$U1702,Данные2!F:F)*100,0)&amp;"%",""))</f>
        <v/>
      </c>
    </row>
    <row r="1703" spans="1:28" x14ac:dyDescent="0.25">
      <c r="A1703" s="45" t="str">
        <f>IF(Данные2!$A1703&lt;&gt;"",Данные2!$A1703,"")</f>
        <v/>
      </c>
      <c r="G1703" s="45" t="str">
        <f t="shared" si="78"/>
        <v/>
      </c>
      <c r="H1703" s="45" t="str">
        <f>IF(COUNTIF(G$1:G1703,G1703)=1,IF(COUNT(H$1:H1702)&gt;0,MAX(H$1:H1702)+1,1),"")</f>
        <v/>
      </c>
      <c r="J1703" s="45" t="str">
        <f>IFERROR(IF(AND(Данные3!A1703&lt;&gt;"",Данные3!A1703=D$2),Данные3!B1703,""),"")</f>
        <v/>
      </c>
      <c r="K1703" s="45" t="str">
        <f>IF(COUNTIF(J$1:J1703,J1703)=1,IF(COUNT(K$1:K1702)&gt;0,MAX(K$1:K1702)+1,1),"")</f>
        <v/>
      </c>
      <c r="M1703" s="51" t="str">
        <f>IF(G1703="","",IFERROR(SUMIFS(Данные3!$E:$E,Данные3!$A:$A,D$2,Данные3!$B:$B,G1703),""))</f>
        <v/>
      </c>
      <c r="N1703" s="51" t="str">
        <f>IF(G1703="","",IFERROR(SUMIFS(Данные3!$F:$F,Данные3!$A:$A,D$2,Данные3!$B:$B,G1703),""))</f>
        <v/>
      </c>
      <c r="O1703" s="51" t="str">
        <f>IF(G1703="","",IFERROR(ROUND(SUMIFS(Данные3!$G:$G,Данные3!$A:$A,D$2,Данные3!$B:$B,G1703)*100,0)&amp;"%",""))</f>
        <v/>
      </c>
      <c r="U1703" s="51" t="str">
        <f t="shared" si="79"/>
        <v/>
      </c>
      <c r="V1703" s="53" t="str">
        <f t="shared" si="80"/>
        <v/>
      </c>
      <c r="W1703" s="51" t="str">
        <f>IFERROR(IF(Данные2!$A1703&lt;&gt;"",Данные2!$A1703,""),"")</f>
        <v/>
      </c>
      <c r="X1703" s="53" t="str">
        <f>IF(COUNTIF(W$1:W1703,W1703)=1,IF(COUNT(X$1:X1702)&gt;0,MAX(X$1:X1702)+1,1),"")</f>
        <v/>
      </c>
      <c r="Z1703" s="51" t="str">
        <f>IF($U1703="","",IFERROR(SUMIF(Данные2!$A:$A,Техлист!$U1703,Данные2!D:D),""))</f>
        <v/>
      </c>
      <c r="AA1703" s="51" t="str">
        <f>IF($U1703="","",IFERROR(SUMIF(Данные2!$A:$A,Техлист!$U1703,Данные2!E:E),""))</f>
        <v/>
      </c>
      <c r="AB1703" s="45" t="str">
        <f>IF($U1703="","",IFERROR(ROUND(SUMIF(Данные2!$A:$A,Техлист!$U1703,Данные2!F:F)*100,0)&amp;"%",""))</f>
        <v/>
      </c>
    </row>
    <row r="1704" spans="1:28" x14ac:dyDescent="0.25">
      <c r="A1704" s="45" t="str">
        <f>IF(Данные2!$A1704&lt;&gt;"",Данные2!$A1704,"")</f>
        <v/>
      </c>
      <c r="G1704" s="45" t="str">
        <f t="shared" si="78"/>
        <v/>
      </c>
      <c r="H1704" s="45" t="str">
        <f>IF(COUNTIF(G$1:G1704,G1704)=1,IF(COUNT(H$1:H1703)&gt;0,MAX(H$1:H1703)+1,1),"")</f>
        <v/>
      </c>
      <c r="J1704" s="45" t="str">
        <f>IFERROR(IF(AND(Данные3!A1704&lt;&gt;"",Данные3!A1704=D$2),Данные3!B1704,""),"")</f>
        <v/>
      </c>
      <c r="K1704" s="45" t="str">
        <f>IF(COUNTIF(J$1:J1704,J1704)=1,IF(COUNT(K$1:K1703)&gt;0,MAX(K$1:K1703)+1,1),"")</f>
        <v/>
      </c>
      <c r="M1704" s="51" t="str">
        <f>IF(G1704="","",IFERROR(SUMIFS(Данные3!$E:$E,Данные3!$A:$A,D$2,Данные3!$B:$B,G1704),""))</f>
        <v/>
      </c>
      <c r="N1704" s="51" t="str">
        <f>IF(G1704="","",IFERROR(SUMIFS(Данные3!$F:$F,Данные3!$A:$A,D$2,Данные3!$B:$B,G1704),""))</f>
        <v/>
      </c>
      <c r="O1704" s="51" t="str">
        <f>IF(G1704="","",IFERROR(ROUND(SUMIFS(Данные3!$G:$G,Данные3!$A:$A,D$2,Данные3!$B:$B,G1704)*100,0)&amp;"%",""))</f>
        <v/>
      </c>
      <c r="U1704" s="51" t="str">
        <f t="shared" si="79"/>
        <v/>
      </c>
      <c r="V1704" s="53" t="str">
        <f t="shared" si="80"/>
        <v/>
      </c>
      <c r="W1704" s="51" t="str">
        <f>IFERROR(IF(Данные2!$A1704&lt;&gt;"",Данные2!$A1704,""),"")</f>
        <v/>
      </c>
      <c r="X1704" s="53" t="str">
        <f>IF(COUNTIF(W$1:W1704,W1704)=1,IF(COUNT(X$1:X1703)&gt;0,MAX(X$1:X1703)+1,1),"")</f>
        <v/>
      </c>
      <c r="Z1704" s="51" t="str">
        <f>IF($U1704="","",IFERROR(SUMIF(Данные2!$A:$A,Техлист!$U1704,Данные2!D:D),""))</f>
        <v/>
      </c>
      <c r="AA1704" s="51" t="str">
        <f>IF($U1704="","",IFERROR(SUMIF(Данные2!$A:$A,Техлист!$U1704,Данные2!E:E),""))</f>
        <v/>
      </c>
      <c r="AB1704" s="45" t="str">
        <f>IF($U1704="","",IFERROR(ROUND(SUMIF(Данные2!$A:$A,Техлист!$U1704,Данные2!F:F)*100,0)&amp;"%",""))</f>
        <v/>
      </c>
    </row>
    <row r="1705" spans="1:28" x14ac:dyDescent="0.25">
      <c r="A1705" s="45" t="str">
        <f>IF(Данные2!$A1705&lt;&gt;"",Данные2!$A1705,"")</f>
        <v/>
      </c>
      <c r="G1705" s="45" t="str">
        <f t="shared" si="78"/>
        <v/>
      </c>
      <c r="H1705" s="45" t="str">
        <f>IF(COUNTIF(G$1:G1705,G1705)=1,IF(COUNT(H$1:H1704)&gt;0,MAX(H$1:H1704)+1,1),"")</f>
        <v/>
      </c>
      <c r="J1705" s="45" t="str">
        <f>IFERROR(IF(AND(Данные3!A1705&lt;&gt;"",Данные3!A1705=D$2),Данные3!B1705,""),"")</f>
        <v/>
      </c>
      <c r="K1705" s="45" t="str">
        <f>IF(COUNTIF(J$1:J1705,J1705)=1,IF(COUNT(K$1:K1704)&gt;0,MAX(K$1:K1704)+1,1),"")</f>
        <v/>
      </c>
      <c r="M1705" s="51" t="str">
        <f>IF(G1705="","",IFERROR(SUMIFS(Данные3!$E:$E,Данные3!$A:$A,D$2,Данные3!$B:$B,G1705),""))</f>
        <v/>
      </c>
      <c r="N1705" s="51" t="str">
        <f>IF(G1705="","",IFERROR(SUMIFS(Данные3!$F:$F,Данные3!$A:$A,D$2,Данные3!$B:$B,G1705),""))</f>
        <v/>
      </c>
      <c r="O1705" s="51" t="str">
        <f>IF(G1705="","",IFERROR(ROUND(SUMIFS(Данные3!$G:$G,Данные3!$A:$A,D$2,Данные3!$B:$B,G1705)*100,0)&amp;"%",""))</f>
        <v/>
      </c>
      <c r="U1705" s="51" t="str">
        <f t="shared" si="79"/>
        <v/>
      </c>
      <c r="V1705" s="53" t="str">
        <f t="shared" si="80"/>
        <v/>
      </c>
      <c r="W1705" s="51" t="str">
        <f>IFERROR(IF(Данные2!$A1705&lt;&gt;"",Данные2!$A1705,""),"")</f>
        <v/>
      </c>
      <c r="X1705" s="53" t="str">
        <f>IF(COUNTIF(W$1:W1705,W1705)=1,IF(COUNT(X$1:X1704)&gt;0,MAX(X$1:X1704)+1,1),"")</f>
        <v/>
      </c>
      <c r="Z1705" s="51" t="str">
        <f>IF($U1705="","",IFERROR(SUMIF(Данные2!$A:$A,Техлист!$U1705,Данные2!D:D),""))</f>
        <v/>
      </c>
      <c r="AA1705" s="51" t="str">
        <f>IF($U1705="","",IFERROR(SUMIF(Данные2!$A:$A,Техлист!$U1705,Данные2!E:E),""))</f>
        <v/>
      </c>
      <c r="AB1705" s="45" t="str">
        <f>IF($U1705="","",IFERROR(ROUND(SUMIF(Данные2!$A:$A,Техлист!$U1705,Данные2!F:F)*100,0)&amp;"%",""))</f>
        <v/>
      </c>
    </row>
    <row r="1706" spans="1:28" x14ac:dyDescent="0.25">
      <c r="A1706" s="45" t="str">
        <f>IF(Данные2!$A1706&lt;&gt;"",Данные2!$A1706,"")</f>
        <v/>
      </c>
      <c r="G1706" s="45" t="str">
        <f t="shared" si="78"/>
        <v/>
      </c>
      <c r="H1706" s="45" t="str">
        <f>IF(COUNTIF(G$1:G1706,G1706)=1,IF(COUNT(H$1:H1705)&gt;0,MAX(H$1:H1705)+1,1),"")</f>
        <v/>
      </c>
      <c r="J1706" s="45" t="str">
        <f>IFERROR(IF(AND(Данные3!A1706&lt;&gt;"",Данные3!A1706=D$2),Данные3!B1706,""),"")</f>
        <v/>
      </c>
      <c r="K1706" s="45" t="str">
        <f>IF(COUNTIF(J$1:J1706,J1706)=1,IF(COUNT(K$1:K1705)&gt;0,MAX(K$1:K1705)+1,1),"")</f>
        <v/>
      </c>
      <c r="M1706" s="51" t="str">
        <f>IF(G1706="","",IFERROR(SUMIFS(Данные3!$E:$E,Данные3!$A:$A,D$2,Данные3!$B:$B,G1706),""))</f>
        <v/>
      </c>
      <c r="N1706" s="51" t="str">
        <f>IF(G1706="","",IFERROR(SUMIFS(Данные3!$F:$F,Данные3!$A:$A,D$2,Данные3!$B:$B,G1706),""))</f>
        <v/>
      </c>
      <c r="O1706" s="51" t="str">
        <f>IF(G1706="","",IFERROR(ROUND(SUMIFS(Данные3!$G:$G,Данные3!$A:$A,D$2,Данные3!$B:$B,G1706)*100,0)&amp;"%",""))</f>
        <v/>
      </c>
      <c r="U1706" s="51" t="str">
        <f t="shared" si="79"/>
        <v/>
      </c>
      <c r="V1706" s="53" t="str">
        <f t="shared" si="80"/>
        <v/>
      </c>
      <c r="W1706" s="51" t="str">
        <f>IFERROR(IF(Данные2!$A1706&lt;&gt;"",Данные2!$A1706,""),"")</f>
        <v/>
      </c>
      <c r="X1706" s="53" t="str">
        <f>IF(COUNTIF(W$1:W1706,W1706)=1,IF(COUNT(X$1:X1705)&gt;0,MAX(X$1:X1705)+1,1),"")</f>
        <v/>
      </c>
      <c r="Z1706" s="51" t="str">
        <f>IF($U1706="","",IFERROR(SUMIF(Данные2!$A:$A,Техлист!$U1706,Данные2!D:D),""))</f>
        <v/>
      </c>
      <c r="AA1706" s="51" t="str">
        <f>IF($U1706="","",IFERROR(SUMIF(Данные2!$A:$A,Техлист!$U1706,Данные2!E:E),""))</f>
        <v/>
      </c>
      <c r="AB1706" s="45" t="str">
        <f>IF($U1706="","",IFERROR(ROUND(SUMIF(Данные2!$A:$A,Техлист!$U1706,Данные2!F:F)*100,0)&amp;"%",""))</f>
        <v/>
      </c>
    </row>
    <row r="1707" spans="1:28" x14ac:dyDescent="0.25">
      <c r="A1707" s="45" t="str">
        <f>IF(Данные2!$A1707&lt;&gt;"",Данные2!$A1707,"")</f>
        <v/>
      </c>
      <c r="G1707" s="45" t="str">
        <f t="shared" si="78"/>
        <v/>
      </c>
      <c r="H1707" s="45" t="str">
        <f>IF(COUNTIF(G$1:G1707,G1707)=1,IF(COUNT(H$1:H1706)&gt;0,MAX(H$1:H1706)+1,1),"")</f>
        <v/>
      </c>
      <c r="J1707" s="45" t="str">
        <f>IFERROR(IF(AND(Данные3!A1707&lt;&gt;"",Данные3!A1707=D$2),Данные3!B1707,""),"")</f>
        <v/>
      </c>
      <c r="K1707" s="45" t="str">
        <f>IF(COUNTIF(J$1:J1707,J1707)=1,IF(COUNT(K$1:K1706)&gt;0,MAX(K$1:K1706)+1,1),"")</f>
        <v/>
      </c>
      <c r="M1707" s="51" t="str">
        <f>IF(G1707="","",IFERROR(SUMIFS(Данные3!$E:$E,Данные3!$A:$A,D$2,Данные3!$B:$B,G1707),""))</f>
        <v/>
      </c>
      <c r="N1707" s="51" t="str">
        <f>IF(G1707="","",IFERROR(SUMIFS(Данные3!$F:$F,Данные3!$A:$A,D$2,Данные3!$B:$B,G1707),""))</f>
        <v/>
      </c>
      <c r="O1707" s="51" t="str">
        <f>IF(G1707="","",IFERROR(ROUND(SUMIFS(Данные3!$G:$G,Данные3!$A:$A,D$2,Данные3!$B:$B,G1707)*100,0)&amp;"%",""))</f>
        <v/>
      </c>
      <c r="U1707" s="51" t="str">
        <f t="shared" si="79"/>
        <v/>
      </c>
      <c r="V1707" s="53" t="str">
        <f t="shared" si="80"/>
        <v/>
      </c>
      <c r="W1707" s="51" t="str">
        <f>IFERROR(IF(Данные2!$A1707&lt;&gt;"",Данные2!$A1707,""),"")</f>
        <v/>
      </c>
      <c r="X1707" s="53" t="str">
        <f>IF(COUNTIF(W$1:W1707,W1707)=1,IF(COUNT(X$1:X1706)&gt;0,MAX(X$1:X1706)+1,1),"")</f>
        <v/>
      </c>
      <c r="Z1707" s="51" t="str">
        <f>IF($U1707="","",IFERROR(SUMIF(Данные2!$A:$A,Техлист!$U1707,Данные2!D:D),""))</f>
        <v/>
      </c>
      <c r="AA1707" s="51" t="str">
        <f>IF($U1707="","",IFERROR(SUMIF(Данные2!$A:$A,Техлист!$U1707,Данные2!E:E),""))</f>
        <v/>
      </c>
      <c r="AB1707" s="45" t="str">
        <f>IF($U1707="","",IFERROR(ROUND(SUMIF(Данные2!$A:$A,Техлист!$U1707,Данные2!F:F)*100,0)&amp;"%",""))</f>
        <v/>
      </c>
    </row>
    <row r="1708" spans="1:28" x14ac:dyDescent="0.25">
      <c r="A1708" s="45" t="str">
        <f>IF(Данные2!$A1708&lt;&gt;"",Данные2!$A1708,"")</f>
        <v/>
      </c>
      <c r="G1708" s="45" t="str">
        <f t="shared" si="78"/>
        <v/>
      </c>
      <c r="H1708" s="45" t="str">
        <f>IF(COUNTIF(G$1:G1708,G1708)=1,IF(COUNT(H$1:H1707)&gt;0,MAX(H$1:H1707)+1,1),"")</f>
        <v/>
      </c>
      <c r="J1708" s="45" t="str">
        <f>IFERROR(IF(AND(Данные3!A1708&lt;&gt;"",Данные3!A1708=D$2),Данные3!B1708,""),"")</f>
        <v/>
      </c>
      <c r="K1708" s="45" t="str">
        <f>IF(COUNTIF(J$1:J1708,J1708)=1,IF(COUNT(K$1:K1707)&gt;0,MAX(K$1:K1707)+1,1),"")</f>
        <v/>
      </c>
      <c r="M1708" s="51" t="str">
        <f>IF(G1708="","",IFERROR(SUMIFS(Данные3!$E:$E,Данные3!$A:$A,D$2,Данные3!$B:$B,G1708),""))</f>
        <v/>
      </c>
      <c r="N1708" s="51" t="str">
        <f>IF(G1708="","",IFERROR(SUMIFS(Данные3!$F:$F,Данные3!$A:$A,D$2,Данные3!$B:$B,G1708),""))</f>
        <v/>
      </c>
      <c r="O1708" s="51" t="str">
        <f>IF(G1708="","",IFERROR(ROUND(SUMIFS(Данные3!$G:$G,Данные3!$A:$A,D$2,Данные3!$B:$B,G1708)*100,0)&amp;"%",""))</f>
        <v/>
      </c>
      <c r="U1708" s="51" t="str">
        <f t="shared" si="79"/>
        <v/>
      </c>
      <c r="V1708" s="53" t="str">
        <f t="shared" si="80"/>
        <v/>
      </c>
      <c r="W1708" s="51" t="str">
        <f>IFERROR(IF(Данные2!$A1708&lt;&gt;"",Данные2!$A1708,""),"")</f>
        <v/>
      </c>
      <c r="X1708" s="53" t="str">
        <f>IF(COUNTIF(W$1:W1708,W1708)=1,IF(COUNT(X$1:X1707)&gt;0,MAX(X$1:X1707)+1,1),"")</f>
        <v/>
      </c>
      <c r="Z1708" s="51" t="str">
        <f>IF($U1708="","",IFERROR(SUMIF(Данные2!$A:$A,Техлист!$U1708,Данные2!D:D),""))</f>
        <v/>
      </c>
      <c r="AA1708" s="51" t="str">
        <f>IF($U1708="","",IFERROR(SUMIF(Данные2!$A:$A,Техлист!$U1708,Данные2!E:E),""))</f>
        <v/>
      </c>
      <c r="AB1708" s="45" t="str">
        <f>IF($U1708="","",IFERROR(ROUND(SUMIF(Данные2!$A:$A,Техлист!$U1708,Данные2!F:F)*100,0)&amp;"%",""))</f>
        <v/>
      </c>
    </row>
    <row r="1709" spans="1:28" x14ac:dyDescent="0.25">
      <c r="A1709" s="45" t="str">
        <f>IF(Данные2!$A1709&lt;&gt;"",Данные2!$A1709,"")</f>
        <v/>
      </c>
      <c r="G1709" s="45" t="str">
        <f t="shared" si="78"/>
        <v/>
      </c>
      <c r="H1709" s="45" t="str">
        <f>IF(COUNTIF(G$1:G1709,G1709)=1,IF(COUNT(H$1:H1708)&gt;0,MAX(H$1:H1708)+1,1),"")</f>
        <v/>
      </c>
      <c r="J1709" s="45" t="str">
        <f>IFERROR(IF(AND(Данные3!A1709&lt;&gt;"",Данные3!A1709=D$2),Данные3!B1709,""),"")</f>
        <v/>
      </c>
      <c r="K1709" s="45" t="str">
        <f>IF(COUNTIF(J$1:J1709,J1709)=1,IF(COUNT(K$1:K1708)&gt;0,MAX(K$1:K1708)+1,1),"")</f>
        <v/>
      </c>
      <c r="M1709" s="51" t="str">
        <f>IF(G1709="","",IFERROR(SUMIFS(Данные3!$E:$E,Данные3!$A:$A,D$2,Данные3!$B:$B,G1709),""))</f>
        <v/>
      </c>
      <c r="N1709" s="51" t="str">
        <f>IF(G1709="","",IFERROR(SUMIFS(Данные3!$F:$F,Данные3!$A:$A,D$2,Данные3!$B:$B,G1709),""))</f>
        <v/>
      </c>
      <c r="O1709" s="51" t="str">
        <f>IF(G1709="","",IFERROR(ROUND(SUMIFS(Данные3!$G:$G,Данные3!$A:$A,D$2,Данные3!$B:$B,G1709)*100,0)&amp;"%",""))</f>
        <v/>
      </c>
      <c r="U1709" s="51" t="str">
        <f t="shared" si="79"/>
        <v/>
      </c>
      <c r="V1709" s="53" t="str">
        <f t="shared" si="80"/>
        <v/>
      </c>
      <c r="W1709" s="51" t="str">
        <f>IFERROR(IF(Данные2!$A1709&lt;&gt;"",Данные2!$A1709,""),"")</f>
        <v/>
      </c>
      <c r="X1709" s="53" t="str">
        <f>IF(COUNTIF(W$1:W1709,W1709)=1,IF(COUNT(X$1:X1708)&gt;0,MAX(X$1:X1708)+1,1),"")</f>
        <v/>
      </c>
      <c r="Z1709" s="51" t="str">
        <f>IF($U1709="","",IFERROR(SUMIF(Данные2!$A:$A,Техлист!$U1709,Данные2!D:D),""))</f>
        <v/>
      </c>
      <c r="AA1709" s="51" t="str">
        <f>IF($U1709="","",IFERROR(SUMIF(Данные2!$A:$A,Техлист!$U1709,Данные2!E:E),""))</f>
        <v/>
      </c>
      <c r="AB1709" s="45" t="str">
        <f>IF($U1709="","",IFERROR(ROUND(SUMIF(Данные2!$A:$A,Техлист!$U1709,Данные2!F:F)*100,0)&amp;"%",""))</f>
        <v/>
      </c>
    </row>
    <row r="1710" spans="1:28" x14ac:dyDescent="0.25">
      <c r="A1710" s="45" t="str">
        <f>IF(Данные2!$A1710&lt;&gt;"",Данные2!$A1710,"")</f>
        <v/>
      </c>
      <c r="G1710" s="45" t="str">
        <f t="shared" si="78"/>
        <v/>
      </c>
      <c r="H1710" s="45" t="str">
        <f>IF(COUNTIF(G$1:G1710,G1710)=1,IF(COUNT(H$1:H1709)&gt;0,MAX(H$1:H1709)+1,1),"")</f>
        <v/>
      </c>
      <c r="J1710" s="45" t="str">
        <f>IFERROR(IF(AND(Данные3!A1710&lt;&gt;"",Данные3!A1710=D$2),Данные3!B1710,""),"")</f>
        <v/>
      </c>
      <c r="K1710" s="45" t="str">
        <f>IF(COUNTIF(J$1:J1710,J1710)=1,IF(COUNT(K$1:K1709)&gt;0,MAX(K$1:K1709)+1,1),"")</f>
        <v/>
      </c>
      <c r="M1710" s="51" t="str">
        <f>IF(G1710="","",IFERROR(SUMIFS(Данные3!$E:$E,Данные3!$A:$A,D$2,Данные3!$B:$B,G1710),""))</f>
        <v/>
      </c>
      <c r="N1710" s="51" t="str">
        <f>IF(G1710="","",IFERROR(SUMIFS(Данные3!$F:$F,Данные3!$A:$A,D$2,Данные3!$B:$B,G1710),""))</f>
        <v/>
      </c>
      <c r="O1710" s="51" t="str">
        <f>IF(G1710="","",IFERROR(ROUND(SUMIFS(Данные3!$G:$G,Данные3!$A:$A,D$2,Данные3!$B:$B,G1710)*100,0)&amp;"%",""))</f>
        <v/>
      </c>
      <c r="U1710" s="51" t="str">
        <f t="shared" si="79"/>
        <v/>
      </c>
      <c r="V1710" s="53" t="str">
        <f t="shared" si="80"/>
        <v/>
      </c>
      <c r="W1710" s="51" t="str">
        <f>IFERROR(IF(Данные2!$A1710&lt;&gt;"",Данные2!$A1710,""),"")</f>
        <v/>
      </c>
      <c r="X1710" s="53" t="str">
        <f>IF(COUNTIF(W$1:W1710,W1710)=1,IF(COUNT(X$1:X1709)&gt;0,MAX(X$1:X1709)+1,1),"")</f>
        <v/>
      </c>
      <c r="Z1710" s="51" t="str">
        <f>IF($U1710="","",IFERROR(SUMIF(Данные2!$A:$A,Техлист!$U1710,Данные2!D:D),""))</f>
        <v/>
      </c>
      <c r="AA1710" s="51" t="str">
        <f>IF($U1710="","",IFERROR(SUMIF(Данные2!$A:$A,Техлист!$U1710,Данные2!E:E),""))</f>
        <v/>
      </c>
      <c r="AB1710" s="45" t="str">
        <f>IF($U1710="","",IFERROR(ROUND(SUMIF(Данные2!$A:$A,Техлист!$U1710,Данные2!F:F)*100,0)&amp;"%",""))</f>
        <v/>
      </c>
    </row>
    <row r="1711" spans="1:28" x14ac:dyDescent="0.25">
      <c r="A1711" s="45" t="str">
        <f>IF(Данные2!$A1711&lt;&gt;"",Данные2!$A1711,"")</f>
        <v/>
      </c>
      <c r="G1711" s="45" t="str">
        <f t="shared" si="78"/>
        <v/>
      </c>
      <c r="H1711" s="45" t="str">
        <f>IF(COUNTIF(G$1:G1711,G1711)=1,IF(COUNT(H$1:H1710)&gt;0,MAX(H$1:H1710)+1,1),"")</f>
        <v/>
      </c>
      <c r="J1711" s="45" t="str">
        <f>IFERROR(IF(AND(Данные3!A1711&lt;&gt;"",Данные3!A1711=D$2),Данные3!B1711,""),"")</f>
        <v/>
      </c>
      <c r="K1711" s="45" t="str">
        <f>IF(COUNTIF(J$1:J1711,J1711)=1,IF(COUNT(K$1:K1710)&gt;0,MAX(K$1:K1710)+1,1),"")</f>
        <v/>
      </c>
      <c r="M1711" s="51" t="str">
        <f>IF(G1711="","",IFERROR(SUMIFS(Данные3!$E:$E,Данные3!$A:$A,D$2,Данные3!$B:$B,G1711),""))</f>
        <v/>
      </c>
      <c r="N1711" s="51" t="str">
        <f>IF(G1711="","",IFERROR(SUMIFS(Данные3!$F:$F,Данные3!$A:$A,D$2,Данные3!$B:$B,G1711),""))</f>
        <v/>
      </c>
      <c r="O1711" s="51" t="str">
        <f>IF(G1711="","",IFERROR(ROUND(SUMIFS(Данные3!$G:$G,Данные3!$A:$A,D$2,Данные3!$B:$B,G1711)*100,0)&amp;"%",""))</f>
        <v/>
      </c>
      <c r="U1711" s="51" t="str">
        <f t="shared" si="79"/>
        <v/>
      </c>
      <c r="V1711" s="53" t="str">
        <f t="shared" si="80"/>
        <v/>
      </c>
      <c r="W1711" s="51" t="str">
        <f>IFERROR(IF(Данные2!$A1711&lt;&gt;"",Данные2!$A1711,""),"")</f>
        <v/>
      </c>
      <c r="X1711" s="53" t="str">
        <f>IF(COUNTIF(W$1:W1711,W1711)=1,IF(COUNT(X$1:X1710)&gt;0,MAX(X$1:X1710)+1,1),"")</f>
        <v/>
      </c>
      <c r="Z1711" s="51" t="str">
        <f>IF($U1711="","",IFERROR(SUMIF(Данные2!$A:$A,Техлист!$U1711,Данные2!D:D),""))</f>
        <v/>
      </c>
      <c r="AA1711" s="51" t="str">
        <f>IF($U1711="","",IFERROR(SUMIF(Данные2!$A:$A,Техлист!$U1711,Данные2!E:E),""))</f>
        <v/>
      </c>
      <c r="AB1711" s="45" t="str">
        <f>IF($U1711="","",IFERROR(ROUND(SUMIF(Данные2!$A:$A,Техлист!$U1711,Данные2!F:F)*100,0)&amp;"%",""))</f>
        <v/>
      </c>
    </row>
    <row r="1712" spans="1:28" x14ac:dyDescent="0.25">
      <c r="A1712" s="45" t="str">
        <f>IF(Данные2!$A1712&lt;&gt;"",Данные2!$A1712,"")</f>
        <v/>
      </c>
      <c r="G1712" s="45" t="str">
        <f t="shared" si="78"/>
        <v/>
      </c>
      <c r="H1712" s="45" t="str">
        <f>IF(COUNTIF(G$1:G1712,G1712)=1,IF(COUNT(H$1:H1711)&gt;0,MAX(H$1:H1711)+1,1),"")</f>
        <v/>
      </c>
      <c r="J1712" s="45" t="str">
        <f>IFERROR(IF(AND(Данные3!A1712&lt;&gt;"",Данные3!A1712=D$2),Данные3!B1712,""),"")</f>
        <v/>
      </c>
      <c r="K1712" s="45" t="str">
        <f>IF(COUNTIF(J$1:J1712,J1712)=1,IF(COUNT(K$1:K1711)&gt;0,MAX(K$1:K1711)+1,1),"")</f>
        <v/>
      </c>
      <c r="M1712" s="51" t="str">
        <f>IF(G1712="","",IFERROR(SUMIFS(Данные3!$E:$E,Данные3!$A:$A,D$2,Данные3!$B:$B,G1712),""))</f>
        <v/>
      </c>
      <c r="N1712" s="51" t="str">
        <f>IF(G1712="","",IFERROR(SUMIFS(Данные3!$F:$F,Данные3!$A:$A,D$2,Данные3!$B:$B,G1712),""))</f>
        <v/>
      </c>
      <c r="O1712" s="51" t="str">
        <f>IF(G1712="","",IFERROR(ROUND(SUMIFS(Данные3!$G:$G,Данные3!$A:$A,D$2,Данные3!$B:$B,G1712)*100,0)&amp;"%",""))</f>
        <v/>
      </c>
      <c r="U1712" s="51" t="str">
        <f t="shared" si="79"/>
        <v/>
      </c>
      <c r="V1712" s="53" t="str">
        <f t="shared" si="80"/>
        <v/>
      </c>
      <c r="W1712" s="51" t="str">
        <f>IFERROR(IF(Данные2!$A1712&lt;&gt;"",Данные2!$A1712,""),"")</f>
        <v/>
      </c>
      <c r="X1712" s="53" t="str">
        <f>IF(COUNTIF(W$1:W1712,W1712)=1,IF(COUNT(X$1:X1711)&gt;0,MAX(X$1:X1711)+1,1),"")</f>
        <v/>
      </c>
      <c r="Z1712" s="51" t="str">
        <f>IF($U1712="","",IFERROR(SUMIF(Данные2!$A:$A,Техлист!$U1712,Данные2!D:D),""))</f>
        <v/>
      </c>
      <c r="AA1712" s="51" t="str">
        <f>IF($U1712="","",IFERROR(SUMIF(Данные2!$A:$A,Техлист!$U1712,Данные2!E:E),""))</f>
        <v/>
      </c>
      <c r="AB1712" s="45" t="str">
        <f>IF($U1712="","",IFERROR(ROUND(SUMIF(Данные2!$A:$A,Техлист!$U1712,Данные2!F:F)*100,0)&amp;"%",""))</f>
        <v/>
      </c>
    </row>
    <row r="1713" spans="1:28" x14ac:dyDescent="0.25">
      <c r="A1713" s="45" t="str">
        <f>IF(Данные2!$A1713&lt;&gt;"",Данные2!$A1713,"")</f>
        <v/>
      </c>
      <c r="G1713" s="45" t="str">
        <f t="shared" si="78"/>
        <v/>
      </c>
      <c r="H1713" s="45" t="str">
        <f>IF(COUNTIF(G$1:G1713,G1713)=1,IF(COUNT(H$1:H1712)&gt;0,MAX(H$1:H1712)+1,1),"")</f>
        <v/>
      </c>
      <c r="J1713" s="45" t="str">
        <f>IFERROR(IF(AND(Данные3!A1713&lt;&gt;"",Данные3!A1713=D$2),Данные3!B1713,""),"")</f>
        <v/>
      </c>
      <c r="K1713" s="45" t="str">
        <f>IF(COUNTIF(J$1:J1713,J1713)=1,IF(COUNT(K$1:K1712)&gt;0,MAX(K$1:K1712)+1,1),"")</f>
        <v/>
      </c>
      <c r="M1713" s="51" t="str">
        <f>IF(G1713="","",IFERROR(SUMIFS(Данные3!$E:$E,Данные3!$A:$A,D$2,Данные3!$B:$B,G1713),""))</f>
        <v/>
      </c>
      <c r="N1713" s="51" t="str">
        <f>IF(G1713="","",IFERROR(SUMIFS(Данные3!$F:$F,Данные3!$A:$A,D$2,Данные3!$B:$B,G1713),""))</f>
        <v/>
      </c>
      <c r="O1713" s="51" t="str">
        <f>IF(G1713="","",IFERROR(ROUND(SUMIFS(Данные3!$G:$G,Данные3!$A:$A,D$2,Данные3!$B:$B,G1713)*100,0)&amp;"%",""))</f>
        <v/>
      </c>
      <c r="U1713" s="51" t="str">
        <f t="shared" si="79"/>
        <v/>
      </c>
      <c r="V1713" s="53" t="str">
        <f t="shared" si="80"/>
        <v/>
      </c>
      <c r="W1713" s="51" t="str">
        <f>IFERROR(IF(Данные2!$A1713&lt;&gt;"",Данные2!$A1713,""),"")</f>
        <v/>
      </c>
      <c r="X1713" s="53" t="str">
        <f>IF(COUNTIF(W$1:W1713,W1713)=1,IF(COUNT(X$1:X1712)&gt;0,MAX(X$1:X1712)+1,1),"")</f>
        <v/>
      </c>
      <c r="Z1713" s="51" t="str">
        <f>IF($U1713="","",IFERROR(SUMIF(Данные2!$A:$A,Техлист!$U1713,Данные2!D:D),""))</f>
        <v/>
      </c>
      <c r="AA1713" s="51" t="str">
        <f>IF($U1713="","",IFERROR(SUMIF(Данные2!$A:$A,Техлист!$U1713,Данные2!E:E),""))</f>
        <v/>
      </c>
      <c r="AB1713" s="45" t="str">
        <f>IF($U1713="","",IFERROR(ROUND(SUMIF(Данные2!$A:$A,Техлист!$U1713,Данные2!F:F)*100,0)&amp;"%",""))</f>
        <v/>
      </c>
    </row>
    <row r="1714" spans="1:28" x14ac:dyDescent="0.25">
      <c r="A1714" s="45" t="str">
        <f>IF(Данные2!$A1714&lt;&gt;"",Данные2!$A1714,"")</f>
        <v/>
      </c>
      <c r="G1714" s="45" t="str">
        <f t="shared" si="78"/>
        <v/>
      </c>
      <c r="H1714" s="45" t="str">
        <f>IF(COUNTIF(G$1:G1714,G1714)=1,IF(COUNT(H$1:H1713)&gt;0,MAX(H$1:H1713)+1,1),"")</f>
        <v/>
      </c>
      <c r="J1714" s="45" t="str">
        <f>IFERROR(IF(AND(Данные3!A1714&lt;&gt;"",Данные3!A1714=D$2),Данные3!B1714,""),"")</f>
        <v/>
      </c>
      <c r="K1714" s="45" t="str">
        <f>IF(COUNTIF(J$1:J1714,J1714)=1,IF(COUNT(K$1:K1713)&gt;0,MAX(K$1:K1713)+1,1),"")</f>
        <v/>
      </c>
      <c r="M1714" s="51" t="str">
        <f>IF(G1714="","",IFERROR(SUMIFS(Данные3!$E:$E,Данные3!$A:$A,D$2,Данные3!$B:$B,G1714),""))</f>
        <v/>
      </c>
      <c r="N1714" s="51" t="str">
        <f>IF(G1714="","",IFERROR(SUMIFS(Данные3!$F:$F,Данные3!$A:$A,D$2,Данные3!$B:$B,G1714),""))</f>
        <v/>
      </c>
      <c r="O1714" s="51" t="str">
        <f>IF(G1714="","",IFERROR(ROUND(SUMIFS(Данные3!$G:$G,Данные3!$A:$A,D$2,Данные3!$B:$B,G1714)*100,0)&amp;"%",""))</f>
        <v/>
      </c>
      <c r="U1714" s="51" t="str">
        <f t="shared" si="79"/>
        <v/>
      </c>
      <c r="V1714" s="53" t="str">
        <f t="shared" si="80"/>
        <v/>
      </c>
      <c r="W1714" s="51" t="str">
        <f>IFERROR(IF(Данные2!$A1714&lt;&gt;"",Данные2!$A1714,""),"")</f>
        <v/>
      </c>
      <c r="X1714" s="53" t="str">
        <f>IF(COUNTIF(W$1:W1714,W1714)=1,IF(COUNT(X$1:X1713)&gt;0,MAX(X$1:X1713)+1,1),"")</f>
        <v/>
      </c>
      <c r="Z1714" s="51" t="str">
        <f>IF($U1714="","",IFERROR(SUMIF(Данные2!$A:$A,Техлист!$U1714,Данные2!D:D),""))</f>
        <v/>
      </c>
      <c r="AA1714" s="51" t="str">
        <f>IF($U1714="","",IFERROR(SUMIF(Данные2!$A:$A,Техлист!$U1714,Данные2!E:E),""))</f>
        <v/>
      </c>
      <c r="AB1714" s="45" t="str">
        <f>IF($U1714="","",IFERROR(ROUND(SUMIF(Данные2!$A:$A,Техлист!$U1714,Данные2!F:F)*100,0)&amp;"%",""))</f>
        <v/>
      </c>
    </row>
    <row r="1715" spans="1:28" x14ac:dyDescent="0.25">
      <c r="A1715" s="45" t="str">
        <f>IF(Данные2!$A1715&lt;&gt;"",Данные2!$A1715,"")</f>
        <v/>
      </c>
      <c r="G1715" s="45" t="str">
        <f t="shared" si="78"/>
        <v/>
      </c>
      <c r="H1715" s="45" t="str">
        <f>IF(COUNTIF(G$1:G1715,G1715)=1,IF(COUNT(H$1:H1714)&gt;0,MAX(H$1:H1714)+1,1),"")</f>
        <v/>
      </c>
      <c r="J1715" s="45" t="str">
        <f>IFERROR(IF(AND(Данные3!A1715&lt;&gt;"",Данные3!A1715=D$2),Данные3!B1715,""),"")</f>
        <v/>
      </c>
      <c r="K1715" s="45" t="str">
        <f>IF(COUNTIF(J$1:J1715,J1715)=1,IF(COUNT(K$1:K1714)&gt;0,MAX(K$1:K1714)+1,1),"")</f>
        <v/>
      </c>
      <c r="M1715" s="51" t="str">
        <f>IF(G1715="","",IFERROR(SUMIFS(Данные3!$E:$E,Данные3!$A:$A,D$2,Данные3!$B:$B,G1715),""))</f>
        <v/>
      </c>
      <c r="N1715" s="51" t="str">
        <f>IF(G1715="","",IFERROR(SUMIFS(Данные3!$F:$F,Данные3!$A:$A,D$2,Данные3!$B:$B,G1715),""))</f>
        <v/>
      </c>
      <c r="O1715" s="51" t="str">
        <f>IF(G1715="","",IFERROR(ROUND(SUMIFS(Данные3!$G:$G,Данные3!$A:$A,D$2,Данные3!$B:$B,G1715)*100,0)&amp;"%",""))</f>
        <v/>
      </c>
      <c r="U1715" s="51" t="str">
        <f t="shared" si="79"/>
        <v/>
      </c>
      <c r="V1715" s="53" t="str">
        <f t="shared" si="80"/>
        <v/>
      </c>
      <c r="W1715" s="51" t="str">
        <f>IFERROR(IF(Данные2!$A1715&lt;&gt;"",Данные2!$A1715,""),"")</f>
        <v/>
      </c>
      <c r="X1715" s="53" t="str">
        <f>IF(COUNTIF(W$1:W1715,W1715)=1,IF(COUNT(X$1:X1714)&gt;0,MAX(X$1:X1714)+1,1),"")</f>
        <v/>
      </c>
      <c r="Z1715" s="51" t="str">
        <f>IF($U1715="","",IFERROR(SUMIF(Данные2!$A:$A,Техлист!$U1715,Данные2!D:D),""))</f>
        <v/>
      </c>
      <c r="AA1715" s="51" t="str">
        <f>IF($U1715="","",IFERROR(SUMIF(Данные2!$A:$A,Техлист!$U1715,Данные2!E:E),""))</f>
        <v/>
      </c>
      <c r="AB1715" s="45" t="str">
        <f>IF($U1715="","",IFERROR(ROUND(SUMIF(Данные2!$A:$A,Техлист!$U1715,Данные2!F:F)*100,0)&amp;"%",""))</f>
        <v/>
      </c>
    </row>
    <row r="1716" spans="1:28" x14ac:dyDescent="0.25">
      <c r="A1716" s="45" t="str">
        <f>IF(Данные2!$A1716&lt;&gt;"",Данные2!$A1716,"")</f>
        <v/>
      </c>
      <c r="G1716" s="45" t="str">
        <f t="shared" si="78"/>
        <v/>
      </c>
      <c r="H1716" s="45" t="str">
        <f>IF(COUNTIF(G$1:G1716,G1716)=1,IF(COUNT(H$1:H1715)&gt;0,MAX(H$1:H1715)+1,1),"")</f>
        <v/>
      </c>
      <c r="J1716" s="45" t="str">
        <f>IFERROR(IF(AND(Данные3!A1716&lt;&gt;"",Данные3!A1716=D$2),Данные3!B1716,""),"")</f>
        <v/>
      </c>
      <c r="K1716" s="45" t="str">
        <f>IF(COUNTIF(J$1:J1716,J1716)=1,IF(COUNT(K$1:K1715)&gt;0,MAX(K$1:K1715)+1,1),"")</f>
        <v/>
      </c>
      <c r="M1716" s="51" t="str">
        <f>IF(G1716="","",IFERROR(SUMIFS(Данные3!$E:$E,Данные3!$A:$A,D$2,Данные3!$B:$B,G1716),""))</f>
        <v/>
      </c>
      <c r="N1716" s="51" t="str">
        <f>IF(G1716="","",IFERROR(SUMIFS(Данные3!$F:$F,Данные3!$A:$A,D$2,Данные3!$B:$B,G1716),""))</f>
        <v/>
      </c>
      <c r="O1716" s="51" t="str">
        <f>IF(G1716="","",IFERROR(ROUND(SUMIFS(Данные3!$G:$G,Данные3!$A:$A,D$2,Данные3!$B:$B,G1716)*100,0)&amp;"%",""))</f>
        <v/>
      </c>
      <c r="U1716" s="51" t="str">
        <f t="shared" si="79"/>
        <v/>
      </c>
      <c r="V1716" s="53" t="str">
        <f t="shared" si="80"/>
        <v/>
      </c>
      <c r="W1716" s="51" t="str">
        <f>IFERROR(IF(Данные2!$A1716&lt;&gt;"",Данные2!$A1716,""),"")</f>
        <v/>
      </c>
      <c r="X1716" s="53" t="str">
        <f>IF(COUNTIF(W$1:W1716,W1716)=1,IF(COUNT(X$1:X1715)&gt;0,MAX(X$1:X1715)+1,1),"")</f>
        <v/>
      </c>
      <c r="Z1716" s="51" t="str">
        <f>IF($U1716="","",IFERROR(SUMIF(Данные2!$A:$A,Техлист!$U1716,Данные2!D:D),""))</f>
        <v/>
      </c>
      <c r="AA1716" s="51" t="str">
        <f>IF($U1716="","",IFERROR(SUMIF(Данные2!$A:$A,Техлист!$U1716,Данные2!E:E),""))</f>
        <v/>
      </c>
      <c r="AB1716" s="45" t="str">
        <f>IF($U1716="","",IFERROR(ROUND(SUMIF(Данные2!$A:$A,Техлист!$U1716,Данные2!F:F)*100,0)&amp;"%",""))</f>
        <v/>
      </c>
    </row>
    <row r="1717" spans="1:28" x14ac:dyDescent="0.25">
      <c r="A1717" s="45" t="str">
        <f>IF(Данные2!$A1717&lt;&gt;"",Данные2!$A1717,"")</f>
        <v/>
      </c>
      <c r="G1717" s="45" t="str">
        <f t="shared" si="78"/>
        <v/>
      </c>
      <c r="H1717" s="45" t="str">
        <f>IF(COUNTIF(G$1:G1717,G1717)=1,IF(COUNT(H$1:H1716)&gt;0,MAX(H$1:H1716)+1,1),"")</f>
        <v/>
      </c>
      <c r="J1717" s="45" t="str">
        <f>IFERROR(IF(AND(Данные3!A1717&lt;&gt;"",Данные3!A1717=D$2),Данные3!B1717,""),"")</f>
        <v/>
      </c>
      <c r="K1717" s="45" t="str">
        <f>IF(COUNTIF(J$1:J1717,J1717)=1,IF(COUNT(K$1:K1716)&gt;0,MAX(K$1:K1716)+1,1),"")</f>
        <v/>
      </c>
      <c r="M1717" s="51" t="str">
        <f>IF(G1717="","",IFERROR(SUMIFS(Данные3!$E:$E,Данные3!$A:$A,D$2,Данные3!$B:$B,G1717),""))</f>
        <v/>
      </c>
      <c r="N1717" s="51" t="str">
        <f>IF(G1717="","",IFERROR(SUMIFS(Данные3!$F:$F,Данные3!$A:$A,D$2,Данные3!$B:$B,G1717),""))</f>
        <v/>
      </c>
      <c r="O1717" s="51" t="str">
        <f>IF(G1717="","",IFERROR(ROUND(SUMIFS(Данные3!$G:$G,Данные3!$A:$A,D$2,Данные3!$B:$B,G1717)*100,0)&amp;"%",""))</f>
        <v/>
      </c>
      <c r="U1717" s="51" t="str">
        <f t="shared" si="79"/>
        <v/>
      </c>
      <c r="V1717" s="53" t="str">
        <f t="shared" si="80"/>
        <v/>
      </c>
      <c r="W1717" s="51" t="str">
        <f>IFERROR(IF(Данные2!$A1717&lt;&gt;"",Данные2!$A1717,""),"")</f>
        <v/>
      </c>
      <c r="X1717" s="53" t="str">
        <f>IF(COUNTIF(W$1:W1717,W1717)=1,IF(COUNT(X$1:X1716)&gt;0,MAX(X$1:X1716)+1,1),"")</f>
        <v/>
      </c>
      <c r="Z1717" s="51" t="str">
        <f>IF($U1717="","",IFERROR(SUMIF(Данные2!$A:$A,Техлист!$U1717,Данные2!D:D),""))</f>
        <v/>
      </c>
      <c r="AA1717" s="51" t="str">
        <f>IF($U1717="","",IFERROR(SUMIF(Данные2!$A:$A,Техлист!$U1717,Данные2!E:E),""))</f>
        <v/>
      </c>
      <c r="AB1717" s="45" t="str">
        <f>IF($U1717="","",IFERROR(ROUND(SUMIF(Данные2!$A:$A,Техлист!$U1717,Данные2!F:F)*100,0)&amp;"%",""))</f>
        <v/>
      </c>
    </row>
    <row r="1718" spans="1:28" x14ac:dyDescent="0.25">
      <c r="A1718" s="45" t="str">
        <f>IF(Данные2!$A1718&lt;&gt;"",Данные2!$A1718,"")</f>
        <v/>
      </c>
      <c r="G1718" s="45" t="str">
        <f t="shared" si="78"/>
        <v/>
      </c>
      <c r="H1718" s="45" t="str">
        <f>IF(COUNTIF(G$1:G1718,G1718)=1,IF(COUNT(H$1:H1717)&gt;0,MAX(H$1:H1717)+1,1),"")</f>
        <v/>
      </c>
      <c r="J1718" s="45" t="str">
        <f>IFERROR(IF(AND(Данные3!A1718&lt;&gt;"",Данные3!A1718=D$2),Данные3!B1718,""),"")</f>
        <v/>
      </c>
      <c r="K1718" s="45" t="str">
        <f>IF(COUNTIF(J$1:J1718,J1718)=1,IF(COUNT(K$1:K1717)&gt;0,MAX(K$1:K1717)+1,1),"")</f>
        <v/>
      </c>
      <c r="M1718" s="51" t="str">
        <f>IF(G1718="","",IFERROR(SUMIFS(Данные3!$E:$E,Данные3!$A:$A,D$2,Данные3!$B:$B,G1718),""))</f>
        <v/>
      </c>
      <c r="N1718" s="51" t="str">
        <f>IF(G1718="","",IFERROR(SUMIFS(Данные3!$F:$F,Данные3!$A:$A,D$2,Данные3!$B:$B,G1718),""))</f>
        <v/>
      </c>
      <c r="O1718" s="51" t="str">
        <f>IF(G1718="","",IFERROR(ROUND(SUMIFS(Данные3!$G:$G,Данные3!$A:$A,D$2,Данные3!$B:$B,G1718)*100,0)&amp;"%",""))</f>
        <v/>
      </c>
      <c r="U1718" s="51" t="str">
        <f t="shared" si="79"/>
        <v/>
      </c>
      <c r="V1718" s="53" t="str">
        <f t="shared" si="80"/>
        <v/>
      </c>
      <c r="W1718" s="51" t="str">
        <f>IFERROR(IF(Данные2!$A1718&lt;&gt;"",Данные2!$A1718,""),"")</f>
        <v/>
      </c>
      <c r="X1718" s="53" t="str">
        <f>IF(COUNTIF(W$1:W1718,W1718)=1,IF(COUNT(X$1:X1717)&gt;0,MAX(X$1:X1717)+1,1),"")</f>
        <v/>
      </c>
      <c r="Z1718" s="51" t="str">
        <f>IF($U1718="","",IFERROR(SUMIF(Данные2!$A:$A,Техлист!$U1718,Данные2!D:D),""))</f>
        <v/>
      </c>
      <c r="AA1718" s="51" t="str">
        <f>IF($U1718="","",IFERROR(SUMIF(Данные2!$A:$A,Техлист!$U1718,Данные2!E:E),""))</f>
        <v/>
      </c>
      <c r="AB1718" s="45" t="str">
        <f>IF($U1718="","",IFERROR(ROUND(SUMIF(Данные2!$A:$A,Техлист!$U1718,Данные2!F:F)*100,0)&amp;"%",""))</f>
        <v/>
      </c>
    </row>
    <row r="1719" spans="1:28" x14ac:dyDescent="0.25">
      <c r="A1719" s="45" t="str">
        <f>IF(Данные2!$A1719&lt;&gt;"",Данные2!$A1719,"")</f>
        <v/>
      </c>
      <c r="G1719" s="45" t="str">
        <f t="shared" si="78"/>
        <v/>
      </c>
      <c r="H1719" s="45" t="str">
        <f>IF(COUNTIF(G$1:G1719,G1719)=1,IF(COUNT(H$1:H1718)&gt;0,MAX(H$1:H1718)+1,1),"")</f>
        <v/>
      </c>
      <c r="J1719" s="45" t="str">
        <f>IFERROR(IF(AND(Данные3!A1719&lt;&gt;"",Данные3!A1719=D$2),Данные3!B1719,""),"")</f>
        <v/>
      </c>
      <c r="K1719" s="45" t="str">
        <f>IF(COUNTIF(J$1:J1719,J1719)=1,IF(COUNT(K$1:K1718)&gt;0,MAX(K$1:K1718)+1,1),"")</f>
        <v/>
      </c>
      <c r="M1719" s="51" t="str">
        <f>IF(G1719="","",IFERROR(SUMIFS(Данные3!$E:$E,Данные3!$A:$A,D$2,Данные3!$B:$B,G1719),""))</f>
        <v/>
      </c>
      <c r="N1719" s="51" t="str">
        <f>IF(G1719="","",IFERROR(SUMIFS(Данные3!$F:$F,Данные3!$A:$A,D$2,Данные3!$B:$B,G1719),""))</f>
        <v/>
      </c>
      <c r="O1719" s="51" t="str">
        <f>IF(G1719="","",IFERROR(ROUND(SUMIFS(Данные3!$G:$G,Данные3!$A:$A,D$2,Данные3!$B:$B,G1719)*100,0)&amp;"%",""))</f>
        <v/>
      </c>
      <c r="U1719" s="51" t="str">
        <f t="shared" si="79"/>
        <v/>
      </c>
      <c r="V1719" s="53" t="str">
        <f t="shared" si="80"/>
        <v/>
      </c>
      <c r="W1719" s="51" t="str">
        <f>IFERROR(IF(Данные2!$A1719&lt;&gt;"",Данные2!$A1719,""),"")</f>
        <v/>
      </c>
      <c r="X1719" s="53" t="str">
        <f>IF(COUNTIF(W$1:W1719,W1719)=1,IF(COUNT(X$1:X1718)&gt;0,MAX(X$1:X1718)+1,1),"")</f>
        <v/>
      </c>
      <c r="Z1719" s="51" t="str">
        <f>IF($U1719="","",IFERROR(SUMIF(Данные2!$A:$A,Техлист!$U1719,Данные2!D:D),""))</f>
        <v/>
      </c>
      <c r="AA1719" s="51" t="str">
        <f>IF($U1719="","",IFERROR(SUMIF(Данные2!$A:$A,Техлист!$U1719,Данные2!E:E),""))</f>
        <v/>
      </c>
      <c r="AB1719" s="45" t="str">
        <f>IF($U1719="","",IFERROR(ROUND(SUMIF(Данные2!$A:$A,Техлист!$U1719,Данные2!F:F)*100,0)&amp;"%",""))</f>
        <v/>
      </c>
    </row>
    <row r="1720" spans="1:28" x14ac:dyDescent="0.25">
      <c r="A1720" s="45" t="str">
        <f>IF(Данные2!$A1720&lt;&gt;"",Данные2!$A1720,"")</f>
        <v/>
      </c>
      <c r="G1720" s="45" t="str">
        <f t="shared" si="78"/>
        <v/>
      </c>
      <c r="H1720" s="45" t="str">
        <f>IF(COUNTIF(G$1:G1720,G1720)=1,IF(COUNT(H$1:H1719)&gt;0,MAX(H$1:H1719)+1,1),"")</f>
        <v/>
      </c>
      <c r="J1720" s="45" t="str">
        <f>IFERROR(IF(AND(Данные3!A1720&lt;&gt;"",Данные3!A1720=D$2),Данные3!B1720,""),"")</f>
        <v/>
      </c>
      <c r="K1720" s="45" t="str">
        <f>IF(COUNTIF(J$1:J1720,J1720)=1,IF(COUNT(K$1:K1719)&gt;0,MAX(K$1:K1719)+1,1),"")</f>
        <v/>
      </c>
      <c r="M1720" s="51" t="str">
        <f>IF(G1720="","",IFERROR(SUMIFS(Данные3!$E:$E,Данные3!$A:$A,D$2,Данные3!$B:$B,G1720),""))</f>
        <v/>
      </c>
      <c r="N1720" s="51" t="str">
        <f>IF(G1720="","",IFERROR(SUMIFS(Данные3!$F:$F,Данные3!$A:$A,D$2,Данные3!$B:$B,G1720),""))</f>
        <v/>
      </c>
      <c r="O1720" s="51" t="str">
        <f>IF(G1720="","",IFERROR(ROUND(SUMIFS(Данные3!$G:$G,Данные3!$A:$A,D$2,Данные3!$B:$B,G1720)*100,0)&amp;"%",""))</f>
        <v/>
      </c>
      <c r="U1720" s="51" t="str">
        <f t="shared" si="79"/>
        <v/>
      </c>
      <c r="V1720" s="53" t="str">
        <f t="shared" si="80"/>
        <v/>
      </c>
      <c r="W1720" s="51" t="str">
        <f>IFERROR(IF(Данные2!$A1720&lt;&gt;"",Данные2!$A1720,""),"")</f>
        <v/>
      </c>
      <c r="X1720" s="53" t="str">
        <f>IF(COUNTIF(W$1:W1720,W1720)=1,IF(COUNT(X$1:X1719)&gt;0,MAX(X$1:X1719)+1,1),"")</f>
        <v/>
      </c>
      <c r="Z1720" s="51" t="str">
        <f>IF($U1720="","",IFERROR(SUMIF(Данные2!$A:$A,Техлист!$U1720,Данные2!D:D),""))</f>
        <v/>
      </c>
      <c r="AA1720" s="51" t="str">
        <f>IF($U1720="","",IFERROR(SUMIF(Данные2!$A:$A,Техлист!$U1720,Данные2!E:E),""))</f>
        <v/>
      </c>
      <c r="AB1720" s="45" t="str">
        <f>IF($U1720="","",IFERROR(ROUND(SUMIF(Данные2!$A:$A,Техлист!$U1720,Данные2!F:F)*100,0)&amp;"%",""))</f>
        <v/>
      </c>
    </row>
    <row r="1721" spans="1:28" x14ac:dyDescent="0.25">
      <c r="A1721" s="45" t="str">
        <f>IF(Данные2!$A1721&lt;&gt;"",Данные2!$A1721,"")</f>
        <v/>
      </c>
      <c r="G1721" s="45" t="str">
        <f t="shared" si="78"/>
        <v/>
      </c>
      <c r="H1721" s="45" t="str">
        <f>IF(COUNTIF(G$1:G1721,G1721)=1,IF(COUNT(H$1:H1720)&gt;0,MAX(H$1:H1720)+1,1),"")</f>
        <v/>
      </c>
      <c r="J1721" s="45" t="str">
        <f>IFERROR(IF(AND(Данные3!A1721&lt;&gt;"",Данные3!A1721=D$2),Данные3!B1721,""),"")</f>
        <v/>
      </c>
      <c r="K1721" s="45" t="str">
        <f>IF(COUNTIF(J$1:J1721,J1721)=1,IF(COUNT(K$1:K1720)&gt;0,MAX(K$1:K1720)+1,1),"")</f>
        <v/>
      </c>
      <c r="M1721" s="51" t="str">
        <f>IF(G1721="","",IFERROR(SUMIFS(Данные3!$E:$E,Данные3!$A:$A,D$2,Данные3!$B:$B,G1721),""))</f>
        <v/>
      </c>
      <c r="N1721" s="51" t="str">
        <f>IF(G1721="","",IFERROR(SUMIFS(Данные3!$F:$F,Данные3!$A:$A,D$2,Данные3!$B:$B,G1721),""))</f>
        <v/>
      </c>
      <c r="O1721" s="51" t="str">
        <f>IF(G1721="","",IFERROR(ROUND(SUMIFS(Данные3!$G:$G,Данные3!$A:$A,D$2,Данные3!$B:$B,G1721)*100,0)&amp;"%",""))</f>
        <v/>
      </c>
      <c r="U1721" s="51" t="str">
        <f t="shared" si="79"/>
        <v/>
      </c>
      <c r="V1721" s="53" t="str">
        <f t="shared" si="80"/>
        <v/>
      </c>
      <c r="W1721" s="51" t="str">
        <f>IFERROR(IF(Данные2!$A1721&lt;&gt;"",Данные2!$A1721,""),"")</f>
        <v/>
      </c>
      <c r="X1721" s="53" t="str">
        <f>IF(COUNTIF(W$1:W1721,W1721)=1,IF(COUNT(X$1:X1720)&gt;0,MAX(X$1:X1720)+1,1),"")</f>
        <v/>
      </c>
      <c r="Z1721" s="51" t="str">
        <f>IF($U1721="","",IFERROR(SUMIF(Данные2!$A:$A,Техлист!$U1721,Данные2!D:D),""))</f>
        <v/>
      </c>
      <c r="AA1721" s="51" t="str">
        <f>IF($U1721="","",IFERROR(SUMIF(Данные2!$A:$A,Техлист!$U1721,Данные2!E:E),""))</f>
        <v/>
      </c>
      <c r="AB1721" s="45" t="str">
        <f>IF($U1721="","",IFERROR(ROUND(SUMIF(Данные2!$A:$A,Техлист!$U1721,Данные2!F:F)*100,0)&amp;"%",""))</f>
        <v/>
      </c>
    </row>
    <row r="1722" spans="1:28" x14ac:dyDescent="0.25">
      <c r="A1722" s="45" t="str">
        <f>IF(Данные2!$A1722&lt;&gt;"",Данные2!$A1722,"")</f>
        <v/>
      </c>
      <c r="G1722" s="45" t="str">
        <f t="shared" si="78"/>
        <v/>
      </c>
      <c r="H1722" s="45" t="str">
        <f>IF(COUNTIF(G$1:G1722,G1722)=1,IF(COUNT(H$1:H1721)&gt;0,MAX(H$1:H1721)+1,1),"")</f>
        <v/>
      </c>
      <c r="J1722" s="45" t="str">
        <f>IFERROR(IF(AND(Данные3!A1722&lt;&gt;"",Данные3!A1722=D$2),Данные3!B1722,""),"")</f>
        <v/>
      </c>
      <c r="K1722" s="45" t="str">
        <f>IF(COUNTIF(J$1:J1722,J1722)=1,IF(COUNT(K$1:K1721)&gt;0,MAX(K$1:K1721)+1,1),"")</f>
        <v/>
      </c>
      <c r="M1722" s="51" t="str">
        <f>IF(G1722="","",IFERROR(SUMIFS(Данные3!$E:$E,Данные3!$A:$A,D$2,Данные3!$B:$B,G1722),""))</f>
        <v/>
      </c>
      <c r="N1722" s="51" t="str">
        <f>IF(G1722="","",IFERROR(SUMIFS(Данные3!$F:$F,Данные3!$A:$A,D$2,Данные3!$B:$B,G1722),""))</f>
        <v/>
      </c>
      <c r="O1722" s="51" t="str">
        <f>IF(G1722="","",IFERROR(ROUND(SUMIFS(Данные3!$G:$G,Данные3!$A:$A,D$2,Данные3!$B:$B,G1722)*100,0)&amp;"%",""))</f>
        <v/>
      </c>
      <c r="U1722" s="51" t="str">
        <f t="shared" si="79"/>
        <v/>
      </c>
      <c r="V1722" s="53" t="str">
        <f t="shared" si="80"/>
        <v/>
      </c>
      <c r="W1722" s="51" t="str">
        <f>IFERROR(IF(Данные2!$A1722&lt;&gt;"",Данные2!$A1722,""),"")</f>
        <v/>
      </c>
      <c r="X1722" s="53" t="str">
        <f>IF(COUNTIF(W$1:W1722,W1722)=1,IF(COUNT(X$1:X1721)&gt;0,MAX(X$1:X1721)+1,1),"")</f>
        <v/>
      </c>
      <c r="Z1722" s="51" t="str">
        <f>IF($U1722="","",IFERROR(SUMIF(Данные2!$A:$A,Техлист!$U1722,Данные2!D:D),""))</f>
        <v/>
      </c>
      <c r="AA1722" s="51" t="str">
        <f>IF($U1722="","",IFERROR(SUMIF(Данные2!$A:$A,Техлист!$U1722,Данные2!E:E),""))</f>
        <v/>
      </c>
      <c r="AB1722" s="45" t="str">
        <f>IF($U1722="","",IFERROR(ROUND(SUMIF(Данные2!$A:$A,Техлист!$U1722,Данные2!F:F)*100,0)&amp;"%",""))</f>
        <v/>
      </c>
    </row>
    <row r="1723" spans="1:28" x14ac:dyDescent="0.25">
      <c r="A1723" s="45" t="str">
        <f>IF(Данные2!$A1723&lt;&gt;"",Данные2!$A1723,"")</f>
        <v/>
      </c>
      <c r="G1723" s="45" t="str">
        <f t="shared" si="78"/>
        <v/>
      </c>
      <c r="H1723" s="45" t="str">
        <f>IF(COUNTIF(G$1:G1723,G1723)=1,IF(COUNT(H$1:H1722)&gt;0,MAX(H$1:H1722)+1,1),"")</f>
        <v/>
      </c>
      <c r="J1723" s="45" t="str">
        <f>IFERROR(IF(AND(Данные3!A1723&lt;&gt;"",Данные3!A1723=D$2),Данные3!B1723,""),"")</f>
        <v/>
      </c>
      <c r="K1723" s="45" t="str">
        <f>IF(COUNTIF(J$1:J1723,J1723)=1,IF(COUNT(K$1:K1722)&gt;0,MAX(K$1:K1722)+1,1),"")</f>
        <v/>
      </c>
      <c r="M1723" s="51" t="str">
        <f>IF(G1723="","",IFERROR(SUMIFS(Данные3!$E:$E,Данные3!$A:$A,D$2,Данные3!$B:$B,G1723),""))</f>
        <v/>
      </c>
      <c r="N1723" s="51" t="str">
        <f>IF(G1723="","",IFERROR(SUMIFS(Данные3!$F:$F,Данные3!$A:$A,D$2,Данные3!$B:$B,G1723),""))</f>
        <v/>
      </c>
      <c r="O1723" s="51" t="str">
        <f>IF(G1723="","",IFERROR(ROUND(SUMIFS(Данные3!$G:$G,Данные3!$A:$A,D$2,Данные3!$B:$B,G1723)*100,0)&amp;"%",""))</f>
        <v/>
      </c>
      <c r="U1723" s="51" t="str">
        <f t="shared" si="79"/>
        <v/>
      </c>
      <c r="V1723" s="53" t="str">
        <f t="shared" si="80"/>
        <v/>
      </c>
      <c r="W1723" s="51" t="str">
        <f>IFERROR(IF(Данные2!$A1723&lt;&gt;"",Данные2!$A1723,""),"")</f>
        <v/>
      </c>
      <c r="X1723" s="53" t="str">
        <f>IF(COUNTIF(W$1:W1723,W1723)=1,IF(COUNT(X$1:X1722)&gt;0,MAX(X$1:X1722)+1,1),"")</f>
        <v/>
      </c>
      <c r="Z1723" s="51" t="str">
        <f>IF($U1723="","",IFERROR(SUMIF(Данные2!$A:$A,Техлист!$U1723,Данные2!D:D),""))</f>
        <v/>
      </c>
      <c r="AA1723" s="51" t="str">
        <f>IF($U1723="","",IFERROR(SUMIF(Данные2!$A:$A,Техлист!$U1723,Данные2!E:E),""))</f>
        <v/>
      </c>
      <c r="AB1723" s="45" t="str">
        <f>IF($U1723="","",IFERROR(ROUND(SUMIF(Данные2!$A:$A,Техлист!$U1723,Данные2!F:F)*100,0)&amp;"%",""))</f>
        <v/>
      </c>
    </row>
    <row r="1724" spans="1:28" x14ac:dyDescent="0.25">
      <c r="A1724" s="45" t="str">
        <f>IF(Данные2!$A1724&lt;&gt;"",Данные2!$A1724,"")</f>
        <v/>
      </c>
      <c r="G1724" s="45" t="str">
        <f t="shared" si="78"/>
        <v/>
      </c>
      <c r="H1724" s="45" t="str">
        <f>IF(COUNTIF(G$1:G1724,G1724)=1,IF(COUNT(H$1:H1723)&gt;0,MAX(H$1:H1723)+1,1),"")</f>
        <v/>
      </c>
      <c r="J1724" s="45" t="str">
        <f>IFERROR(IF(AND(Данные3!A1724&lt;&gt;"",Данные3!A1724=D$2),Данные3!B1724,""),"")</f>
        <v/>
      </c>
      <c r="K1724" s="45" t="str">
        <f>IF(COUNTIF(J$1:J1724,J1724)=1,IF(COUNT(K$1:K1723)&gt;0,MAX(K$1:K1723)+1,1),"")</f>
        <v/>
      </c>
      <c r="M1724" s="51" t="str">
        <f>IF(G1724="","",IFERROR(SUMIFS(Данные3!$E:$E,Данные3!$A:$A,D$2,Данные3!$B:$B,G1724),""))</f>
        <v/>
      </c>
      <c r="N1724" s="51" t="str">
        <f>IF(G1724="","",IFERROR(SUMIFS(Данные3!$F:$F,Данные3!$A:$A,D$2,Данные3!$B:$B,G1724),""))</f>
        <v/>
      </c>
      <c r="O1724" s="51" t="str">
        <f>IF(G1724="","",IFERROR(ROUND(SUMIFS(Данные3!$G:$G,Данные3!$A:$A,D$2,Данные3!$B:$B,G1724)*100,0)&amp;"%",""))</f>
        <v/>
      </c>
      <c r="U1724" s="51" t="str">
        <f t="shared" si="79"/>
        <v/>
      </c>
      <c r="V1724" s="53" t="str">
        <f t="shared" si="80"/>
        <v/>
      </c>
      <c r="W1724" s="51" t="str">
        <f>IFERROR(IF(Данные2!$A1724&lt;&gt;"",Данные2!$A1724,""),"")</f>
        <v/>
      </c>
      <c r="X1724" s="53" t="str">
        <f>IF(COUNTIF(W$1:W1724,W1724)=1,IF(COUNT(X$1:X1723)&gt;0,MAX(X$1:X1723)+1,1),"")</f>
        <v/>
      </c>
      <c r="Z1724" s="51" t="str">
        <f>IF($U1724="","",IFERROR(SUMIF(Данные2!$A:$A,Техлист!$U1724,Данные2!D:D),""))</f>
        <v/>
      </c>
      <c r="AA1724" s="51" t="str">
        <f>IF($U1724="","",IFERROR(SUMIF(Данные2!$A:$A,Техлист!$U1724,Данные2!E:E),""))</f>
        <v/>
      </c>
      <c r="AB1724" s="45" t="str">
        <f>IF($U1724="","",IFERROR(ROUND(SUMIF(Данные2!$A:$A,Техлист!$U1724,Данные2!F:F)*100,0)&amp;"%",""))</f>
        <v/>
      </c>
    </row>
    <row r="1725" spans="1:28" x14ac:dyDescent="0.25">
      <c r="A1725" s="45" t="str">
        <f>IF(Данные2!$A1725&lt;&gt;"",Данные2!$A1725,"")</f>
        <v/>
      </c>
      <c r="G1725" s="45" t="str">
        <f t="shared" si="78"/>
        <v/>
      </c>
      <c r="H1725" s="45" t="str">
        <f>IF(COUNTIF(G$1:G1725,G1725)=1,IF(COUNT(H$1:H1724)&gt;0,MAX(H$1:H1724)+1,1),"")</f>
        <v/>
      </c>
      <c r="J1725" s="45" t="str">
        <f>IFERROR(IF(AND(Данные3!A1725&lt;&gt;"",Данные3!A1725=D$2),Данные3!B1725,""),"")</f>
        <v/>
      </c>
      <c r="K1725" s="45" t="str">
        <f>IF(COUNTIF(J$1:J1725,J1725)=1,IF(COUNT(K$1:K1724)&gt;0,MAX(K$1:K1724)+1,1),"")</f>
        <v/>
      </c>
      <c r="M1725" s="51" t="str">
        <f>IF(G1725="","",IFERROR(SUMIFS(Данные3!$E:$E,Данные3!$A:$A,D$2,Данные3!$B:$B,G1725),""))</f>
        <v/>
      </c>
      <c r="N1725" s="51" t="str">
        <f>IF(G1725="","",IFERROR(SUMIFS(Данные3!$F:$F,Данные3!$A:$A,D$2,Данные3!$B:$B,G1725),""))</f>
        <v/>
      </c>
      <c r="O1725" s="51" t="str">
        <f>IF(G1725="","",IFERROR(ROUND(SUMIFS(Данные3!$G:$G,Данные3!$A:$A,D$2,Данные3!$B:$B,G1725)*100,0)&amp;"%",""))</f>
        <v/>
      </c>
      <c r="U1725" s="51" t="str">
        <f t="shared" si="79"/>
        <v/>
      </c>
      <c r="V1725" s="53" t="str">
        <f t="shared" si="80"/>
        <v/>
      </c>
      <c r="W1725" s="51" t="str">
        <f>IFERROR(IF(Данные2!$A1725&lt;&gt;"",Данные2!$A1725,""),"")</f>
        <v/>
      </c>
      <c r="X1725" s="53" t="str">
        <f>IF(COUNTIF(W$1:W1725,W1725)=1,IF(COUNT(X$1:X1724)&gt;0,MAX(X$1:X1724)+1,1),"")</f>
        <v/>
      </c>
      <c r="Z1725" s="51" t="str">
        <f>IF($U1725="","",IFERROR(SUMIF(Данные2!$A:$A,Техлист!$U1725,Данные2!D:D),""))</f>
        <v/>
      </c>
      <c r="AA1725" s="51" t="str">
        <f>IF($U1725="","",IFERROR(SUMIF(Данные2!$A:$A,Техлист!$U1725,Данные2!E:E),""))</f>
        <v/>
      </c>
      <c r="AB1725" s="45" t="str">
        <f>IF($U1725="","",IFERROR(ROUND(SUMIF(Данные2!$A:$A,Техлист!$U1725,Данные2!F:F)*100,0)&amp;"%",""))</f>
        <v/>
      </c>
    </row>
    <row r="1726" spans="1:28" x14ac:dyDescent="0.25">
      <c r="A1726" s="45" t="str">
        <f>IF(Данные2!$A1726&lt;&gt;"",Данные2!$A1726,"")</f>
        <v/>
      </c>
      <c r="G1726" s="45" t="str">
        <f t="shared" si="78"/>
        <v/>
      </c>
      <c r="H1726" s="45" t="str">
        <f>IF(COUNTIF(G$1:G1726,G1726)=1,IF(COUNT(H$1:H1725)&gt;0,MAX(H$1:H1725)+1,1),"")</f>
        <v/>
      </c>
      <c r="J1726" s="45" t="str">
        <f>IFERROR(IF(AND(Данные3!A1726&lt;&gt;"",Данные3!A1726=D$2),Данные3!B1726,""),"")</f>
        <v/>
      </c>
      <c r="K1726" s="45" t="str">
        <f>IF(COUNTIF(J$1:J1726,J1726)=1,IF(COUNT(K$1:K1725)&gt;0,MAX(K$1:K1725)+1,1),"")</f>
        <v/>
      </c>
      <c r="M1726" s="51" t="str">
        <f>IF(G1726="","",IFERROR(SUMIFS(Данные3!$E:$E,Данные3!$A:$A,D$2,Данные3!$B:$B,G1726),""))</f>
        <v/>
      </c>
      <c r="N1726" s="51" t="str">
        <f>IF(G1726="","",IFERROR(SUMIFS(Данные3!$F:$F,Данные3!$A:$A,D$2,Данные3!$B:$B,G1726),""))</f>
        <v/>
      </c>
      <c r="O1726" s="51" t="str">
        <f>IF(G1726="","",IFERROR(ROUND(SUMIFS(Данные3!$G:$G,Данные3!$A:$A,D$2,Данные3!$B:$B,G1726)*100,0)&amp;"%",""))</f>
        <v/>
      </c>
      <c r="U1726" s="51" t="str">
        <f t="shared" si="79"/>
        <v/>
      </c>
      <c r="V1726" s="53" t="str">
        <f t="shared" si="80"/>
        <v/>
      </c>
      <c r="W1726" s="51" t="str">
        <f>IFERROR(IF(Данные2!$A1726&lt;&gt;"",Данные2!$A1726,""),"")</f>
        <v/>
      </c>
      <c r="X1726" s="53" t="str">
        <f>IF(COUNTIF(W$1:W1726,W1726)=1,IF(COUNT(X$1:X1725)&gt;0,MAX(X$1:X1725)+1,1),"")</f>
        <v/>
      </c>
      <c r="Z1726" s="51" t="str">
        <f>IF($U1726="","",IFERROR(SUMIF(Данные2!$A:$A,Техлист!$U1726,Данные2!D:D),""))</f>
        <v/>
      </c>
      <c r="AA1726" s="51" t="str">
        <f>IF($U1726="","",IFERROR(SUMIF(Данные2!$A:$A,Техлист!$U1726,Данные2!E:E),""))</f>
        <v/>
      </c>
      <c r="AB1726" s="45" t="str">
        <f>IF($U1726="","",IFERROR(ROUND(SUMIF(Данные2!$A:$A,Техлист!$U1726,Данные2!F:F)*100,0)&amp;"%",""))</f>
        <v/>
      </c>
    </row>
    <row r="1727" spans="1:28" x14ac:dyDescent="0.25">
      <c r="A1727" s="45" t="str">
        <f>IF(Данные2!$A1727&lt;&gt;"",Данные2!$A1727,"")</f>
        <v/>
      </c>
      <c r="G1727" s="45" t="str">
        <f t="shared" si="78"/>
        <v/>
      </c>
      <c r="H1727" s="45" t="str">
        <f>IF(COUNTIF(G$1:G1727,G1727)=1,IF(COUNT(H$1:H1726)&gt;0,MAX(H$1:H1726)+1,1),"")</f>
        <v/>
      </c>
      <c r="J1727" s="45" t="str">
        <f>IFERROR(IF(AND(Данные3!A1727&lt;&gt;"",Данные3!A1727=D$2),Данные3!B1727,""),"")</f>
        <v/>
      </c>
      <c r="K1727" s="45" t="str">
        <f>IF(COUNTIF(J$1:J1727,J1727)=1,IF(COUNT(K$1:K1726)&gt;0,MAX(K$1:K1726)+1,1),"")</f>
        <v/>
      </c>
      <c r="M1727" s="51" t="str">
        <f>IF(G1727="","",IFERROR(SUMIFS(Данные3!$E:$E,Данные3!$A:$A,D$2,Данные3!$B:$B,G1727),""))</f>
        <v/>
      </c>
      <c r="N1727" s="51" t="str">
        <f>IF(G1727="","",IFERROR(SUMIFS(Данные3!$F:$F,Данные3!$A:$A,D$2,Данные3!$B:$B,G1727),""))</f>
        <v/>
      </c>
      <c r="O1727" s="51" t="str">
        <f>IF(G1727="","",IFERROR(ROUND(SUMIFS(Данные3!$G:$G,Данные3!$A:$A,D$2,Данные3!$B:$B,G1727)*100,0)&amp;"%",""))</f>
        <v/>
      </c>
      <c r="U1727" s="51" t="str">
        <f t="shared" si="79"/>
        <v/>
      </c>
      <c r="V1727" s="53" t="str">
        <f t="shared" si="80"/>
        <v/>
      </c>
      <c r="W1727" s="51" t="str">
        <f>IFERROR(IF(Данные2!$A1727&lt;&gt;"",Данные2!$A1727,""),"")</f>
        <v/>
      </c>
      <c r="X1727" s="53" t="str">
        <f>IF(COUNTIF(W$1:W1727,W1727)=1,IF(COUNT(X$1:X1726)&gt;0,MAX(X$1:X1726)+1,1),"")</f>
        <v/>
      </c>
      <c r="Z1727" s="51" t="str">
        <f>IF($U1727="","",IFERROR(SUMIF(Данные2!$A:$A,Техлист!$U1727,Данные2!D:D),""))</f>
        <v/>
      </c>
      <c r="AA1727" s="51" t="str">
        <f>IF($U1727="","",IFERROR(SUMIF(Данные2!$A:$A,Техлист!$U1727,Данные2!E:E),""))</f>
        <v/>
      </c>
      <c r="AB1727" s="45" t="str">
        <f>IF($U1727="","",IFERROR(ROUND(SUMIF(Данные2!$A:$A,Техлист!$U1727,Данные2!F:F)*100,0)&amp;"%",""))</f>
        <v/>
      </c>
    </row>
    <row r="1728" spans="1:28" x14ac:dyDescent="0.25">
      <c r="A1728" s="45" t="str">
        <f>IF(Данные2!$A1728&lt;&gt;"",Данные2!$A1728,"")</f>
        <v/>
      </c>
      <c r="G1728" s="45" t="str">
        <f t="shared" si="78"/>
        <v/>
      </c>
      <c r="H1728" s="45" t="str">
        <f>IF(COUNTIF(G$1:G1728,G1728)=1,IF(COUNT(H$1:H1727)&gt;0,MAX(H$1:H1727)+1,1),"")</f>
        <v/>
      </c>
      <c r="J1728" s="45" t="str">
        <f>IFERROR(IF(AND(Данные3!A1728&lt;&gt;"",Данные3!A1728=D$2),Данные3!B1728,""),"")</f>
        <v/>
      </c>
      <c r="K1728" s="45" t="str">
        <f>IF(COUNTIF(J$1:J1728,J1728)=1,IF(COUNT(K$1:K1727)&gt;0,MAX(K$1:K1727)+1,1),"")</f>
        <v/>
      </c>
      <c r="M1728" s="51" t="str">
        <f>IF(G1728="","",IFERROR(SUMIFS(Данные3!$E:$E,Данные3!$A:$A,D$2,Данные3!$B:$B,G1728),""))</f>
        <v/>
      </c>
      <c r="N1728" s="51" t="str">
        <f>IF(G1728="","",IFERROR(SUMIFS(Данные3!$F:$F,Данные3!$A:$A,D$2,Данные3!$B:$B,G1728),""))</f>
        <v/>
      </c>
      <c r="O1728" s="51" t="str">
        <f>IF(G1728="","",IFERROR(ROUND(SUMIFS(Данные3!$G:$G,Данные3!$A:$A,D$2,Данные3!$B:$B,G1728)*100,0)&amp;"%",""))</f>
        <v/>
      </c>
      <c r="U1728" s="51" t="str">
        <f t="shared" si="79"/>
        <v/>
      </c>
      <c r="V1728" s="53" t="str">
        <f t="shared" si="80"/>
        <v/>
      </c>
      <c r="W1728" s="51" t="str">
        <f>IFERROR(IF(Данные2!$A1728&lt;&gt;"",Данные2!$A1728,""),"")</f>
        <v/>
      </c>
      <c r="X1728" s="53" t="str">
        <f>IF(COUNTIF(W$1:W1728,W1728)=1,IF(COUNT(X$1:X1727)&gt;0,MAX(X$1:X1727)+1,1),"")</f>
        <v/>
      </c>
      <c r="Z1728" s="51" t="str">
        <f>IF($U1728="","",IFERROR(SUMIF(Данные2!$A:$A,Техлист!$U1728,Данные2!D:D),""))</f>
        <v/>
      </c>
      <c r="AA1728" s="51" t="str">
        <f>IF($U1728="","",IFERROR(SUMIF(Данные2!$A:$A,Техлист!$U1728,Данные2!E:E),""))</f>
        <v/>
      </c>
      <c r="AB1728" s="45" t="str">
        <f>IF($U1728="","",IFERROR(ROUND(SUMIF(Данные2!$A:$A,Техлист!$U1728,Данные2!F:F)*100,0)&amp;"%",""))</f>
        <v/>
      </c>
    </row>
    <row r="1729" spans="1:28" x14ac:dyDescent="0.25">
      <c r="A1729" s="45" t="str">
        <f>IF(Данные2!$A1729&lt;&gt;"",Данные2!$A1729,"")</f>
        <v/>
      </c>
      <c r="G1729" s="45" t="str">
        <f t="shared" si="78"/>
        <v/>
      </c>
      <c r="H1729" s="45" t="str">
        <f>IF(COUNTIF(G$1:G1729,G1729)=1,IF(COUNT(H$1:H1728)&gt;0,MAX(H$1:H1728)+1,1),"")</f>
        <v/>
      </c>
      <c r="J1729" s="45" t="str">
        <f>IFERROR(IF(AND(Данные3!A1729&lt;&gt;"",Данные3!A1729=D$2),Данные3!B1729,""),"")</f>
        <v/>
      </c>
      <c r="K1729" s="45" t="str">
        <f>IF(COUNTIF(J$1:J1729,J1729)=1,IF(COUNT(K$1:K1728)&gt;0,MAX(K$1:K1728)+1,1),"")</f>
        <v/>
      </c>
      <c r="M1729" s="51" t="str">
        <f>IF(G1729="","",IFERROR(SUMIFS(Данные3!$E:$E,Данные3!$A:$A,D$2,Данные3!$B:$B,G1729),""))</f>
        <v/>
      </c>
      <c r="N1729" s="51" t="str">
        <f>IF(G1729="","",IFERROR(SUMIFS(Данные3!$F:$F,Данные3!$A:$A,D$2,Данные3!$B:$B,G1729),""))</f>
        <v/>
      </c>
      <c r="O1729" s="51" t="str">
        <f>IF(G1729="","",IFERROR(ROUND(SUMIFS(Данные3!$G:$G,Данные3!$A:$A,D$2,Данные3!$B:$B,G1729)*100,0)&amp;"%",""))</f>
        <v/>
      </c>
      <c r="U1729" s="51" t="str">
        <f t="shared" si="79"/>
        <v/>
      </c>
      <c r="V1729" s="53" t="str">
        <f t="shared" si="80"/>
        <v/>
      </c>
      <c r="W1729" s="51" t="str">
        <f>IFERROR(IF(Данные2!$A1729&lt;&gt;"",Данные2!$A1729,""),"")</f>
        <v/>
      </c>
      <c r="X1729" s="53" t="str">
        <f>IF(COUNTIF(W$1:W1729,W1729)=1,IF(COUNT(X$1:X1728)&gt;0,MAX(X$1:X1728)+1,1),"")</f>
        <v/>
      </c>
      <c r="Z1729" s="51" t="str">
        <f>IF($U1729="","",IFERROR(SUMIF(Данные2!$A:$A,Техлист!$U1729,Данные2!D:D),""))</f>
        <v/>
      </c>
      <c r="AA1729" s="51" t="str">
        <f>IF($U1729="","",IFERROR(SUMIF(Данные2!$A:$A,Техлист!$U1729,Данные2!E:E),""))</f>
        <v/>
      </c>
      <c r="AB1729" s="45" t="str">
        <f>IF($U1729="","",IFERROR(ROUND(SUMIF(Данные2!$A:$A,Техлист!$U1729,Данные2!F:F)*100,0)&amp;"%",""))</f>
        <v/>
      </c>
    </row>
    <row r="1730" spans="1:28" x14ac:dyDescent="0.25">
      <c r="A1730" s="45" t="str">
        <f>IF(Данные2!$A1730&lt;&gt;"",Данные2!$A1730,"")</f>
        <v/>
      </c>
      <c r="G1730" s="45" t="str">
        <f t="shared" ref="G1730:G1793" si="81">IFERROR(INDEX(J$2:J$2000,MATCH(ROW()-1,K$2:K$2000,0)),"")</f>
        <v/>
      </c>
      <c r="H1730" s="45" t="str">
        <f>IF(COUNTIF(G$1:G1730,G1730)=1,IF(COUNT(H$1:H1729)&gt;0,MAX(H$1:H1729)+1,1),"")</f>
        <v/>
      </c>
      <c r="J1730" s="45" t="str">
        <f>IFERROR(IF(AND(Данные3!A1730&lt;&gt;"",Данные3!A1730=D$2),Данные3!B1730,""),"")</f>
        <v/>
      </c>
      <c r="K1730" s="45" t="str">
        <f>IF(COUNTIF(J$1:J1730,J1730)=1,IF(COUNT(K$1:K1729)&gt;0,MAX(K$1:K1729)+1,1),"")</f>
        <v/>
      </c>
      <c r="M1730" s="51" t="str">
        <f>IF(G1730="","",IFERROR(SUMIFS(Данные3!$E:$E,Данные3!$A:$A,D$2,Данные3!$B:$B,G1730),""))</f>
        <v/>
      </c>
      <c r="N1730" s="51" t="str">
        <f>IF(G1730="","",IFERROR(SUMIFS(Данные3!$F:$F,Данные3!$A:$A,D$2,Данные3!$B:$B,G1730),""))</f>
        <v/>
      </c>
      <c r="O1730" s="51" t="str">
        <f>IF(G1730="","",IFERROR(ROUND(SUMIFS(Данные3!$G:$G,Данные3!$A:$A,D$2,Данные3!$B:$B,G1730)*100,0)&amp;"%",""))</f>
        <v/>
      </c>
      <c r="U1730" s="51" t="str">
        <f t="shared" ref="U1730:U1793" si="82">IFERROR(INDEX(W$2:W$2000,MATCH(ROW()-1,X$2:X$2000,0)),"")</f>
        <v/>
      </c>
      <c r="V1730" s="53" t="str">
        <f t="shared" ref="V1730:V1793" si="83">IFERROR(INDEX(X$2:X$2000,MATCH(ROW()-1,X$2:X$2000,0)),"")</f>
        <v/>
      </c>
      <c r="W1730" s="51" t="str">
        <f>IFERROR(IF(Данные2!$A1730&lt;&gt;"",Данные2!$A1730,""),"")</f>
        <v/>
      </c>
      <c r="X1730" s="53" t="str">
        <f>IF(COUNTIF(W$1:W1730,W1730)=1,IF(COUNT(X$1:X1729)&gt;0,MAX(X$1:X1729)+1,1),"")</f>
        <v/>
      </c>
      <c r="Z1730" s="51" t="str">
        <f>IF($U1730="","",IFERROR(SUMIF(Данные2!$A:$A,Техлист!$U1730,Данные2!D:D),""))</f>
        <v/>
      </c>
      <c r="AA1730" s="51" t="str">
        <f>IF($U1730="","",IFERROR(SUMIF(Данные2!$A:$A,Техлист!$U1730,Данные2!E:E),""))</f>
        <v/>
      </c>
      <c r="AB1730" s="45" t="str">
        <f>IF($U1730="","",IFERROR(ROUND(SUMIF(Данные2!$A:$A,Техлист!$U1730,Данные2!F:F)*100,0)&amp;"%",""))</f>
        <v/>
      </c>
    </row>
    <row r="1731" spans="1:28" x14ac:dyDescent="0.25">
      <c r="A1731" s="45" t="str">
        <f>IF(Данные2!$A1731&lt;&gt;"",Данные2!$A1731,"")</f>
        <v/>
      </c>
      <c r="G1731" s="45" t="str">
        <f t="shared" si="81"/>
        <v/>
      </c>
      <c r="H1731" s="45" t="str">
        <f>IF(COUNTIF(G$1:G1731,G1731)=1,IF(COUNT(H$1:H1730)&gt;0,MAX(H$1:H1730)+1,1),"")</f>
        <v/>
      </c>
      <c r="J1731" s="45" t="str">
        <f>IFERROR(IF(AND(Данные3!A1731&lt;&gt;"",Данные3!A1731=D$2),Данные3!B1731,""),"")</f>
        <v/>
      </c>
      <c r="K1731" s="45" t="str">
        <f>IF(COUNTIF(J$1:J1731,J1731)=1,IF(COUNT(K$1:K1730)&gt;0,MAX(K$1:K1730)+1,1),"")</f>
        <v/>
      </c>
      <c r="M1731" s="51" t="str">
        <f>IF(G1731="","",IFERROR(SUMIFS(Данные3!$E:$E,Данные3!$A:$A,D$2,Данные3!$B:$B,G1731),""))</f>
        <v/>
      </c>
      <c r="N1731" s="51" t="str">
        <f>IF(G1731="","",IFERROR(SUMIFS(Данные3!$F:$F,Данные3!$A:$A,D$2,Данные3!$B:$B,G1731),""))</f>
        <v/>
      </c>
      <c r="O1731" s="51" t="str">
        <f>IF(G1731="","",IFERROR(ROUND(SUMIFS(Данные3!$G:$G,Данные3!$A:$A,D$2,Данные3!$B:$B,G1731)*100,0)&amp;"%",""))</f>
        <v/>
      </c>
      <c r="U1731" s="51" t="str">
        <f t="shared" si="82"/>
        <v/>
      </c>
      <c r="V1731" s="53" t="str">
        <f t="shared" si="83"/>
        <v/>
      </c>
      <c r="W1731" s="51" t="str">
        <f>IFERROR(IF(Данные2!$A1731&lt;&gt;"",Данные2!$A1731,""),"")</f>
        <v/>
      </c>
      <c r="X1731" s="53" t="str">
        <f>IF(COUNTIF(W$1:W1731,W1731)=1,IF(COUNT(X$1:X1730)&gt;0,MAX(X$1:X1730)+1,1),"")</f>
        <v/>
      </c>
      <c r="Z1731" s="51" t="str">
        <f>IF($U1731="","",IFERROR(SUMIF(Данные2!$A:$A,Техлист!$U1731,Данные2!D:D),""))</f>
        <v/>
      </c>
      <c r="AA1731" s="51" t="str">
        <f>IF($U1731="","",IFERROR(SUMIF(Данные2!$A:$A,Техлист!$U1731,Данные2!E:E),""))</f>
        <v/>
      </c>
      <c r="AB1731" s="45" t="str">
        <f>IF($U1731="","",IFERROR(ROUND(SUMIF(Данные2!$A:$A,Техлист!$U1731,Данные2!F:F)*100,0)&amp;"%",""))</f>
        <v/>
      </c>
    </row>
    <row r="1732" spans="1:28" x14ac:dyDescent="0.25">
      <c r="A1732" s="45" t="str">
        <f>IF(Данные2!$A1732&lt;&gt;"",Данные2!$A1732,"")</f>
        <v/>
      </c>
      <c r="G1732" s="45" t="str">
        <f t="shared" si="81"/>
        <v/>
      </c>
      <c r="H1732" s="45" t="str">
        <f>IF(COUNTIF(G$1:G1732,G1732)=1,IF(COUNT(H$1:H1731)&gt;0,MAX(H$1:H1731)+1,1),"")</f>
        <v/>
      </c>
      <c r="J1732" s="45" t="str">
        <f>IFERROR(IF(AND(Данные3!A1732&lt;&gt;"",Данные3!A1732=D$2),Данные3!B1732,""),"")</f>
        <v/>
      </c>
      <c r="K1732" s="45" t="str">
        <f>IF(COUNTIF(J$1:J1732,J1732)=1,IF(COUNT(K$1:K1731)&gt;0,MAX(K$1:K1731)+1,1),"")</f>
        <v/>
      </c>
      <c r="M1732" s="51" t="str">
        <f>IF(G1732="","",IFERROR(SUMIFS(Данные3!$E:$E,Данные3!$A:$A,D$2,Данные3!$B:$B,G1732),""))</f>
        <v/>
      </c>
      <c r="N1732" s="51" t="str">
        <f>IF(G1732="","",IFERROR(SUMIFS(Данные3!$F:$F,Данные3!$A:$A,D$2,Данные3!$B:$B,G1732),""))</f>
        <v/>
      </c>
      <c r="O1732" s="51" t="str">
        <f>IF(G1732="","",IFERROR(ROUND(SUMIFS(Данные3!$G:$G,Данные3!$A:$A,D$2,Данные3!$B:$B,G1732)*100,0)&amp;"%",""))</f>
        <v/>
      </c>
      <c r="U1732" s="51" t="str">
        <f t="shared" si="82"/>
        <v/>
      </c>
      <c r="V1732" s="53" t="str">
        <f t="shared" si="83"/>
        <v/>
      </c>
      <c r="W1732" s="51" t="str">
        <f>IFERROR(IF(Данные2!$A1732&lt;&gt;"",Данные2!$A1732,""),"")</f>
        <v/>
      </c>
      <c r="X1732" s="53" t="str">
        <f>IF(COUNTIF(W$1:W1732,W1732)=1,IF(COUNT(X$1:X1731)&gt;0,MAX(X$1:X1731)+1,1),"")</f>
        <v/>
      </c>
      <c r="Z1732" s="51" t="str">
        <f>IF($U1732="","",IFERROR(SUMIF(Данные2!$A:$A,Техлист!$U1732,Данные2!D:D),""))</f>
        <v/>
      </c>
      <c r="AA1732" s="51" t="str">
        <f>IF($U1732="","",IFERROR(SUMIF(Данные2!$A:$A,Техлист!$U1732,Данные2!E:E),""))</f>
        <v/>
      </c>
      <c r="AB1732" s="45" t="str">
        <f>IF($U1732="","",IFERROR(ROUND(SUMIF(Данные2!$A:$A,Техлист!$U1732,Данные2!F:F)*100,0)&amp;"%",""))</f>
        <v/>
      </c>
    </row>
    <row r="1733" spans="1:28" x14ac:dyDescent="0.25">
      <c r="A1733" s="45" t="str">
        <f>IF(Данные2!$A1733&lt;&gt;"",Данные2!$A1733,"")</f>
        <v/>
      </c>
      <c r="G1733" s="45" t="str">
        <f t="shared" si="81"/>
        <v/>
      </c>
      <c r="H1733" s="45" t="str">
        <f>IF(COUNTIF(G$1:G1733,G1733)=1,IF(COUNT(H$1:H1732)&gt;0,MAX(H$1:H1732)+1,1),"")</f>
        <v/>
      </c>
      <c r="J1733" s="45" t="str">
        <f>IFERROR(IF(AND(Данные3!A1733&lt;&gt;"",Данные3!A1733=D$2),Данные3!B1733,""),"")</f>
        <v/>
      </c>
      <c r="K1733" s="45" t="str">
        <f>IF(COUNTIF(J$1:J1733,J1733)=1,IF(COUNT(K$1:K1732)&gt;0,MAX(K$1:K1732)+1,1),"")</f>
        <v/>
      </c>
      <c r="M1733" s="51" t="str">
        <f>IF(G1733="","",IFERROR(SUMIFS(Данные3!$E:$E,Данные3!$A:$A,D$2,Данные3!$B:$B,G1733),""))</f>
        <v/>
      </c>
      <c r="N1733" s="51" t="str">
        <f>IF(G1733="","",IFERROR(SUMIFS(Данные3!$F:$F,Данные3!$A:$A,D$2,Данные3!$B:$B,G1733),""))</f>
        <v/>
      </c>
      <c r="O1733" s="51" t="str">
        <f>IF(G1733="","",IFERROR(ROUND(SUMIFS(Данные3!$G:$G,Данные3!$A:$A,D$2,Данные3!$B:$B,G1733)*100,0)&amp;"%",""))</f>
        <v/>
      </c>
      <c r="U1733" s="51" t="str">
        <f t="shared" si="82"/>
        <v/>
      </c>
      <c r="V1733" s="53" t="str">
        <f t="shared" si="83"/>
        <v/>
      </c>
      <c r="W1733" s="51" t="str">
        <f>IFERROR(IF(Данные2!$A1733&lt;&gt;"",Данные2!$A1733,""),"")</f>
        <v/>
      </c>
      <c r="X1733" s="53" t="str">
        <f>IF(COUNTIF(W$1:W1733,W1733)=1,IF(COUNT(X$1:X1732)&gt;0,MAX(X$1:X1732)+1,1),"")</f>
        <v/>
      </c>
      <c r="Z1733" s="51" t="str">
        <f>IF($U1733="","",IFERROR(SUMIF(Данные2!$A:$A,Техлист!$U1733,Данные2!D:D),""))</f>
        <v/>
      </c>
      <c r="AA1733" s="51" t="str">
        <f>IF($U1733="","",IFERROR(SUMIF(Данные2!$A:$A,Техлист!$U1733,Данные2!E:E),""))</f>
        <v/>
      </c>
      <c r="AB1733" s="45" t="str">
        <f>IF($U1733="","",IFERROR(ROUND(SUMIF(Данные2!$A:$A,Техлист!$U1733,Данные2!F:F)*100,0)&amp;"%",""))</f>
        <v/>
      </c>
    </row>
    <row r="1734" spans="1:28" x14ac:dyDescent="0.25">
      <c r="A1734" s="45" t="str">
        <f>IF(Данные2!$A1734&lt;&gt;"",Данные2!$A1734,"")</f>
        <v/>
      </c>
      <c r="G1734" s="45" t="str">
        <f t="shared" si="81"/>
        <v/>
      </c>
      <c r="H1734" s="45" t="str">
        <f>IF(COUNTIF(G$1:G1734,G1734)=1,IF(COUNT(H$1:H1733)&gt;0,MAX(H$1:H1733)+1,1),"")</f>
        <v/>
      </c>
      <c r="J1734" s="45" t="str">
        <f>IFERROR(IF(AND(Данные3!A1734&lt;&gt;"",Данные3!A1734=D$2),Данные3!B1734,""),"")</f>
        <v/>
      </c>
      <c r="K1734" s="45" t="str">
        <f>IF(COUNTIF(J$1:J1734,J1734)=1,IF(COUNT(K$1:K1733)&gt;0,MAX(K$1:K1733)+1,1),"")</f>
        <v/>
      </c>
      <c r="M1734" s="51" t="str">
        <f>IF(G1734="","",IFERROR(SUMIFS(Данные3!$E:$E,Данные3!$A:$A,D$2,Данные3!$B:$B,G1734),""))</f>
        <v/>
      </c>
      <c r="N1734" s="51" t="str">
        <f>IF(G1734="","",IFERROR(SUMIFS(Данные3!$F:$F,Данные3!$A:$A,D$2,Данные3!$B:$B,G1734),""))</f>
        <v/>
      </c>
      <c r="O1734" s="51" t="str">
        <f>IF(G1734="","",IFERROR(ROUND(SUMIFS(Данные3!$G:$G,Данные3!$A:$A,D$2,Данные3!$B:$B,G1734)*100,0)&amp;"%",""))</f>
        <v/>
      </c>
      <c r="U1734" s="51" t="str">
        <f t="shared" si="82"/>
        <v/>
      </c>
      <c r="V1734" s="53" t="str">
        <f t="shared" si="83"/>
        <v/>
      </c>
      <c r="W1734" s="51" t="str">
        <f>IFERROR(IF(Данные2!$A1734&lt;&gt;"",Данные2!$A1734,""),"")</f>
        <v/>
      </c>
      <c r="X1734" s="53" t="str">
        <f>IF(COUNTIF(W$1:W1734,W1734)=1,IF(COUNT(X$1:X1733)&gt;0,MAX(X$1:X1733)+1,1),"")</f>
        <v/>
      </c>
      <c r="Z1734" s="51" t="str">
        <f>IF($U1734="","",IFERROR(SUMIF(Данные2!$A:$A,Техлист!$U1734,Данные2!D:D),""))</f>
        <v/>
      </c>
      <c r="AA1734" s="51" t="str">
        <f>IF($U1734="","",IFERROR(SUMIF(Данные2!$A:$A,Техлист!$U1734,Данные2!E:E),""))</f>
        <v/>
      </c>
      <c r="AB1734" s="45" t="str">
        <f>IF($U1734="","",IFERROR(ROUND(SUMIF(Данные2!$A:$A,Техлист!$U1734,Данные2!F:F)*100,0)&amp;"%",""))</f>
        <v/>
      </c>
    </row>
    <row r="1735" spans="1:28" x14ac:dyDescent="0.25">
      <c r="A1735" s="45" t="str">
        <f>IF(Данные2!$A1735&lt;&gt;"",Данные2!$A1735,"")</f>
        <v/>
      </c>
      <c r="G1735" s="45" t="str">
        <f t="shared" si="81"/>
        <v/>
      </c>
      <c r="H1735" s="45" t="str">
        <f>IF(COUNTIF(G$1:G1735,G1735)=1,IF(COUNT(H$1:H1734)&gt;0,MAX(H$1:H1734)+1,1),"")</f>
        <v/>
      </c>
      <c r="J1735" s="45" t="str">
        <f>IFERROR(IF(AND(Данные3!A1735&lt;&gt;"",Данные3!A1735=D$2),Данные3!B1735,""),"")</f>
        <v/>
      </c>
      <c r="K1735" s="45" t="str">
        <f>IF(COUNTIF(J$1:J1735,J1735)=1,IF(COUNT(K$1:K1734)&gt;0,MAX(K$1:K1734)+1,1),"")</f>
        <v/>
      </c>
      <c r="M1735" s="51" t="str">
        <f>IF(G1735="","",IFERROR(SUMIFS(Данные3!$E:$E,Данные3!$A:$A,D$2,Данные3!$B:$B,G1735),""))</f>
        <v/>
      </c>
      <c r="N1735" s="51" t="str">
        <f>IF(G1735="","",IFERROR(SUMIFS(Данные3!$F:$F,Данные3!$A:$A,D$2,Данные3!$B:$B,G1735),""))</f>
        <v/>
      </c>
      <c r="O1735" s="51" t="str">
        <f>IF(G1735="","",IFERROR(ROUND(SUMIFS(Данные3!$G:$G,Данные3!$A:$A,D$2,Данные3!$B:$B,G1735)*100,0)&amp;"%",""))</f>
        <v/>
      </c>
      <c r="U1735" s="51" t="str">
        <f t="shared" si="82"/>
        <v/>
      </c>
      <c r="V1735" s="53" t="str">
        <f t="shared" si="83"/>
        <v/>
      </c>
      <c r="W1735" s="51" t="str">
        <f>IFERROR(IF(Данные2!$A1735&lt;&gt;"",Данные2!$A1735,""),"")</f>
        <v/>
      </c>
      <c r="X1735" s="53" t="str">
        <f>IF(COUNTIF(W$1:W1735,W1735)=1,IF(COUNT(X$1:X1734)&gt;0,MAX(X$1:X1734)+1,1),"")</f>
        <v/>
      </c>
      <c r="Z1735" s="51" t="str">
        <f>IF($U1735="","",IFERROR(SUMIF(Данные2!$A:$A,Техлист!$U1735,Данные2!D:D),""))</f>
        <v/>
      </c>
      <c r="AA1735" s="51" t="str">
        <f>IF($U1735="","",IFERROR(SUMIF(Данные2!$A:$A,Техлист!$U1735,Данные2!E:E),""))</f>
        <v/>
      </c>
      <c r="AB1735" s="45" t="str">
        <f>IF($U1735="","",IFERROR(ROUND(SUMIF(Данные2!$A:$A,Техлист!$U1735,Данные2!F:F)*100,0)&amp;"%",""))</f>
        <v/>
      </c>
    </row>
    <row r="1736" spans="1:28" x14ac:dyDescent="0.25">
      <c r="A1736" s="45" t="str">
        <f>IF(Данные2!$A1736&lt;&gt;"",Данные2!$A1736,"")</f>
        <v/>
      </c>
      <c r="G1736" s="45" t="str">
        <f t="shared" si="81"/>
        <v/>
      </c>
      <c r="H1736" s="45" t="str">
        <f>IF(COUNTIF(G$1:G1736,G1736)=1,IF(COUNT(H$1:H1735)&gt;0,MAX(H$1:H1735)+1,1),"")</f>
        <v/>
      </c>
      <c r="J1736" s="45" t="str">
        <f>IFERROR(IF(AND(Данные3!A1736&lt;&gt;"",Данные3!A1736=D$2),Данные3!B1736,""),"")</f>
        <v/>
      </c>
      <c r="K1736" s="45" t="str">
        <f>IF(COUNTIF(J$1:J1736,J1736)=1,IF(COUNT(K$1:K1735)&gt;0,MAX(K$1:K1735)+1,1),"")</f>
        <v/>
      </c>
      <c r="M1736" s="51" t="str">
        <f>IF(G1736="","",IFERROR(SUMIFS(Данные3!$E:$E,Данные3!$A:$A,D$2,Данные3!$B:$B,G1736),""))</f>
        <v/>
      </c>
      <c r="N1736" s="51" t="str">
        <f>IF(G1736="","",IFERROR(SUMIFS(Данные3!$F:$F,Данные3!$A:$A,D$2,Данные3!$B:$B,G1736),""))</f>
        <v/>
      </c>
      <c r="O1736" s="51" t="str">
        <f>IF(G1736="","",IFERROR(ROUND(SUMIFS(Данные3!$G:$G,Данные3!$A:$A,D$2,Данные3!$B:$B,G1736)*100,0)&amp;"%",""))</f>
        <v/>
      </c>
      <c r="U1736" s="51" t="str">
        <f t="shared" si="82"/>
        <v/>
      </c>
      <c r="V1736" s="53" t="str">
        <f t="shared" si="83"/>
        <v/>
      </c>
      <c r="W1736" s="51" t="str">
        <f>IFERROR(IF(Данные2!$A1736&lt;&gt;"",Данные2!$A1736,""),"")</f>
        <v/>
      </c>
      <c r="X1736" s="53" t="str">
        <f>IF(COUNTIF(W$1:W1736,W1736)=1,IF(COUNT(X$1:X1735)&gt;0,MAX(X$1:X1735)+1,1),"")</f>
        <v/>
      </c>
      <c r="Z1736" s="51" t="str">
        <f>IF($U1736="","",IFERROR(SUMIF(Данные2!$A:$A,Техлист!$U1736,Данные2!D:D),""))</f>
        <v/>
      </c>
      <c r="AA1736" s="51" t="str">
        <f>IF($U1736="","",IFERROR(SUMIF(Данные2!$A:$A,Техлист!$U1736,Данные2!E:E),""))</f>
        <v/>
      </c>
      <c r="AB1736" s="45" t="str">
        <f>IF($U1736="","",IFERROR(ROUND(SUMIF(Данные2!$A:$A,Техлист!$U1736,Данные2!F:F)*100,0)&amp;"%",""))</f>
        <v/>
      </c>
    </row>
    <row r="1737" spans="1:28" x14ac:dyDescent="0.25">
      <c r="A1737" s="45" t="str">
        <f>IF(Данные2!$A1737&lt;&gt;"",Данные2!$A1737,"")</f>
        <v/>
      </c>
      <c r="G1737" s="45" t="str">
        <f t="shared" si="81"/>
        <v/>
      </c>
      <c r="H1737" s="45" t="str">
        <f>IF(COUNTIF(G$1:G1737,G1737)=1,IF(COUNT(H$1:H1736)&gt;0,MAX(H$1:H1736)+1,1),"")</f>
        <v/>
      </c>
      <c r="J1737" s="45" t="str">
        <f>IFERROR(IF(AND(Данные3!A1737&lt;&gt;"",Данные3!A1737=D$2),Данные3!B1737,""),"")</f>
        <v/>
      </c>
      <c r="K1737" s="45" t="str">
        <f>IF(COUNTIF(J$1:J1737,J1737)=1,IF(COUNT(K$1:K1736)&gt;0,MAX(K$1:K1736)+1,1),"")</f>
        <v/>
      </c>
      <c r="M1737" s="51" t="str">
        <f>IF(G1737="","",IFERROR(SUMIFS(Данные3!$E:$E,Данные3!$A:$A,D$2,Данные3!$B:$B,G1737),""))</f>
        <v/>
      </c>
      <c r="N1737" s="51" t="str">
        <f>IF(G1737="","",IFERROR(SUMIFS(Данные3!$F:$F,Данные3!$A:$A,D$2,Данные3!$B:$B,G1737),""))</f>
        <v/>
      </c>
      <c r="O1737" s="51" t="str">
        <f>IF(G1737="","",IFERROR(ROUND(SUMIFS(Данные3!$G:$G,Данные3!$A:$A,D$2,Данные3!$B:$B,G1737)*100,0)&amp;"%",""))</f>
        <v/>
      </c>
      <c r="U1737" s="51" t="str">
        <f t="shared" si="82"/>
        <v/>
      </c>
      <c r="V1737" s="53" t="str">
        <f t="shared" si="83"/>
        <v/>
      </c>
      <c r="W1737" s="51" t="str">
        <f>IFERROR(IF(Данные2!$A1737&lt;&gt;"",Данные2!$A1737,""),"")</f>
        <v/>
      </c>
      <c r="X1737" s="53" t="str">
        <f>IF(COUNTIF(W$1:W1737,W1737)=1,IF(COUNT(X$1:X1736)&gt;0,MAX(X$1:X1736)+1,1),"")</f>
        <v/>
      </c>
      <c r="Z1737" s="51" t="str">
        <f>IF($U1737="","",IFERROR(SUMIF(Данные2!$A:$A,Техлист!$U1737,Данные2!D:D),""))</f>
        <v/>
      </c>
      <c r="AA1737" s="51" t="str">
        <f>IF($U1737="","",IFERROR(SUMIF(Данные2!$A:$A,Техлист!$U1737,Данные2!E:E),""))</f>
        <v/>
      </c>
      <c r="AB1737" s="45" t="str">
        <f>IF($U1737="","",IFERROR(ROUND(SUMIF(Данные2!$A:$A,Техлист!$U1737,Данные2!F:F)*100,0)&amp;"%",""))</f>
        <v/>
      </c>
    </row>
    <row r="1738" spans="1:28" x14ac:dyDescent="0.25">
      <c r="A1738" s="45" t="str">
        <f>IF(Данные2!$A1738&lt;&gt;"",Данные2!$A1738,"")</f>
        <v/>
      </c>
      <c r="G1738" s="45" t="str">
        <f t="shared" si="81"/>
        <v/>
      </c>
      <c r="H1738" s="45" t="str">
        <f>IF(COUNTIF(G$1:G1738,G1738)=1,IF(COUNT(H$1:H1737)&gt;0,MAX(H$1:H1737)+1,1),"")</f>
        <v/>
      </c>
      <c r="J1738" s="45" t="str">
        <f>IFERROR(IF(AND(Данные3!A1738&lt;&gt;"",Данные3!A1738=D$2),Данные3!B1738,""),"")</f>
        <v/>
      </c>
      <c r="K1738" s="45" t="str">
        <f>IF(COUNTIF(J$1:J1738,J1738)=1,IF(COUNT(K$1:K1737)&gt;0,MAX(K$1:K1737)+1,1),"")</f>
        <v/>
      </c>
      <c r="M1738" s="51" t="str">
        <f>IF(G1738="","",IFERROR(SUMIFS(Данные3!$E:$E,Данные3!$A:$A,D$2,Данные3!$B:$B,G1738),""))</f>
        <v/>
      </c>
      <c r="N1738" s="51" t="str">
        <f>IF(G1738="","",IFERROR(SUMIFS(Данные3!$F:$F,Данные3!$A:$A,D$2,Данные3!$B:$B,G1738),""))</f>
        <v/>
      </c>
      <c r="O1738" s="51" t="str">
        <f>IF(G1738="","",IFERROR(ROUND(SUMIFS(Данные3!$G:$G,Данные3!$A:$A,D$2,Данные3!$B:$B,G1738)*100,0)&amp;"%",""))</f>
        <v/>
      </c>
      <c r="U1738" s="51" t="str">
        <f t="shared" si="82"/>
        <v/>
      </c>
      <c r="V1738" s="53" t="str">
        <f t="shared" si="83"/>
        <v/>
      </c>
      <c r="W1738" s="51" t="str">
        <f>IFERROR(IF(Данные2!$A1738&lt;&gt;"",Данные2!$A1738,""),"")</f>
        <v/>
      </c>
      <c r="X1738" s="53" t="str">
        <f>IF(COUNTIF(W$1:W1738,W1738)=1,IF(COUNT(X$1:X1737)&gt;0,MAX(X$1:X1737)+1,1),"")</f>
        <v/>
      </c>
      <c r="Z1738" s="51" t="str">
        <f>IF($U1738="","",IFERROR(SUMIF(Данные2!$A:$A,Техлист!$U1738,Данные2!D:D),""))</f>
        <v/>
      </c>
      <c r="AA1738" s="51" t="str">
        <f>IF($U1738="","",IFERROR(SUMIF(Данные2!$A:$A,Техлист!$U1738,Данные2!E:E),""))</f>
        <v/>
      </c>
      <c r="AB1738" s="45" t="str">
        <f>IF($U1738="","",IFERROR(ROUND(SUMIF(Данные2!$A:$A,Техлист!$U1738,Данные2!F:F)*100,0)&amp;"%",""))</f>
        <v/>
      </c>
    </row>
    <row r="1739" spans="1:28" x14ac:dyDescent="0.25">
      <c r="A1739" s="45" t="str">
        <f>IF(Данные2!$A1739&lt;&gt;"",Данные2!$A1739,"")</f>
        <v/>
      </c>
      <c r="G1739" s="45" t="str">
        <f t="shared" si="81"/>
        <v/>
      </c>
      <c r="H1739" s="45" t="str">
        <f>IF(COUNTIF(G$1:G1739,G1739)=1,IF(COUNT(H$1:H1738)&gt;0,MAX(H$1:H1738)+1,1),"")</f>
        <v/>
      </c>
      <c r="J1739" s="45" t="str">
        <f>IFERROR(IF(AND(Данные3!A1739&lt;&gt;"",Данные3!A1739=D$2),Данные3!B1739,""),"")</f>
        <v/>
      </c>
      <c r="K1739" s="45" t="str">
        <f>IF(COUNTIF(J$1:J1739,J1739)=1,IF(COUNT(K$1:K1738)&gt;0,MAX(K$1:K1738)+1,1),"")</f>
        <v/>
      </c>
      <c r="M1739" s="51" t="str">
        <f>IF(G1739="","",IFERROR(SUMIFS(Данные3!$E:$E,Данные3!$A:$A,D$2,Данные3!$B:$B,G1739),""))</f>
        <v/>
      </c>
      <c r="N1739" s="51" t="str">
        <f>IF(G1739="","",IFERROR(SUMIFS(Данные3!$F:$F,Данные3!$A:$A,D$2,Данные3!$B:$B,G1739),""))</f>
        <v/>
      </c>
      <c r="O1739" s="51" t="str">
        <f>IF(G1739="","",IFERROR(ROUND(SUMIFS(Данные3!$G:$G,Данные3!$A:$A,D$2,Данные3!$B:$B,G1739)*100,0)&amp;"%",""))</f>
        <v/>
      </c>
      <c r="U1739" s="51" t="str">
        <f t="shared" si="82"/>
        <v/>
      </c>
      <c r="V1739" s="53" t="str">
        <f t="shared" si="83"/>
        <v/>
      </c>
      <c r="W1739" s="51" t="str">
        <f>IFERROR(IF(Данные2!$A1739&lt;&gt;"",Данные2!$A1739,""),"")</f>
        <v/>
      </c>
      <c r="X1739" s="53" t="str">
        <f>IF(COUNTIF(W$1:W1739,W1739)=1,IF(COUNT(X$1:X1738)&gt;0,MAX(X$1:X1738)+1,1),"")</f>
        <v/>
      </c>
      <c r="Z1739" s="51" t="str">
        <f>IF($U1739="","",IFERROR(SUMIF(Данные2!$A:$A,Техлист!$U1739,Данные2!D:D),""))</f>
        <v/>
      </c>
      <c r="AA1739" s="51" t="str">
        <f>IF($U1739="","",IFERROR(SUMIF(Данные2!$A:$A,Техлист!$U1739,Данные2!E:E),""))</f>
        <v/>
      </c>
      <c r="AB1739" s="45" t="str">
        <f>IF($U1739="","",IFERROR(ROUND(SUMIF(Данные2!$A:$A,Техлист!$U1739,Данные2!F:F)*100,0)&amp;"%",""))</f>
        <v/>
      </c>
    </row>
    <row r="1740" spans="1:28" x14ac:dyDescent="0.25">
      <c r="A1740" s="45" t="str">
        <f>IF(Данные2!$A1740&lt;&gt;"",Данные2!$A1740,"")</f>
        <v/>
      </c>
      <c r="G1740" s="45" t="str">
        <f t="shared" si="81"/>
        <v/>
      </c>
      <c r="H1740" s="45" t="str">
        <f>IF(COUNTIF(G$1:G1740,G1740)=1,IF(COUNT(H$1:H1739)&gt;0,MAX(H$1:H1739)+1,1),"")</f>
        <v/>
      </c>
      <c r="J1740" s="45" t="str">
        <f>IFERROR(IF(AND(Данные3!A1740&lt;&gt;"",Данные3!A1740=D$2),Данные3!B1740,""),"")</f>
        <v/>
      </c>
      <c r="K1740" s="45" t="str">
        <f>IF(COUNTIF(J$1:J1740,J1740)=1,IF(COUNT(K$1:K1739)&gt;0,MAX(K$1:K1739)+1,1),"")</f>
        <v/>
      </c>
      <c r="M1740" s="51" t="str">
        <f>IF(G1740="","",IFERROR(SUMIFS(Данные3!$E:$E,Данные3!$A:$A,D$2,Данные3!$B:$B,G1740),""))</f>
        <v/>
      </c>
      <c r="N1740" s="51" t="str">
        <f>IF(G1740="","",IFERROR(SUMIFS(Данные3!$F:$F,Данные3!$A:$A,D$2,Данные3!$B:$B,G1740),""))</f>
        <v/>
      </c>
      <c r="O1740" s="51" t="str">
        <f>IF(G1740="","",IFERROR(ROUND(SUMIFS(Данные3!$G:$G,Данные3!$A:$A,D$2,Данные3!$B:$B,G1740)*100,0)&amp;"%",""))</f>
        <v/>
      </c>
      <c r="U1740" s="51" t="str">
        <f t="shared" si="82"/>
        <v/>
      </c>
      <c r="V1740" s="53" t="str">
        <f t="shared" si="83"/>
        <v/>
      </c>
      <c r="W1740" s="51" t="str">
        <f>IFERROR(IF(Данные2!$A1740&lt;&gt;"",Данные2!$A1740,""),"")</f>
        <v/>
      </c>
      <c r="X1740" s="53" t="str">
        <f>IF(COUNTIF(W$1:W1740,W1740)=1,IF(COUNT(X$1:X1739)&gt;0,MAX(X$1:X1739)+1,1),"")</f>
        <v/>
      </c>
      <c r="Z1740" s="51" t="str">
        <f>IF($U1740="","",IFERROR(SUMIF(Данные2!$A:$A,Техлист!$U1740,Данные2!D:D),""))</f>
        <v/>
      </c>
      <c r="AA1740" s="51" t="str">
        <f>IF($U1740="","",IFERROR(SUMIF(Данные2!$A:$A,Техлист!$U1740,Данные2!E:E),""))</f>
        <v/>
      </c>
      <c r="AB1740" s="45" t="str">
        <f>IF($U1740="","",IFERROR(ROUND(SUMIF(Данные2!$A:$A,Техлист!$U1740,Данные2!F:F)*100,0)&amp;"%",""))</f>
        <v/>
      </c>
    </row>
    <row r="1741" spans="1:28" x14ac:dyDescent="0.25">
      <c r="A1741" s="45" t="str">
        <f>IF(Данные2!$A1741&lt;&gt;"",Данные2!$A1741,"")</f>
        <v/>
      </c>
      <c r="G1741" s="45" t="str">
        <f t="shared" si="81"/>
        <v/>
      </c>
      <c r="H1741" s="45" t="str">
        <f>IF(COUNTIF(G$1:G1741,G1741)=1,IF(COUNT(H$1:H1740)&gt;0,MAX(H$1:H1740)+1,1),"")</f>
        <v/>
      </c>
      <c r="J1741" s="45" t="str">
        <f>IFERROR(IF(AND(Данные3!A1741&lt;&gt;"",Данные3!A1741=D$2),Данные3!B1741,""),"")</f>
        <v/>
      </c>
      <c r="K1741" s="45" t="str">
        <f>IF(COUNTIF(J$1:J1741,J1741)=1,IF(COUNT(K$1:K1740)&gt;0,MAX(K$1:K1740)+1,1),"")</f>
        <v/>
      </c>
      <c r="M1741" s="51" t="str">
        <f>IF(G1741="","",IFERROR(SUMIFS(Данные3!$E:$E,Данные3!$A:$A,D$2,Данные3!$B:$B,G1741),""))</f>
        <v/>
      </c>
      <c r="N1741" s="51" t="str">
        <f>IF(G1741="","",IFERROR(SUMIFS(Данные3!$F:$F,Данные3!$A:$A,D$2,Данные3!$B:$B,G1741),""))</f>
        <v/>
      </c>
      <c r="O1741" s="51" t="str">
        <f>IF(G1741="","",IFERROR(ROUND(SUMIFS(Данные3!$G:$G,Данные3!$A:$A,D$2,Данные3!$B:$B,G1741)*100,0)&amp;"%",""))</f>
        <v/>
      </c>
      <c r="U1741" s="51" t="str">
        <f t="shared" si="82"/>
        <v/>
      </c>
      <c r="V1741" s="53" t="str">
        <f t="shared" si="83"/>
        <v/>
      </c>
      <c r="W1741" s="51" t="str">
        <f>IFERROR(IF(Данные2!$A1741&lt;&gt;"",Данные2!$A1741,""),"")</f>
        <v/>
      </c>
      <c r="X1741" s="53" t="str">
        <f>IF(COUNTIF(W$1:W1741,W1741)=1,IF(COUNT(X$1:X1740)&gt;0,MAX(X$1:X1740)+1,1),"")</f>
        <v/>
      </c>
      <c r="Z1741" s="51" t="str">
        <f>IF($U1741="","",IFERROR(SUMIF(Данные2!$A:$A,Техлист!$U1741,Данные2!D:D),""))</f>
        <v/>
      </c>
      <c r="AA1741" s="51" t="str">
        <f>IF($U1741="","",IFERROR(SUMIF(Данные2!$A:$A,Техлист!$U1741,Данные2!E:E),""))</f>
        <v/>
      </c>
      <c r="AB1741" s="45" t="str">
        <f>IF($U1741="","",IFERROR(ROUND(SUMIF(Данные2!$A:$A,Техлист!$U1741,Данные2!F:F)*100,0)&amp;"%",""))</f>
        <v/>
      </c>
    </row>
    <row r="1742" spans="1:28" x14ac:dyDescent="0.25">
      <c r="A1742" s="45" t="str">
        <f>IF(Данные2!$A1742&lt;&gt;"",Данные2!$A1742,"")</f>
        <v/>
      </c>
      <c r="G1742" s="45" t="str">
        <f t="shared" si="81"/>
        <v/>
      </c>
      <c r="H1742" s="45" t="str">
        <f>IF(COUNTIF(G$1:G1742,G1742)=1,IF(COUNT(H$1:H1741)&gt;0,MAX(H$1:H1741)+1,1),"")</f>
        <v/>
      </c>
      <c r="J1742" s="45" t="str">
        <f>IFERROR(IF(AND(Данные3!A1742&lt;&gt;"",Данные3!A1742=D$2),Данные3!B1742,""),"")</f>
        <v/>
      </c>
      <c r="K1742" s="45" t="str">
        <f>IF(COUNTIF(J$1:J1742,J1742)=1,IF(COUNT(K$1:K1741)&gt;0,MAX(K$1:K1741)+1,1),"")</f>
        <v/>
      </c>
      <c r="M1742" s="51" t="str">
        <f>IF(G1742="","",IFERROR(SUMIFS(Данные3!$E:$E,Данные3!$A:$A,D$2,Данные3!$B:$B,G1742),""))</f>
        <v/>
      </c>
      <c r="N1742" s="51" t="str">
        <f>IF(G1742="","",IFERROR(SUMIFS(Данные3!$F:$F,Данные3!$A:$A,D$2,Данные3!$B:$B,G1742),""))</f>
        <v/>
      </c>
      <c r="O1742" s="51" t="str">
        <f>IF(G1742="","",IFERROR(ROUND(SUMIFS(Данные3!$G:$G,Данные3!$A:$A,D$2,Данные3!$B:$B,G1742)*100,0)&amp;"%",""))</f>
        <v/>
      </c>
      <c r="U1742" s="51" t="str">
        <f t="shared" si="82"/>
        <v/>
      </c>
      <c r="V1742" s="53" t="str">
        <f t="shared" si="83"/>
        <v/>
      </c>
      <c r="W1742" s="51" t="str">
        <f>IFERROR(IF(Данные2!$A1742&lt;&gt;"",Данные2!$A1742,""),"")</f>
        <v/>
      </c>
      <c r="X1742" s="53" t="str">
        <f>IF(COUNTIF(W$1:W1742,W1742)=1,IF(COUNT(X$1:X1741)&gt;0,MAX(X$1:X1741)+1,1),"")</f>
        <v/>
      </c>
      <c r="Z1742" s="51" t="str">
        <f>IF($U1742="","",IFERROR(SUMIF(Данные2!$A:$A,Техлист!$U1742,Данные2!D:D),""))</f>
        <v/>
      </c>
      <c r="AA1742" s="51" t="str">
        <f>IF($U1742="","",IFERROR(SUMIF(Данные2!$A:$A,Техлист!$U1742,Данные2!E:E),""))</f>
        <v/>
      </c>
      <c r="AB1742" s="45" t="str">
        <f>IF($U1742="","",IFERROR(ROUND(SUMIF(Данные2!$A:$A,Техлист!$U1742,Данные2!F:F)*100,0)&amp;"%",""))</f>
        <v/>
      </c>
    </row>
    <row r="1743" spans="1:28" x14ac:dyDescent="0.25">
      <c r="A1743" s="45" t="str">
        <f>IF(Данные2!$A1743&lt;&gt;"",Данные2!$A1743,"")</f>
        <v/>
      </c>
      <c r="G1743" s="45" t="str">
        <f t="shared" si="81"/>
        <v/>
      </c>
      <c r="H1743" s="45" t="str">
        <f>IF(COUNTIF(G$1:G1743,G1743)=1,IF(COUNT(H$1:H1742)&gt;0,MAX(H$1:H1742)+1,1),"")</f>
        <v/>
      </c>
      <c r="J1743" s="45" t="str">
        <f>IFERROR(IF(AND(Данные3!A1743&lt;&gt;"",Данные3!A1743=D$2),Данные3!B1743,""),"")</f>
        <v/>
      </c>
      <c r="K1743" s="45" t="str">
        <f>IF(COUNTIF(J$1:J1743,J1743)=1,IF(COUNT(K$1:K1742)&gt;0,MAX(K$1:K1742)+1,1),"")</f>
        <v/>
      </c>
      <c r="M1743" s="51" t="str">
        <f>IF(G1743="","",IFERROR(SUMIFS(Данные3!$E:$E,Данные3!$A:$A,D$2,Данные3!$B:$B,G1743),""))</f>
        <v/>
      </c>
      <c r="N1743" s="51" t="str">
        <f>IF(G1743="","",IFERROR(SUMIFS(Данные3!$F:$F,Данные3!$A:$A,D$2,Данные3!$B:$B,G1743),""))</f>
        <v/>
      </c>
      <c r="O1743" s="51" t="str">
        <f>IF(G1743="","",IFERROR(ROUND(SUMIFS(Данные3!$G:$G,Данные3!$A:$A,D$2,Данные3!$B:$B,G1743)*100,0)&amp;"%",""))</f>
        <v/>
      </c>
      <c r="U1743" s="51" t="str">
        <f t="shared" si="82"/>
        <v/>
      </c>
      <c r="V1743" s="53" t="str">
        <f t="shared" si="83"/>
        <v/>
      </c>
      <c r="W1743" s="51" t="str">
        <f>IFERROR(IF(Данные2!$A1743&lt;&gt;"",Данные2!$A1743,""),"")</f>
        <v/>
      </c>
      <c r="X1743" s="53" t="str">
        <f>IF(COUNTIF(W$1:W1743,W1743)=1,IF(COUNT(X$1:X1742)&gt;0,MAX(X$1:X1742)+1,1),"")</f>
        <v/>
      </c>
      <c r="Z1743" s="51" t="str">
        <f>IF($U1743="","",IFERROR(SUMIF(Данные2!$A:$A,Техлист!$U1743,Данные2!D:D),""))</f>
        <v/>
      </c>
      <c r="AA1743" s="51" t="str">
        <f>IF($U1743="","",IFERROR(SUMIF(Данные2!$A:$A,Техлист!$U1743,Данные2!E:E),""))</f>
        <v/>
      </c>
      <c r="AB1743" s="45" t="str">
        <f>IF($U1743="","",IFERROR(ROUND(SUMIF(Данные2!$A:$A,Техлист!$U1743,Данные2!F:F)*100,0)&amp;"%",""))</f>
        <v/>
      </c>
    </row>
    <row r="1744" spans="1:28" x14ac:dyDescent="0.25">
      <c r="A1744" s="45" t="str">
        <f>IF(Данные2!$A1744&lt;&gt;"",Данные2!$A1744,"")</f>
        <v/>
      </c>
      <c r="G1744" s="45" t="str">
        <f t="shared" si="81"/>
        <v/>
      </c>
      <c r="H1744" s="45" t="str">
        <f>IF(COUNTIF(G$1:G1744,G1744)=1,IF(COUNT(H$1:H1743)&gt;0,MAX(H$1:H1743)+1,1),"")</f>
        <v/>
      </c>
      <c r="J1744" s="45" t="str">
        <f>IFERROR(IF(AND(Данные3!A1744&lt;&gt;"",Данные3!A1744=D$2),Данные3!B1744,""),"")</f>
        <v/>
      </c>
      <c r="K1744" s="45" t="str">
        <f>IF(COUNTIF(J$1:J1744,J1744)=1,IF(COUNT(K$1:K1743)&gt;0,MAX(K$1:K1743)+1,1),"")</f>
        <v/>
      </c>
      <c r="M1744" s="51" t="str">
        <f>IF(G1744="","",IFERROR(SUMIFS(Данные3!$E:$E,Данные3!$A:$A,D$2,Данные3!$B:$B,G1744),""))</f>
        <v/>
      </c>
      <c r="N1744" s="51" t="str">
        <f>IF(G1744="","",IFERROR(SUMIFS(Данные3!$F:$F,Данные3!$A:$A,D$2,Данные3!$B:$B,G1744),""))</f>
        <v/>
      </c>
      <c r="O1744" s="51" t="str">
        <f>IF(G1744="","",IFERROR(ROUND(SUMIFS(Данные3!$G:$G,Данные3!$A:$A,D$2,Данные3!$B:$B,G1744)*100,0)&amp;"%",""))</f>
        <v/>
      </c>
      <c r="U1744" s="51" t="str">
        <f t="shared" si="82"/>
        <v/>
      </c>
      <c r="V1744" s="53" t="str">
        <f t="shared" si="83"/>
        <v/>
      </c>
      <c r="W1744" s="51" t="str">
        <f>IFERROR(IF(Данные2!$A1744&lt;&gt;"",Данные2!$A1744,""),"")</f>
        <v/>
      </c>
      <c r="X1744" s="53" t="str">
        <f>IF(COUNTIF(W$1:W1744,W1744)=1,IF(COUNT(X$1:X1743)&gt;0,MAX(X$1:X1743)+1,1),"")</f>
        <v/>
      </c>
      <c r="Z1744" s="51" t="str">
        <f>IF($U1744="","",IFERROR(SUMIF(Данные2!$A:$A,Техлист!$U1744,Данные2!D:D),""))</f>
        <v/>
      </c>
      <c r="AA1744" s="51" t="str">
        <f>IF($U1744="","",IFERROR(SUMIF(Данные2!$A:$A,Техлист!$U1744,Данные2!E:E),""))</f>
        <v/>
      </c>
      <c r="AB1744" s="45" t="str">
        <f>IF($U1744="","",IFERROR(ROUND(SUMIF(Данные2!$A:$A,Техлист!$U1744,Данные2!F:F)*100,0)&amp;"%",""))</f>
        <v/>
      </c>
    </row>
    <row r="1745" spans="1:28" x14ac:dyDescent="0.25">
      <c r="A1745" s="45" t="str">
        <f>IF(Данные2!$A1745&lt;&gt;"",Данные2!$A1745,"")</f>
        <v/>
      </c>
      <c r="G1745" s="45" t="str">
        <f t="shared" si="81"/>
        <v/>
      </c>
      <c r="H1745" s="45" t="str">
        <f>IF(COUNTIF(G$1:G1745,G1745)=1,IF(COUNT(H$1:H1744)&gt;0,MAX(H$1:H1744)+1,1),"")</f>
        <v/>
      </c>
      <c r="J1745" s="45" t="str">
        <f>IFERROR(IF(AND(Данные3!A1745&lt;&gt;"",Данные3!A1745=D$2),Данные3!B1745,""),"")</f>
        <v/>
      </c>
      <c r="K1745" s="45" t="str">
        <f>IF(COUNTIF(J$1:J1745,J1745)=1,IF(COUNT(K$1:K1744)&gt;0,MAX(K$1:K1744)+1,1),"")</f>
        <v/>
      </c>
      <c r="M1745" s="51" t="str">
        <f>IF(G1745="","",IFERROR(SUMIFS(Данные3!$E:$E,Данные3!$A:$A,D$2,Данные3!$B:$B,G1745),""))</f>
        <v/>
      </c>
      <c r="N1745" s="51" t="str">
        <f>IF(G1745="","",IFERROR(SUMIFS(Данные3!$F:$F,Данные3!$A:$A,D$2,Данные3!$B:$B,G1745),""))</f>
        <v/>
      </c>
      <c r="O1745" s="51" t="str">
        <f>IF(G1745="","",IFERROR(ROUND(SUMIFS(Данные3!$G:$G,Данные3!$A:$A,D$2,Данные3!$B:$B,G1745)*100,0)&amp;"%",""))</f>
        <v/>
      </c>
      <c r="U1745" s="51" t="str">
        <f t="shared" si="82"/>
        <v/>
      </c>
      <c r="V1745" s="53" t="str">
        <f t="shared" si="83"/>
        <v/>
      </c>
      <c r="W1745" s="51" t="str">
        <f>IFERROR(IF(Данные2!$A1745&lt;&gt;"",Данные2!$A1745,""),"")</f>
        <v/>
      </c>
      <c r="X1745" s="53" t="str">
        <f>IF(COUNTIF(W$1:W1745,W1745)=1,IF(COUNT(X$1:X1744)&gt;0,MAX(X$1:X1744)+1,1),"")</f>
        <v/>
      </c>
      <c r="Z1745" s="51" t="str">
        <f>IF($U1745="","",IFERROR(SUMIF(Данные2!$A:$A,Техлист!$U1745,Данные2!D:D),""))</f>
        <v/>
      </c>
      <c r="AA1745" s="51" t="str">
        <f>IF($U1745="","",IFERROR(SUMIF(Данные2!$A:$A,Техлист!$U1745,Данные2!E:E),""))</f>
        <v/>
      </c>
      <c r="AB1745" s="45" t="str">
        <f>IF($U1745="","",IFERROR(ROUND(SUMIF(Данные2!$A:$A,Техлист!$U1745,Данные2!F:F)*100,0)&amp;"%",""))</f>
        <v/>
      </c>
    </row>
    <row r="1746" spans="1:28" x14ac:dyDescent="0.25">
      <c r="A1746" s="45" t="str">
        <f>IF(Данные2!$A1746&lt;&gt;"",Данные2!$A1746,"")</f>
        <v/>
      </c>
      <c r="G1746" s="45" t="str">
        <f t="shared" si="81"/>
        <v/>
      </c>
      <c r="H1746" s="45" t="str">
        <f>IF(COUNTIF(G$1:G1746,G1746)=1,IF(COUNT(H$1:H1745)&gt;0,MAX(H$1:H1745)+1,1),"")</f>
        <v/>
      </c>
      <c r="J1746" s="45" t="str">
        <f>IFERROR(IF(AND(Данные3!A1746&lt;&gt;"",Данные3!A1746=D$2),Данные3!B1746,""),"")</f>
        <v/>
      </c>
      <c r="K1746" s="45" t="str">
        <f>IF(COUNTIF(J$1:J1746,J1746)=1,IF(COUNT(K$1:K1745)&gt;0,MAX(K$1:K1745)+1,1),"")</f>
        <v/>
      </c>
      <c r="M1746" s="51" t="str">
        <f>IF(G1746="","",IFERROR(SUMIFS(Данные3!$E:$E,Данные3!$A:$A,D$2,Данные3!$B:$B,G1746),""))</f>
        <v/>
      </c>
      <c r="N1746" s="51" t="str">
        <f>IF(G1746="","",IFERROR(SUMIFS(Данные3!$F:$F,Данные3!$A:$A,D$2,Данные3!$B:$B,G1746),""))</f>
        <v/>
      </c>
      <c r="O1746" s="51" t="str">
        <f>IF(G1746="","",IFERROR(ROUND(SUMIFS(Данные3!$G:$G,Данные3!$A:$A,D$2,Данные3!$B:$B,G1746)*100,0)&amp;"%",""))</f>
        <v/>
      </c>
      <c r="U1746" s="51" t="str">
        <f t="shared" si="82"/>
        <v/>
      </c>
      <c r="V1746" s="53" t="str">
        <f t="shared" si="83"/>
        <v/>
      </c>
      <c r="W1746" s="51" t="str">
        <f>IFERROR(IF(Данные2!$A1746&lt;&gt;"",Данные2!$A1746,""),"")</f>
        <v/>
      </c>
      <c r="X1746" s="53" t="str">
        <f>IF(COUNTIF(W$1:W1746,W1746)=1,IF(COUNT(X$1:X1745)&gt;0,MAX(X$1:X1745)+1,1),"")</f>
        <v/>
      </c>
      <c r="Z1746" s="51" t="str">
        <f>IF($U1746="","",IFERROR(SUMIF(Данные2!$A:$A,Техлист!$U1746,Данные2!D:D),""))</f>
        <v/>
      </c>
      <c r="AA1746" s="51" t="str">
        <f>IF($U1746="","",IFERROR(SUMIF(Данные2!$A:$A,Техлист!$U1746,Данные2!E:E),""))</f>
        <v/>
      </c>
      <c r="AB1746" s="45" t="str">
        <f>IF($U1746="","",IFERROR(ROUND(SUMIF(Данные2!$A:$A,Техлист!$U1746,Данные2!F:F)*100,0)&amp;"%",""))</f>
        <v/>
      </c>
    </row>
    <row r="1747" spans="1:28" x14ac:dyDescent="0.25">
      <c r="A1747" s="45" t="str">
        <f>IF(Данные2!$A1747&lt;&gt;"",Данные2!$A1747,"")</f>
        <v/>
      </c>
      <c r="G1747" s="45" t="str">
        <f t="shared" si="81"/>
        <v/>
      </c>
      <c r="H1747" s="45" t="str">
        <f>IF(COUNTIF(G$1:G1747,G1747)=1,IF(COUNT(H$1:H1746)&gt;0,MAX(H$1:H1746)+1,1),"")</f>
        <v/>
      </c>
      <c r="J1747" s="45" t="str">
        <f>IFERROR(IF(AND(Данные3!A1747&lt;&gt;"",Данные3!A1747=D$2),Данные3!B1747,""),"")</f>
        <v/>
      </c>
      <c r="K1747" s="45" t="str">
        <f>IF(COUNTIF(J$1:J1747,J1747)=1,IF(COUNT(K$1:K1746)&gt;0,MAX(K$1:K1746)+1,1),"")</f>
        <v/>
      </c>
      <c r="M1747" s="51" t="str">
        <f>IF(G1747="","",IFERROR(SUMIFS(Данные3!$E:$E,Данные3!$A:$A,D$2,Данные3!$B:$B,G1747),""))</f>
        <v/>
      </c>
      <c r="N1747" s="51" t="str">
        <f>IF(G1747="","",IFERROR(SUMIFS(Данные3!$F:$F,Данные3!$A:$A,D$2,Данные3!$B:$B,G1747),""))</f>
        <v/>
      </c>
      <c r="O1747" s="51" t="str">
        <f>IF(G1747="","",IFERROR(ROUND(SUMIFS(Данные3!$G:$G,Данные3!$A:$A,D$2,Данные3!$B:$B,G1747)*100,0)&amp;"%",""))</f>
        <v/>
      </c>
      <c r="U1747" s="51" t="str">
        <f t="shared" si="82"/>
        <v/>
      </c>
      <c r="V1747" s="53" t="str">
        <f t="shared" si="83"/>
        <v/>
      </c>
      <c r="W1747" s="51" t="str">
        <f>IFERROR(IF(Данные2!$A1747&lt;&gt;"",Данные2!$A1747,""),"")</f>
        <v/>
      </c>
      <c r="X1747" s="53" t="str">
        <f>IF(COUNTIF(W$1:W1747,W1747)=1,IF(COUNT(X$1:X1746)&gt;0,MAX(X$1:X1746)+1,1),"")</f>
        <v/>
      </c>
      <c r="Z1747" s="51" t="str">
        <f>IF($U1747="","",IFERROR(SUMIF(Данные2!$A:$A,Техлист!$U1747,Данные2!D:D),""))</f>
        <v/>
      </c>
      <c r="AA1747" s="51" t="str">
        <f>IF($U1747="","",IFERROR(SUMIF(Данные2!$A:$A,Техлист!$U1747,Данные2!E:E),""))</f>
        <v/>
      </c>
      <c r="AB1747" s="45" t="str">
        <f>IF($U1747="","",IFERROR(ROUND(SUMIF(Данные2!$A:$A,Техлист!$U1747,Данные2!F:F)*100,0)&amp;"%",""))</f>
        <v/>
      </c>
    </row>
    <row r="1748" spans="1:28" x14ac:dyDescent="0.25">
      <c r="A1748" s="45" t="str">
        <f>IF(Данные2!$A1748&lt;&gt;"",Данные2!$A1748,"")</f>
        <v/>
      </c>
      <c r="G1748" s="45" t="str">
        <f t="shared" si="81"/>
        <v/>
      </c>
      <c r="H1748" s="45" t="str">
        <f>IF(COUNTIF(G$1:G1748,G1748)=1,IF(COUNT(H$1:H1747)&gt;0,MAX(H$1:H1747)+1,1),"")</f>
        <v/>
      </c>
      <c r="J1748" s="45" t="str">
        <f>IFERROR(IF(AND(Данные3!A1748&lt;&gt;"",Данные3!A1748=D$2),Данные3!B1748,""),"")</f>
        <v/>
      </c>
      <c r="K1748" s="45" t="str">
        <f>IF(COUNTIF(J$1:J1748,J1748)=1,IF(COUNT(K$1:K1747)&gt;0,MAX(K$1:K1747)+1,1),"")</f>
        <v/>
      </c>
      <c r="M1748" s="51" t="str">
        <f>IF(G1748="","",IFERROR(SUMIFS(Данные3!$E:$E,Данные3!$A:$A,D$2,Данные3!$B:$B,G1748),""))</f>
        <v/>
      </c>
      <c r="N1748" s="51" t="str">
        <f>IF(G1748="","",IFERROR(SUMIFS(Данные3!$F:$F,Данные3!$A:$A,D$2,Данные3!$B:$B,G1748),""))</f>
        <v/>
      </c>
      <c r="O1748" s="51" t="str">
        <f>IF(G1748="","",IFERROR(ROUND(SUMIFS(Данные3!$G:$G,Данные3!$A:$A,D$2,Данные3!$B:$B,G1748)*100,0)&amp;"%",""))</f>
        <v/>
      </c>
      <c r="U1748" s="51" t="str">
        <f t="shared" si="82"/>
        <v/>
      </c>
      <c r="V1748" s="53" t="str">
        <f t="shared" si="83"/>
        <v/>
      </c>
      <c r="W1748" s="51" t="str">
        <f>IFERROR(IF(Данные2!$A1748&lt;&gt;"",Данные2!$A1748,""),"")</f>
        <v/>
      </c>
      <c r="X1748" s="53" t="str">
        <f>IF(COUNTIF(W$1:W1748,W1748)=1,IF(COUNT(X$1:X1747)&gt;0,MAX(X$1:X1747)+1,1),"")</f>
        <v/>
      </c>
      <c r="Z1748" s="51" t="str">
        <f>IF($U1748="","",IFERROR(SUMIF(Данные2!$A:$A,Техлист!$U1748,Данные2!D:D),""))</f>
        <v/>
      </c>
      <c r="AA1748" s="51" t="str">
        <f>IF($U1748="","",IFERROR(SUMIF(Данные2!$A:$A,Техлист!$U1748,Данные2!E:E),""))</f>
        <v/>
      </c>
      <c r="AB1748" s="45" t="str">
        <f>IF($U1748="","",IFERROR(ROUND(SUMIF(Данные2!$A:$A,Техлист!$U1748,Данные2!F:F)*100,0)&amp;"%",""))</f>
        <v/>
      </c>
    </row>
    <row r="1749" spans="1:28" x14ac:dyDescent="0.25">
      <c r="A1749" s="45" t="str">
        <f>IF(Данные2!$A1749&lt;&gt;"",Данные2!$A1749,"")</f>
        <v/>
      </c>
      <c r="G1749" s="45" t="str">
        <f t="shared" si="81"/>
        <v/>
      </c>
      <c r="H1749" s="45" t="str">
        <f>IF(COUNTIF(G$1:G1749,G1749)=1,IF(COUNT(H$1:H1748)&gt;0,MAX(H$1:H1748)+1,1),"")</f>
        <v/>
      </c>
      <c r="J1749" s="45" t="str">
        <f>IFERROR(IF(AND(Данные3!A1749&lt;&gt;"",Данные3!A1749=D$2),Данные3!B1749,""),"")</f>
        <v/>
      </c>
      <c r="K1749" s="45" t="str">
        <f>IF(COUNTIF(J$1:J1749,J1749)=1,IF(COUNT(K$1:K1748)&gt;0,MAX(K$1:K1748)+1,1),"")</f>
        <v/>
      </c>
      <c r="M1749" s="51" t="str">
        <f>IF(G1749="","",IFERROR(SUMIFS(Данные3!$E:$E,Данные3!$A:$A,D$2,Данные3!$B:$B,G1749),""))</f>
        <v/>
      </c>
      <c r="N1749" s="51" t="str">
        <f>IF(G1749="","",IFERROR(SUMIFS(Данные3!$F:$F,Данные3!$A:$A,D$2,Данные3!$B:$B,G1749),""))</f>
        <v/>
      </c>
      <c r="O1749" s="51" t="str">
        <f>IF(G1749="","",IFERROR(ROUND(SUMIFS(Данные3!$G:$G,Данные3!$A:$A,D$2,Данные3!$B:$B,G1749)*100,0)&amp;"%",""))</f>
        <v/>
      </c>
      <c r="U1749" s="51" t="str">
        <f t="shared" si="82"/>
        <v/>
      </c>
      <c r="V1749" s="53" t="str">
        <f t="shared" si="83"/>
        <v/>
      </c>
      <c r="W1749" s="51" t="str">
        <f>IFERROR(IF(Данные2!$A1749&lt;&gt;"",Данные2!$A1749,""),"")</f>
        <v/>
      </c>
      <c r="X1749" s="53" t="str">
        <f>IF(COUNTIF(W$1:W1749,W1749)=1,IF(COUNT(X$1:X1748)&gt;0,MAX(X$1:X1748)+1,1),"")</f>
        <v/>
      </c>
      <c r="Z1749" s="51" t="str">
        <f>IF($U1749="","",IFERROR(SUMIF(Данные2!$A:$A,Техлист!$U1749,Данные2!D:D),""))</f>
        <v/>
      </c>
      <c r="AA1749" s="51" t="str">
        <f>IF($U1749="","",IFERROR(SUMIF(Данные2!$A:$A,Техлист!$U1749,Данные2!E:E),""))</f>
        <v/>
      </c>
      <c r="AB1749" s="45" t="str">
        <f>IF($U1749="","",IFERROR(ROUND(SUMIF(Данные2!$A:$A,Техлист!$U1749,Данные2!F:F)*100,0)&amp;"%",""))</f>
        <v/>
      </c>
    </row>
    <row r="1750" spans="1:28" x14ac:dyDescent="0.25">
      <c r="A1750" s="45" t="str">
        <f>IF(Данные2!$A1750&lt;&gt;"",Данные2!$A1750,"")</f>
        <v/>
      </c>
      <c r="G1750" s="45" t="str">
        <f t="shared" si="81"/>
        <v/>
      </c>
      <c r="H1750" s="45" t="str">
        <f>IF(COUNTIF(G$1:G1750,G1750)=1,IF(COUNT(H$1:H1749)&gt;0,MAX(H$1:H1749)+1,1),"")</f>
        <v/>
      </c>
      <c r="J1750" s="45" t="str">
        <f>IFERROR(IF(AND(Данные3!A1750&lt;&gt;"",Данные3!A1750=D$2),Данные3!B1750,""),"")</f>
        <v/>
      </c>
      <c r="K1750" s="45" t="str">
        <f>IF(COUNTIF(J$1:J1750,J1750)=1,IF(COUNT(K$1:K1749)&gt;0,MAX(K$1:K1749)+1,1),"")</f>
        <v/>
      </c>
      <c r="M1750" s="51" t="str">
        <f>IF(G1750="","",IFERROR(SUMIFS(Данные3!$E:$E,Данные3!$A:$A,D$2,Данные3!$B:$B,G1750),""))</f>
        <v/>
      </c>
      <c r="N1750" s="51" t="str">
        <f>IF(G1750="","",IFERROR(SUMIFS(Данные3!$F:$F,Данные3!$A:$A,D$2,Данные3!$B:$B,G1750),""))</f>
        <v/>
      </c>
      <c r="O1750" s="51" t="str">
        <f>IF(G1750="","",IFERROR(ROUND(SUMIFS(Данные3!$G:$G,Данные3!$A:$A,D$2,Данные3!$B:$B,G1750)*100,0)&amp;"%",""))</f>
        <v/>
      </c>
      <c r="U1750" s="51" t="str">
        <f t="shared" si="82"/>
        <v/>
      </c>
      <c r="V1750" s="53" t="str">
        <f t="shared" si="83"/>
        <v/>
      </c>
      <c r="W1750" s="51" t="str">
        <f>IFERROR(IF(Данные2!$A1750&lt;&gt;"",Данные2!$A1750,""),"")</f>
        <v/>
      </c>
      <c r="X1750" s="53" t="str">
        <f>IF(COUNTIF(W$1:W1750,W1750)=1,IF(COUNT(X$1:X1749)&gt;0,MAX(X$1:X1749)+1,1),"")</f>
        <v/>
      </c>
      <c r="Z1750" s="51" t="str">
        <f>IF($U1750="","",IFERROR(SUMIF(Данные2!$A:$A,Техлист!$U1750,Данные2!D:D),""))</f>
        <v/>
      </c>
      <c r="AA1750" s="51" t="str">
        <f>IF($U1750="","",IFERROR(SUMIF(Данные2!$A:$A,Техлист!$U1750,Данные2!E:E),""))</f>
        <v/>
      </c>
      <c r="AB1750" s="45" t="str">
        <f>IF($U1750="","",IFERROR(ROUND(SUMIF(Данные2!$A:$A,Техлист!$U1750,Данные2!F:F)*100,0)&amp;"%",""))</f>
        <v/>
      </c>
    </row>
    <row r="1751" spans="1:28" x14ac:dyDescent="0.25">
      <c r="A1751" s="45" t="str">
        <f>IF(Данные2!$A1751&lt;&gt;"",Данные2!$A1751,"")</f>
        <v/>
      </c>
      <c r="G1751" s="45" t="str">
        <f t="shared" si="81"/>
        <v/>
      </c>
      <c r="H1751" s="45" t="str">
        <f>IF(COUNTIF(G$1:G1751,G1751)=1,IF(COUNT(H$1:H1750)&gt;0,MAX(H$1:H1750)+1,1),"")</f>
        <v/>
      </c>
      <c r="J1751" s="45" t="str">
        <f>IFERROR(IF(AND(Данные3!A1751&lt;&gt;"",Данные3!A1751=D$2),Данные3!B1751,""),"")</f>
        <v/>
      </c>
      <c r="K1751" s="45" t="str">
        <f>IF(COUNTIF(J$1:J1751,J1751)=1,IF(COUNT(K$1:K1750)&gt;0,MAX(K$1:K1750)+1,1),"")</f>
        <v/>
      </c>
      <c r="M1751" s="51" t="str">
        <f>IF(G1751="","",IFERROR(SUMIFS(Данные3!$E:$E,Данные3!$A:$A,D$2,Данные3!$B:$B,G1751),""))</f>
        <v/>
      </c>
      <c r="N1751" s="51" t="str">
        <f>IF(G1751="","",IFERROR(SUMIFS(Данные3!$F:$F,Данные3!$A:$A,D$2,Данные3!$B:$B,G1751),""))</f>
        <v/>
      </c>
      <c r="O1751" s="51" t="str">
        <f>IF(G1751="","",IFERROR(ROUND(SUMIFS(Данные3!$G:$G,Данные3!$A:$A,D$2,Данные3!$B:$B,G1751)*100,0)&amp;"%",""))</f>
        <v/>
      </c>
      <c r="U1751" s="51" t="str">
        <f t="shared" si="82"/>
        <v/>
      </c>
      <c r="V1751" s="53" t="str">
        <f t="shared" si="83"/>
        <v/>
      </c>
      <c r="W1751" s="51" t="str">
        <f>IFERROR(IF(Данные2!$A1751&lt;&gt;"",Данные2!$A1751,""),"")</f>
        <v/>
      </c>
      <c r="X1751" s="53" t="str">
        <f>IF(COUNTIF(W$1:W1751,W1751)=1,IF(COUNT(X$1:X1750)&gt;0,MAX(X$1:X1750)+1,1),"")</f>
        <v/>
      </c>
      <c r="Z1751" s="51" t="str">
        <f>IF($U1751="","",IFERROR(SUMIF(Данные2!$A:$A,Техлист!$U1751,Данные2!D:D),""))</f>
        <v/>
      </c>
      <c r="AA1751" s="51" t="str">
        <f>IF($U1751="","",IFERROR(SUMIF(Данные2!$A:$A,Техлист!$U1751,Данные2!E:E),""))</f>
        <v/>
      </c>
      <c r="AB1751" s="45" t="str">
        <f>IF($U1751="","",IFERROR(ROUND(SUMIF(Данные2!$A:$A,Техлист!$U1751,Данные2!F:F)*100,0)&amp;"%",""))</f>
        <v/>
      </c>
    </row>
    <row r="1752" spans="1:28" x14ac:dyDescent="0.25">
      <c r="A1752" s="45" t="str">
        <f>IF(Данные2!$A1752&lt;&gt;"",Данные2!$A1752,"")</f>
        <v/>
      </c>
      <c r="G1752" s="45" t="str">
        <f t="shared" si="81"/>
        <v/>
      </c>
      <c r="H1752" s="45" t="str">
        <f>IF(COUNTIF(G$1:G1752,G1752)=1,IF(COUNT(H$1:H1751)&gt;0,MAX(H$1:H1751)+1,1),"")</f>
        <v/>
      </c>
      <c r="J1752" s="45" t="str">
        <f>IFERROR(IF(AND(Данные3!A1752&lt;&gt;"",Данные3!A1752=D$2),Данные3!B1752,""),"")</f>
        <v/>
      </c>
      <c r="K1752" s="45" t="str">
        <f>IF(COUNTIF(J$1:J1752,J1752)=1,IF(COUNT(K$1:K1751)&gt;0,MAX(K$1:K1751)+1,1),"")</f>
        <v/>
      </c>
      <c r="M1752" s="51" t="str">
        <f>IF(G1752="","",IFERROR(SUMIFS(Данные3!$E:$E,Данные3!$A:$A,D$2,Данные3!$B:$B,G1752),""))</f>
        <v/>
      </c>
      <c r="N1752" s="51" t="str">
        <f>IF(G1752="","",IFERROR(SUMIFS(Данные3!$F:$F,Данные3!$A:$A,D$2,Данные3!$B:$B,G1752),""))</f>
        <v/>
      </c>
      <c r="O1752" s="51" t="str">
        <f>IF(G1752="","",IFERROR(ROUND(SUMIFS(Данные3!$G:$G,Данные3!$A:$A,D$2,Данные3!$B:$B,G1752)*100,0)&amp;"%",""))</f>
        <v/>
      </c>
      <c r="U1752" s="51" t="str">
        <f t="shared" si="82"/>
        <v/>
      </c>
      <c r="V1752" s="53" t="str">
        <f t="shared" si="83"/>
        <v/>
      </c>
      <c r="W1752" s="51" t="str">
        <f>IFERROR(IF(Данные2!$A1752&lt;&gt;"",Данные2!$A1752,""),"")</f>
        <v/>
      </c>
      <c r="X1752" s="53" t="str">
        <f>IF(COUNTIF(W$1:W1752,W1752)=1,IF(COUNT(X$1:X1751)&gt;0,MAX(X$1:X1751)+1,1),"")</f>
        <v/>
      </c>
      <c r="Z1752" s="51" t="str">
        <f>IF($U1752="","",IFERROR(SUMIF(Данные2!$A:$A,Техлист!$U1752,Данные2!D:D),""))</f>
        <v/>
      </c>
      <c r="AA1752" s="51" t="str">
        <f>IF($U1752="","",IFERROR(SUMIF(Данные2!$A:$A,Техлист!$U1752,Данные2!E:E),""))</f>
        <v/>
      </c>
      <c r="AB1752" s="45" t="str">
        <f>IF($U1752="","",IFERROR(ROUND(SUMIF(Данные2!$A:$A,Техлист!$U1752,Данные2!F:F)*100,0)&amp;"%",""))</f>
        <v/>
      </c>
    </row>
    <row r="1753" spans="1:28" x14ac:dyDescent="0.25">
      <c r="A1753" s="45" t="str">
        <f>IF(Данные2!$A1753&lt;&gt;"",Данные2!$A1753,"")</f>
        <v/>
      </c>
      <c r="G1753" s="45" t="str">
        <f t="shared" si="81"/>
        <v/>
      </c>
      <c r="H1753" s="45" t="str">
        <f>IF(COUNTIF(G$1:G1753,G1753)=1,IF(COUNT(H$1:H1752)&gt;0,MAX(H$1:H1752)+1,1),"")</f>
        <v/>
      </c>
      <c r="J1753" s="45" t="str">
        <f>IFERROR(IF(AND(Данные3!A1753&lt;&gt;"",Данные3!A1753=D$2),Данные3!B1753,""),"")</f>
        <v/>
      </c>
      <c r="K1753" s="45" t="str">
        <f>IF(COUNTIF(J$1:J1753,J1753)=1,IF(COUNT(K$1:K1752)&gt;0,MAX(K$1:K1752)+1,1),"")</f>
        <v/>
      </c>
      <c r="M1753" s="51" t="str">
        <f>IF(G1753="","",IFERROR(SUMIFS(Данные3!$E:$E,Данные3!$A:$A,D$2,Данные3!$B:$B,G1753),""))</f>
        <v/>
      </c>
      <c r="N1753" s="51" t="str">
        <f>IF(G1753="","",IFERROR(SUMIFS(Данные3!$F:$F,Данные3!$A:$A,D$2,Данные3!$B:$B,G1753),""))</f>
        <v/>
      </c>
      <c r="O1753" s="51" t="str">
        <f>IF(G1753="","",IFERROR(ROUND(SUMIFS(Данные3!$G:$G,Данные3!$A:$A,D$2,Данные3!$B:$B,G1753)*100,0)&amp;"%",""))</f>
        <v/>
      </c>
      <c r="U1753" s="51" t="str">
        <f t="shared" si="82"/>
        <v/>
      </c>
      <c r="V1753" s="53" t="str">
        <f t="shared" si="83"/>
        <v/>
      </c>
      <c r="W1753" s="51" t="str">
        <f>IFERROR(IF(Данные2!$A1753&lt;&gt;"",Данные2!$A1753,""),"")</f>
        <v/>
      </c>
      <c r="X1753" s="53" t="str">
        <f>IF(COUNTIF(W$1:W1753,W1753)=1,IF(COUNT(X$1:X1752)&gt;0,MAX(X$1:X1752)+1,1),"")</f>
        <v/>
      </c>
      <c r="Z1753" s="51" t="str">
        <f>IF($U1753="","",IFERROR(SUMIF(Данные2!$A:$A,Техлист!$U1753,Данные2!D:D),""))</f>
        <v/>
      </c>
      <c r="AA1753" s="51" t="str">
        <f>IF($U1753="","",IFERROR(SUMIF(Данные2!$A:$A,Техлист!$U1753,Данные2!E:E),""))</f>
        <v/>
      </c>
      <c r="AB1753" s="45" t="str">
        <f>IF($U1753="","",IFERROR(ROUND(SUMIF(Данные2!$A:$A,Техлист!$U1753,Данные2!F:F)*100,0)&amp;"%",""))</f>
        <v/>
      </c>
    </row>
    <row r="1754" spans="1:28" x14ac:dyDescent="0.25">
      <c r="A1754" s="45" t="str">
        <f>IF(Данные2!$A1754&lt;&gt;"",Данные2!$A1754,"")</f>
        <v/>
      </c>
      <c r="G1754" s="45" t="str">
        <f t="shared" si="81"/>
        <v/>
      </c>
      <c r="H1754" s="45" t="str">
        <f>IF(COUNTIF(G$1:G1754,G1754)=1,IF(COUNT(H$1:H1753)&gt;0,MAX(H$1:H1753)+1,1),"")</f>
        <v/>
      </c>
      <c r="J1754" s="45" t="str">
        <f>IFERROR(IF(AND(Данные3!A1754&lt;&gt;"",Данные3!A1754=D$2),Данные3!B1754,""),"")</f>
        <v/>
      </c>
      <c r="K1754" s="45" t="str">
        <f>IF(COUNTIF(J$1:J1754,J1754)=1,IF(COUNT(K$1:K1753)&gt;0,MAX(K$1:K1753)+1,1),"")</f>
        <v/>
      </c>
      <c r="M1754" s="51" t="str">
        <f>IF(G1754="","",IFERROR(SUMIFS(Данные3!$E:$E,Данные3!$A:$A,D$2,Данные3!$B:$B,G1754),""))</f>
        <v/>
      </c>
      <c r="N1754" s="51" t="str">
        <f>IF(G1754="","",IFERROR(SUMIFS(Данные3!$F:$F,Данные3!$A:$A,D$2,Данные3!$B:$B,G1754),""))</f>
        <v/>
      </c>
      <c r="O1754" s="51" t="str">
        <f>IF(G1754="","",IFERROR(ROUND(SUMIFS(Данные3!$G:$G,Данные3!$A:$A,D$2,Данные3!$B:$B,G1754)*100,0)&amp;"%",""))</f>
        <v/>
      </c>
      <c r="U1754" s="51" t="str">
        <f t="shared" si="82"/>
        <v/>
      </c>
      <c r="V1754" s="53" t="str">
        <f t="shared" si="83"/>
        <v/>
      </c>
      <c r="W1754" s="51" t="str">
        <f>IFERROR(IF(Данные2!$A1754&lt;&gt;"",Данные2!$A1754,""),"")</f>
        <v/>
      </c>
      <c r="X1754" s="53" t="str">
        <f>IF(COUNTIF(W$1:W1754,W1754)=1,IF(COUNT(X$1:X1753)&gt;0,MAX(X$1:X1753)+1,1),"")</f>
        <v/>
      </c>
      <c r="Z1754" s="51" t="str">
        <f>IF($U1754="","",IFERROR(SUMIF(Данные2!$A:$A,Техлист!$U1754,Данные2!D:D),""))</f>
        <v/>
      </c>
      <c r="AA1754" s="51" t="str">
        <f>IF($U1754="","",IFERROR(SUMIF(Данные2!$A:$A,Техлист!$U1754,Данные2!E:E),""))</f>
        <v/>
      </c>
      <c r="AB1754" s="45" t="str">
        <f>IF($U1754="","",IFERROR(ROUND(SUMIF(Данные2!$A:$A,Техлист!$U1754,Данные2!F:F)*100,0)&amp;"%",""))</f>
        <v/>
      </c>
    </row>
    <row r="1755" spans="1:28" x14ac:dyDescent="0.25">
      <c r="A1755" s="45" t="str">
        <f>IF(Данные2!$A1755&lt;&gt;"",Данные2!$A1755,"")</f>
        <v/>
      </c>
      <c r="G1755" s="45" t="str">
        <f t="shared" si="81"/>
        <v/>
      </c>
      <c r="H1755" s="45" t="str">
        <f>IF(COUNTIF(G$1:G1755,G1755)=1,IF(COUNT(H$1:H1754)&gt;0,MAX(H$1:H1754)+1,1),"")</f>
        <v/>
      </c>
      <c r="J1755" s="45" t="str">
        <f>IFERROR(IF(AND(Данные3!A1755&lt;&gt;"",Данные3!A1755=D$2),Данные3!B1755,""),"")</f>
        <v/>
      </c>
      <c r="K1755" s="45" t="str">
        <f>IF(COUNTIF(J$1:J1755,J1755)=1,IF(COUNT(K$1:K1754)&gt;0,MAX(K$1:K1754)+1,1),"")</f>
        <v/>
      </c>
      <c r="M1755" s="51" t="str">
        <f>IF(G1755="","",IFERROR(SUMIFS(Данные3!$E:$E,Данные3!$A:$A,D$2,Данные3!$B:$B,G1755),""))</f>
        <v/>
      </c>
      <c r="N1755" s="51" t="str">
        <f>IF(G1755="","",IFERROR(SUMIFS(Данные3!$F:$F,Данные3!$A:$A,D$2,Данные3!$B:$B,G1755),""))</f>
        <v/>
      </c>
      <c r="O1755" s="51" t="str">
        <f>IF(G1755="","",IFERROR(ROUND(SUMIFS(Данные3!$G:$G,Данные3!$A:$A,D$2,Данные3!$B:$B,G1755)*100,0)&amp;"%",""))</f>
        <v/>
      </c>
      <c r="U1755" s="51" t="str">
        <f t="shared" si="82"/>
        <v/>
      </c>
      <c r="V1755" s="53" t="str">
        <f t="shared" si="83"/>
        <v/>
      </c>
      <c r="W1755" s="51" t="str">
        <f>IFERROR(IF(Данные2!$A1755&lt;&gt;"",Данные2!$A1755,""),"")</f>
        <v/>
      </c>
      <c r="X1755" s="53" t="str">
        <f>IF(COUNTIF(W$1:W1755,W1755)=1,IF(COUNT(X$1:X1754)&gt;0,MAX(X$1:X1754)+1,1),"")</f>
        <v/>
      </c>
      <c r="Z1755" s="51" t="str">
        <f>IF($U1755="","",IFERROR(SUMIF(Данные2!$A:$A,Техлист!$U1755,Данные2!D:D),""))</f>
        <v/>
      </c>
      <c r="AA1755" s="51" t="str">
        <f>IF($U1755="","",IFERROR(SUMIF(Данные2!$A:$A,Техлист!$U1755,Данные2!E:E),""))</f>
        <v/>
      </c>
      <c r="AB1755" s="45" t="str">
        <f>IF($U1755="","",IFERROR(ROUND(SUMIF(Данные2!$A:$A,Техлист!$U1755,Данные2!F:F)*100,0)&amp;"%",""))</f>
        <v/>
      </c>
    </row>
    <row r="1756" spans="1:28" x14ac:dyDescent="0.25">
      <c r="A1756" s="45" t="str">
        <f>IF(Данные2!$A1756&lt;&gt;"",Данные2!$A1756,"")</f>
        <v/>
      </c>
      <c r="G1756" s="45" t="str">
        <f t="shared" si="81"/>
        <v/>
      </c>
      <c r="H1756" s="45" t="str">
        <f>IF(COUNTIF(G$1:G1756,G1756)=1,IF(COUNT(H$1:H1755)&gt;0,MAX(H$1:H1755)+1,1),"")</f>
        <v/>
      </c>
      <c r="J1756" s="45" t="str">
        <f>IFERROR(IF(AND(Данные3!A1756&lt;&gt;"",Данные3!A1756=D$2),Данные3!B1756,""),"")</f>
        <v/>
      </c>
      <c r="K1756" s="45" t="str">
        <f>IF(COUNTIF(J$1:J1756,J1756)=1,IF(COUNT(K$1:K1755)&gt;0,MAX(K$1:K1755)+1,1),"")</f>
        <v/>
      </c>
      <c r="M1756" s="51" t="str">
        <f>IF(G1756="","",IFERROR(SUMIFS(Данные3!$E:$E,Данные3!$A:$A,D$2,Данные3!$B:$B,G1756),""))</f>
        <v/>
      </c>
      <c r="N1756" s="51" t="str">
        <f>IF(G1756="","",IFERROR(SUMIFS(Данные3!$F:$F,Данные3!$A:$A,D$2,Данные3!$B:$B,G1756),""))</f>
        <v/>
      </c>
      <c r="O1756" s="51" t="str">
        <f>IF(G1756="","",IFERROR(ROUND(SUMIFS(Данные3!$G:$G,Данные3!$A:$A,D$2,Данные3!$B:$B,G1756)*100,0)&amp;"%",""))</f>
        <v/>
      </c>
      <c r="U1756" s="51" t="str">
        <f t="shared" si="82"/>
        <v/>
      </c>
      <c r="V1756" s="53" t="str">
        <f t="shared" si="83"/>
        <v/>
      </c>
      <c r="W1756" s="51" t="str">
        <f>IFERROR(IF(Данные2!$A1756&lt;&gt;"",Данные2!$A1756,""),"")</f>
        <v/>
      </c>
      <c r="X1756" s="53" t="str">
        <f>IF(COUNTIF(W$1:W1756,W1756)=1,IF(COUNT(X$1:X1755)&gt;0,MAX(X$1:X1755)+1,1),"")</f>
        <v/>
      </c>
      <c r="Z1756" s="51" t="str">
        <f>IF($U1756="","",IFERROR(SUMIF(Данные2!$A:$A,Техлист!$U1756,Данные2!D:D),""))</f>
        <v/>
      </c>
      <c r="AA1756" s="51" t="str">
        <f>IF($U1756="","",IFERROR(SUMIF(Данные2!$A:$A,Техлист!$U1756,Данные2!E:E),""))</f>
        <v/>
      </c>
      <c r="AB1756" s="45" t="str">
        <f>IF($U1756="","",IFERROR(ROUND(SUMIF(Данные2!$A:$A,Техлист!$U1756,Данные2!F:F)*100,0)&amp;"%",""))</f>
        <v/>
      </c>
    </row>
    <row r="1757" spans="1:28" x14ac:dyDescent="0.25">
      <c r="A1757" s="45" t="str">
        <f>IF(Данные2!$A1757&lt;&gt;"",Данные2!$A1757,"")</f>
        <v/>
      </c>
      <c r="G1757" s="45" t="str">
        <f t="shared" si="81"/>
        <v/>
      </c>
      <c r="H1757" s="45" t="str">
        <f>IF(COUNTIF(G$1:G1757,G1757)=1,IF(COUNT(H$1:H1756)&gt;0,MAX(H$1:H1756)+1,1),"")</f>
        <v/>
      </c>
      <c r="J1757" s="45" t="str">
        <f>IFERROR(IF(AND(Данные3!A1757&lt;&gt;"",Данные3!A1757=D$2),Данные3!B1757,""),"")</f>
        <v/>
      </c>
      <c r="K1757" s="45" t="str">
        <f>IF(COUNTIF(J$1:J1757,J1757)=1,IF(COUNT(K$1:K1756)&gt;0,MAX(K$1:K1756)+1,1),"")</f>
        <v/>
      </c>
      <c r="M1757" s="51" t="str">
        <f>IF(G1757="","",IFERROR(SUMIFS(Данные3!$E:$E,Данные3!$A:$A,D$2,Данные3!$B:$B,G1757),""))</f>
        <v/>
      </c>
      <c r="N1757" s="51" t="str">
        <f>IF(G1757="","",IFERROR(SUMIFS(Данные3!$F:$F,Данные3!$A:$A,D$2,Данные3!$B:$B,G1757),""))</f>
        <v/>
      </c>
      <c r="O1757" s="51" t="str">
        <f>IF(G1757="","",IFERROR(ROUND(SUMIFS(Данные3!$G:$G,Данные3!$A:$A,D$2,Данные3!$B:$B,G1757)*100,0)&amp;"%",""))</f>
        <v/>
      </c>
      <c r="U1757" s="51" t="str">
        <f t="shared" si="82"/>
        <v/>
      </c>
      <c r="V1757" s="53" t="str">
        <f t="shared" si="83"/>
        <v/>
      </c>
      <c r="W1757" s="51" t="str">
        <f>IFERROR(IF(Данные2!$A1757&lt;&gt;"",Данные2!$A1757,""),"")</f>
        <v/>
      </c>
      <c r="X1757" s="53" t="str">
        <f>IF(COUNTIF(W$1:W1757,W1757)=1,IF(COUNT(X$1:X1756)&gt;0,MAX(X$1:X1756)+1,1),"")</f>
        <v/>
      </c>
      <c r="Z1757" s="51" t="str">
        <f>IF($U1757="","",IFERROR(SUMIF(Данные2!$A:$A,Техлист!$U1757,Данные2!D:D),""))</f>
        <v/>
      </c>
      <c r="AA1757" s="51" t="str">
        <f>IF($U1757="","",IFERROR(SUMIF(Данные2!$A:$A,Техлист!$U1757,Данные2!E:E),""))</f>
        <v/>
      </c>
      <c r="AB1757" s="45" t="str">
        <f>IF($U1757="","",IFERROR(ROUND(SUMIF(Данные2!$A:$A,Техлист!$U1757,Данные2!F:F)*100,0)&amp;"%",""))</f>
        <v/>
      </c>
    </row>
    <row r="1758" spans="1:28" x14ac:dyDescent="0.25">
      <c r="A1758" s="45" t="str">
        <f>IF(Данные2!$A1758&lt;&gt;"",Данные2!$A1758,"")</f>
        <v/>
      </c>
      <c r="G1758" s="45" t="str">
        <f t="shared" si="81"/>
        <v/>
      </c>
      <c r="H1758" s="45" t="str">
        <f>IF(COUNTIF(G$1:G1758,G1758)=1,IF(COUNT(H$1:H1757)&gt;0,MAX(H$1:H1757)+1,1),"")</f>
        <v/>
      </c>
      <c r="J1758" s="45" t="str">
        <f>IFERROR(IF(AND(Данные3!A1758&lt;&gt;"",Данные3!A1758=D$2),Данные3!B1758,""),"")</f>
        <v/>
      </c>
      <c r="K1758" s="45" t="str">
        <f>IF(COUNTIF(J$1:J1758,J1758)=1,IF(COUNT(K$1:K1757)&gt;0,MAX(K$1:K1757)+1,1),"")</f>
        <v/>
      </c>
      <c r="M1758" s="51" t="str">
        <f>IF(G1758="","",IFERROR(SUMIFS(Данные3!$E:$E,Данные3!$A:$A,D$2,Данные3!$B:$B,G1758),""))</f>
        <v/>
      </c>
      <c r="N1758" s="51" t="str">
        <f>IF(G1758="","",IFERROR(SUMIFS(Данные3!$F:$F,Данные3!$A:$A,D$2,Данные3!$B:$B,G1758),""))</f>
        <v/>
      </c>
      <c r="O1758" s="51" t="str">
        <f>IF(G1758="","",IFERROR(ROUND(SUMIFS(Данные3!$G:$G,Данные3!$A:$A,D$2,Данные3!$B:$B,G1758)*100,0)&amp;"%",""))</f>
        <v/>
      </c>
      <c r="U1758" s="51" t="str">
        <f t="shared" si="82"/>
        <v/>
      </c>
      <c r="V1758" s="53" t="str">
        <f t="shared" si="83"/>
        <v/>
      </c>
      <c r="W1758" s="51" t="str">
        <f>IFERROR(IF(Данные2!$A1758&lt;&gt;"",Данные2!$A1758,""),"")</f>
        <v/>
      </c>
      <c r="X1758" s="53" t="str">
        <f>IF(COUNTIF(W$1:W1758,W1758)=1,IF(COUNT(X$1:X1757)&gt;0,MAX(X$1:X1757)+1,1),"")</f>
        <v/>
      </c>
      <c r="Z1758" s="51" t="str">
        <f>IF($U1758="","",IFERROR(SUMIF(Данные2!$A:$A,Техлист!$U1758,Данные2!D:D),""))</f>
        <v/>
      </c>
      <c r="AA1758" s="51" t="str">
        <f>IF($U1758="","",IFERROR(SUMIF(Данные2!$A:$A,Техлист!$U1758,Данные2!E:E),""))</f>
        <v/>
      </c>
      <c r="AB1758" s="45" t="str">
        <f>IF($U1758="","",IFERROR(ROUND(SUMIF(Данные2!$A:$A,Техлист!$U1758,Данные2!F:F)*100,0)&amp;"%",""))</f>
        <v/>
      </c>
    </row>
    <row r="1759" spans="1:28" x14ac:dyDescent="0.25">
      <c r="A1759" s="45" t="str">
        <f>IF(Данные2!$A1759&lt;&gt;"",Данные2!$A1759,"")</f>
        <v/>
      </c>
      <c r="G1759" s="45" t="str">
        <f t="shared" si="81"/>
        <v/>
      </c>
      <c r="H1759" s="45" t="str">
        <f>IF(COUNTIF(G$1:G1759,G1759)=1,IF(COUNT(H$1:H1758)&gt;0,MAX(H$1:H1758)+1,1),"")</f>
        <v/>
      </c>
      <c r="J1759" s="45" t="str">
        <f>IFERROR(IF(AND(Данные3!A1759&lt;&gt;"",Данные3!A1759=D$2),Данные3!B1759,""),"")</f>
        <v/>
      </c>
      <c r="K1759" s="45" t="str">
        <f>IF(COUNTIF(J$1:J1759,J1759)=1,IF(COUNT(K$1:K1758)&gt;0,MAX(K$1:K1758)+1,1),"")</f>
        <v/>
      </c>
      <c r="M1759" s="51" t="str">
        <f>IF(G1759="","",IFERROR(SUMIFS(Данные3!$E:$E,Данные3!$A:$A,D$2,Данные3!$B:$B,G1759),""))</f>
        <v/>
      </c>
      <c r="N1759" s="51" t="str">
        <f>IF(G1759="","",IFERROR(SUMIFS(Данные3!$F:$F,Данные3!$A:$A,D$2,Данные3!$B:$B,G1759),""))</f>
        <v/>
      </c>
      <c r="O1759" s="51" t="str">
        <f>IF(G1759="","",IFERROR(ROUND(SUMIFS(Данные3!$G:$G,Данные3!$A:$A,D$2,Данные3!$B:$B,G1759)*100,0)&amp;"%",""))</f>
        <v/>
      </c>
      <c r="U1759" s="51" t="str">
        <f t="shared" si="82"/>
        <v/>
      </c>
      <c r="V1759" s="53" t="str">
        <f t="shared" si="83"/>
        <v/>
      </c>
      <c r="W1759" s="51" t="str">
        <f>IFERROR(IF(Данные2!$A1759&lt;&gt;"",Данные2!$A1759,""),"")</f>
        <v/>
      </c>
      <c r="X1759" s="53" t="str">
        <f>IF(COUNTIF(W$1:W1759,W1759)=1,IF(COUNT(X$1:X1758)&gt;0,MAX(X$1:X1758)+1,1),"")</f>
        <v/>
      </c>
      <c r="Z1759" s="51" t="str">
        <f>IF($U1759="","",IFERROR(SUMIF(Данные2!$A:$A,Техлист!$U1759,Данные2!D:D),""))</f>
        <v/>
      </c>
      <c r="AA1759" s="51" t="str">
        <f>IF($U1759="","",IFERROR(SUMIF(Данные2!$A:$A,Техлист!$U1759,Данные2!E:E),""))</f>
        <v/>
      </c>
      <c r="AB1759" s="45" t="str">
        <f>IF($U1759="","",IFERROR(ROUND(SUMIF(Данные2!$A:$A,Техлист!$U1759,Данные2!F:F)*100,0)&amp;"%",""))</f>
        <v/>
      </c>
    </row>
    <row r="1760" spans="1:28" x14ac:dyDescent="0.25">
      <c r="A1760" s="45" t="str">
        <f>IF(Данные2!$A1760&lt;&gt;"",Данные2!$A1760,"")</f>
        <v/>
      </c>
      <c r="G1760" s="45" t="str">
        <f t="shared" si="81"/>
        <v/>
      </c>
      <c r="H1760" s="45" t="str">
        <f>IF(COUNTIF(G$1:G1760,G1760)=1,IF(COUNT(H$1:H1759)&gt;0,MAX(H$1:H1759)+1,1),"")</f>
        <v/>
      </c>
      <c r="J1760" s="45" t="str">
        <f>IFERROR(IF(AND(Данные3!A1760&lt;&gt;"",Данные3!A1760=D$2),Данные3!B1760,""),"")</f>
        <v/>
      </c>
      <c r="K1760" s="45" t="str">
        <f>IF(COUNTIF(J$1:J1760,J1760)=1,IF(COUNT(K$1:K1759)&gt;0,MAX(K$1:K1759)+1,1),"")</f>
        <v/>
      </c>
      <c r="M1760" s="51" t="str">
        <f>IF(G1760="","",IFERROR(SUMIFS(Данные3!$E:$E,Данные3!$A:$A,D$2,Данные3!$B:$B,G1760),""))</f>
        <v/>
      </c>
      <c r="N1760" s="51" t="str">
        <f>IF(G1760="","",IFERROR(SUMIFS(Данные3!$F:$F,Данные3!$A:$A,D$2,Данные3!$B:$B,G1760),""))</f>
        <v/>
      </c>
      <c r="O1760" s="51" t="str">
        <f>IF(G1760="","",IFERROR(ROUND(SUMIFS(Данные3!$G:$G,Данные3!$A:$A,D$2,Данные3!$B:$B,G1760)*100,0)&amp;"%",""))</f>
        <v/>
      </c>
      <c r="U1760" s="51" t="str">
        <f t="shared" si="82"/>
        <v/>
      </c>
      <c r="V1760" s="53" t="str">
        <f t="shared" si="83"/>
        <v/>
      </c>
      <c r="W1760" s="51" t="str">
        <f>IFERROR(IF(Данные2!$A1760&lt;&gt;"",Данные2!$A1760,""),"")</f>
        <v/>
      </c>
      <c r="X1760" s="53" t="str">
        <f>IF(COUNTIF(W$1:W1760,W1760)=1,IF(COUNT(X$1:X1759)&gt;0,MAX(X$1:X1759)+1,1),"")</f>
        <v/>
      </c>
      <c r="Z1760" s="51" t="str">
        <f>IF($U1760="","",IFERROR(SUMIF(Данные2!$A:$A,Техлист!$U1760,Данные2!D:D),""))</f>
        <v/>
      </c>
      <c r="AA1760" s="51" t="str">
        <f>IF($U1760="","",IFERROR(SUMIF(Данные2!$A:$A,Техлист!$U1760,Данные2!E:E),""))</f>
        <v/>
      </c>
      <c r="AB1760" s="45" t="str">
        <f>IF($U1760="","",IFERROR(ROUND(SUMIF(Данные2!$A:$A,Техлист!$U1760,Данные2!F:F)*100,0)&amp;"%",""))</f>
        <v/>
      </c>
    </row>
    <row r="1761" spans="1:28" x14ac:dyDescent="0.25">
      <c r="A1761" s="45" t="str">
        <f>IF(Данные2!$A1761&lt;&gt;"",Данные2!$A1761,"")</f>
        <v/>
      </c>
      <c r="G1761" s="45" t="str">
        <f t="shared" si="81"/>
        <v/>
      </c>
      <c r="H1761" s="45" t="str">
        <f>IF(COUNTIF(G$1:G1761,G1761)=1,IF(COUNT(H$1:H1760)&gt;0,MAX(H$1:H1760)+1,1),"")</f>
        <v/>
      </c>
      <c r="J1761" s="45" t="str">
        <f>IFERROR(IF(AND(Данные3!A1761&lt;&gt;"",Данные3!A1761=D$2),Данные3!B1761,""),"")</f>
        <v/>
      </c>
      <c r="K1761" s="45" t="str">
        <f>IF(COUNTIF(J$1:J1761,J1761)=1,IF(COUNT(K$1:K1760)&gt;0,MAX(K$1:K1760)+1,1),"")</f>
        <v/>
      </c>
      <c r="M1761" s="51" t="str">
        <f>IF(G1761="","",IFERROR(SUMIFS(Данные3!$E:$E,Данные3!$A:$A,D$2,Данные3!$B:$B,G1761),""))</f>
        <v/>
      </c>
      <c r="N1761" s="51" t="str">
        <f>IF(G1761="","",IFERROR(SUMIFS(Данные3!$F:$F,Данные3!$A:$A,D$2,Данные3!$B:$B,G1761),""))</f>
        <v/>
      </c>
      <c r="O1761" s="51" t="str">
        <f>IF(G1761="","",IFERROR(ROUND(SUMIFS(Данные3!$G:$G,Данные3!$A:$A,D$2,Данные3!$B:$B,G1761)*100,0)&amp;"%",""))</f>
        <v/>
      </c>
      <c r="U1761" s="51" t="str">
        <f t="shared" si="82"/>
        <v/>
      </c>
      <c r="V1761" s="53" t="str">
        <f t="shared" si="83"/>
        <v/>
      </c>
      <c r="W1761" s="51" t="str">
        <f>IFERROR(IF(Данные2!$A1761&lt;&gt;"",Данные2!$A1761,""),"")</f>
        <v/>
      </c>
      <c r="X1761" s="53" t="str">
        <f>IF(COUNTIF(W$1:W1761,W1761)=1,IF(COUNT(X$1:X1760)&gt;0,MAX(X$1:X1760)+1,1),"")</f>
        <v/>
      </c>
      <c r="Z1761" s="51" t="str">
        <f>IF($U1761="","",IFERROR(SUMIF(Данные2!$A:$A,Техлист!$U1761,Данные2!D:D),""))</f>
        <v/>
      </c>
      <c r="AA1761" s="51" t="str">
        <f>IF($U1761="","",IFERROR(SUMIF(Данные2!$A:$A,Техлист!$U1761,Данные2!E:E),""))</f>
        <v/>
      </c>
      <c r="AB1761" s="45" t="str">
        <f>IF($U1761="","",IFERROR(ROUND(SUMIF(Данные2!$A:$A,Техлист!$U1761,Данные2!F:F)*100,0)&amp;"%",""))</f>
        <v/>
      </c>
    </row>
    <row r="1762" spans="1:28" x14ac:dyDescent="0.25">
      <c r="A1762" s="45" t="str">
        <f>IF(Данные2!$A1762&lt;&gt;"",Данные2!$A1762,"")</f>
        <v/>
      </c>
      <c r="G1762" s="45" t="str">
        <f t="shared" si="81"/>
        <v/>
      </c>
      <c r="H1762" s="45" t="str">
        <f>IF(COUNTIF(G$1:G1762,G1762)=1,IF(COUNT(H$1:H1761)&gt;0,MAX(H$1:H1761)+1,1),"")</f>
        <v/>
      </c>
      <c r="J1762" s="45" t="str">
        <f>IFERROR(IF(AND(Данные3!A1762&lt;&gt;"",Данные3!A1762=D$2),Данные3!B1762,""),"")</f>
        <v/>
      </c>
      <c r="K1762" s="45" t="str">
        <f>IF(COUNTIF(J$1:J1762,J1762)=1,IF(COUNT(K$1:K1761)&gt;0,MAX(K$1:K1761)+1,1),"")</f>
        <v/>
      </c>
      <c r="M1762" s="51" t="str">
        <f>IF(G1762="","",IFERROR(SUMIFS(Данные3!$E:$E,Данные3!$A:$A,D$2,Данные3!$B:$B,G1762),""))</f>
        <v/>
      </c>
      <c r="N1762" s="51" t="str">
        <f>IF(G1762="","",IFERROR(SUMIFS(Данные3!$F:$F,Данные3!$A:$A,D$2,Данные3!$B:$B,G1762),""))</f>
        <v/>
      </c>
      <c r="O1762" s="51" t="str">
        <f>IF(G1762="","",IFERROR(ROUND(SUMIFS(Данные3!$G:$G,Данные3!$A:$A,D$2,Данные3!$B:$B,G1762)*100,0)&amp;"%",""))</f>
        <v/>
      </c>
      <c r="U1762" s="51" t="str">
        <f t="shared" si="82"/>
        <v/>
      </c>
      <c r="V1762" s="53" t="str">
        <f t="shared" si="83"/>
        <v/>
      </c>
      <c r="W1762" s="51" t="str">
        <f>IFERROR(IF(Данные2!$A1762&lt;&gt;"",Данные2!$A1762,""),"")</f>
        <v/>
      </c>
      <c r="X1762" s="53" t="str">
        <f>IF(COUNTIF(W$1:W1762,W1762)=1,IF(COUNT(X$1:X1761)&gt;0,MAX(X$1:X1761)+1,1),"")</f>
        <v/>
      </c>
      <c r="Z1762" s="51" t="str">
        <f>IF($U1762="","",IFERROR(SUMIF(Данные2!$A:$A,Техлист!$U1762,Данные2!D:D),""))</f>
        <v/>
      </c>
      <c r="AA1762" s="51" t="str">
        <f>IF($U1762="","",IFERROR(SUMIF(Данные2!$A:$A,Техлист!$U1762,Данные2!E:E),""))</f>
        <v/>
      </c>
      <c r="AB1762" s="45" t="str">
        <f>IF($U1762="","",IFERROR(ROUND(SUMIF(Данные2!$A:$A,Техлист!$U1762,Данные2!F:F)*100,0)&amp;"%",""))</f>
        <v/>
      </c>
    </row>
    <row r="1763" spans="1:28" x14ac:dyDescent="0.25">
      <c r="A1763" s="45" t="str">
        <f>IF(Данные2!$A1763&lt;&gt;"",Данные2!$A1763,"")</f>
        <v/>
      </c>
      <c r="G1763" s="45" t="str">
        <f t="shared" si="81"/>
        <v/>
      </c>
      <c r="H1763" s="45" t="str">
        <f>IF(COUNTIF(G$1:G1763,G1763)=1,IF(COUNT(H$1:H1762)&gt;0,MAX(H$1:H1762)+1,1),"")</f>
        <v/>
      </c>
      <c r="J1763" s="45" t="str">
        <f>IFERROR(IF(AND(Данные3!A1763&lt;&gt;"",Данные3!A1763=D$2),Данные3!B1763,""),"")</f>
        <v/>
      </c>
      <c r="K1763" s="45" t="str">
        <f>IF(COUNTIF(J$1:J1763,J1763)=1,IF(COUNT(K$1:K1762)&gt;0,MAX(K$1:K1762)+1,1),"")</f>
        <v/>
      </c>
      <c r="M1763" s="51" t="str">
        <f>IF(G1763="","",IFERROR(SUMIFS(Данные3!$E:$E,Данные3!$A:$A,D$2,Данные3!$B:$B,G1763),""))</f>
        <v/>
      </c>
      <c r="N1763" s="51" t="str">
        <f>IF(G1763="","",IFERROR(SUMIFS(Данные3!$F:$F,Данные3!$A:$A,D$2,Данные3!$B:$B,G1763),""))</f>
        <v/>
      </c>
      <c r="O1763" s="51" t="str">
        <f>IF(G1763="","",IFERROR(ROUND(SUMIFS(Данные3!$G:$G,Данные3!$A:$A,D$2,Данные3!$B:$B,G1763)*100,0)&amp;"%",""))</f>
        <v/>
      </c>
      <c r="U1763" s="51" t="str">
        <f t="shared" si="82"/>
        <v/>
      </c>
      <c r="V1763" s="53" t="str">
        <f t="shared" si="83"/>
        <v/>
      </c>
      <c r="W1763" s="51" t="str">
        <f>IFERROR(IF(Данные2!$A1763&lt;&gt;"",Данные2!$A1763,""),"")</f>
        <v/>
      </c>
      <c r="X1763" s="53" t="str">
        <f>IF(COUNTIF(W$1:W1763,W1763)=1,IF(COUNT(X$1:X1762)&gt;0,MAX(X$1:X1762)+1,1),"")</f>
        <v/>
      </c>
      <c r="Z1763" s="51" t="str">
        <f>IF($U1763="","",IFERROR(SUMIF(Данные2!$A:$A,Техлист!$U1763,Данные2!D:D),""))</f>
        <v/>
      </c>
      <c r="AA1763" s="51" t="str">
        <f>IF($U1763="","",IFERROR(SUMIF(Данные2!$A:$A,Техлист!$U1763,Данные2!E:E),""))</f>
        <v/>
      </c>
      <c r="AB1763" s="45" t="str">
        <f>IF($U1763="","",IFERROR(ROUND(SUMIF(Данные2!$A:$A,Техлист!$U1763,Данные2!F:F)*100,0)&amp;"%",""))</f>
        <v/>
      </c>
    </row>
    <row r="1764" spans="1:28" x14ac:dyDescent="0.25">
      <c r="A1764" s="45" t="str">
        <f>IF(Данные2!$A1764&lt;&gt;"",Данные2!$A1764,"")</f>
        <v/>
      </c>
      <c r="G1764" s="45" t="str">
        <f t="shared" si="81"/>
        <v/>
      </c>
      <c r="H1764" s="45" t="str">
        <f>IF(COUNTIF(G$1:G1764,G1764)=1,IF(COUNT(H$1:H1763)&gt;0,MAX(H$1:H1763)+1,1),"")</f>
        <v/>
      </c>
      <c r="J1764" s="45" t="str">
        <f>IFERROR(IF(AND(Данные3!A1764&lt;&gt;"",Данные3!A1764=D$2),Данные3!B1764,""),"")</f>
        <v/>
      </c>
      <c r="K1764" s="45" t="str">
        <f>IF(COUNTIF(J$1:J1764,J1764)=1,IF(COUNT(K$1:K1763)&gt;0,MAX(K$1:K1763)+1,1),"")</f>
        <v/>
      </c>
      <c r="M1764" s="51" t="str">
        <f>IF(G1764="","",IFERROR(SUMIFS(Данные3!$E:$E,Данные3!$A:$A,D$2,Данные3!$B:$B,G1764),""))</f>
        <v/>
      </c>
      <c r="N1764" s="51" t="str">
        <f>IF(G1764="","",IFERROR(SUMIFS(Данные3!$F:$F,Данные3!$A:$A,D$2,Данные3!$B:$B,G1764),""))</f>
        <v/>
      </c>
      <c r="O1764" s="51" t="str">
        <f>IF(G1764="","",IFERROR(ROUND(SUMIFS(Данные3!$G:$G,Данные3!$A:$A,D$2,Данные3!$B:$B,G1764)*100,0)&amp;"%",""))</f>
        <v/>
      </c>
      <c r="U1764" s="51" t="str">
        <f t="shared" si="82"/>
        <v/>
      </c>
      <c r="V1764" s="53" t="str">
        <f t="shared" si="83"/>
        <v/>
      </c>
      <c r="W1764" s="51" t="str">
        <f>IFERROR(IF(Данные2!$A1764&lt;&gt;"",Данные2!$A1764,""),"")</f>
        <v/>
      </c>
      <c r="X1764" s="53" t="str">
        <f>IF(COUNTIF(W$1:W1764,W1764)=1,IF(COUNT(X$1:X1763)&gt;0,MAX(X$1:X1763)+1,1),"")</f>
        <v/>
      </c>
      <c r="Z1764" s="51" t="str">
        <f>IF($U1764="","",IFERROR(SUMIF(Данные2!$A:$A,Техлист!$U1764,Данные2!D:D),""))</f>
        <v/>
      </c>
      <c r="AA1764" s="51" t="str">
        <f>IF($U1764="","",IFERROR(SUMIF(Данные2!$A:$A,Техлист!$U1764,Данные2!E:E),""))</f>
        <v/>
      </c>
      <c r="AB1764" s="45" t="str">
        <f>IF($U1764="","",IFERROR(ROUND(SUMIF(Данные2!$A:$A,Техлист!$U1764,Данные2!F:F)*100,0)&amp;"%",""))</f>
        <v/>
      </c>
    </row>
    <row r="1765" spans="1:28" x14ac:dyDescent="0.25">
      <c r="A1765" s="45" t="str">
        <f>IF(Данные2!$A1765&lt;&gt;"",Данные2!$A1765,"")</f>
        <v/>
      </c>
      <c r="G1765" s="45" t="str">
        <f t="shared" si="81"/>
        <v/>
      </c>
      <c r="H1765" s="45" t="str">
        <f>IF(COUNTIF(G$1:G1765,G1765)=1,IF(COUNT(H$1:H1764)&gt;0,MAX(H$1:H1764)+1,1),"")</f>
        <v/>
      </c>
      <c r="J1765" s="45" t="str">
        <f>IFERROR(IF(AND(Данные3!A1765&lt;&gt;"",Данные3!A1765=D$2),Данные3!B1765,""),"")</f>
        <v/>
      </c>
      <c r="K1765" s="45" t="str">
        <f>IF(COUNTIF(J$1:J1765,J1765)=1,IF(COUNT(K$1:K1764)&gt;0,MAX(K$1:K1764)+1,1),"")</f>
        <v/>
      </c>
      <c r="M1765" s="51" t="str">
        <f>IF(G1765="","",IFERROR(SUMIFS(Данные3!$E:$E,Данные3!$A:$A,D$2,Данные3!$B:$B,G1765),""))</f>
        <v/>
      </c>
      <c r="N1765" s="51" t="str">
        <f>IF(G1765="","",IFERROR(SUMIFS(Данные3!$F:$F,Данные3!$A:$A,D$2,Данные3!$B:$B,G1765),""))</f>
        <v/>
      </c>
      <c r="O1765" s="51" t="str">
        <f>IF(G1765="","",IFERROR(ROUND(SUMIFS(Данные3!$G:$G,Данные3!$A:$A,D$2,Данные3!$B:$B,G1765)*100,0)&amp;"%",""))</f>
        <v/>
      </c>
      <c r="U1765" s="51" t="str">
        <f t="shared" si="82"/>
        <v/>
      </c>
      <c r="V1765" s="53" t="str">
        <f t="shared" si="83"/>
        <v/>
      </c>
      <c r="W1765" s="51" t="str">
        <f>IFERROR(IF(Данные2!$A1765&lt;&gt;"",Данные2!$A1765,""),"")</f>
        <v/>
      </c>
      <c r="X1765" s="53" t="str">
        <f>IF(COUNTIF(W$1:W1765,W1765)=1,IF(COUNT(X$1:X1764)&gt;0,MAX(X$1:X1764)+1,1),"")</f>
        <v/>
      </c>
      <c r="Z1765" s="51" t="str">
        <f>IF($U1765="","",IFERROR(SUMIF(Данные2!$A:$A,Техлист!$U1765,Данные2!D:D),""))</f>
        <v/>
      </c>
      <c r="AA1765" s="51" t="str">
        <f>IF($U1765="","",IFERROR(SUMIF(Данные2!$A:$A,Техлист!$U1765,Данные2!E:E),""))</f>
        <v/>
      </c>
      <c r="AB1765" s="45" t="str">
        <f>IF($U1765="","",IFERROR(ROUND(SUMIF(Данные2!$A:$A,Техлист!$U1765,Данные2!F:F)*100,0)&amp;"%",""))</f>
        <v/>
      </c>
    </row>
    <row r="1766" spans="1:28" x14ac:dyDescent="0.25">
      <c r="A1766" s="45" t="str">
        <f>IF(Данные2!$A1766&lt;&gt;"",Данные2!$A1766,"")</f>
        <v/>
      </c>
      <c r="G1766" s="45" t="str">
        <f t="shared" si="81"/>
        <v/>
      </c>
      <c r="H1766" s="45" t="str">
        <f>IF(COUNTIF(G$1:G1766,G1766)=1,IF(COUNT(H$1:H1765)&gt;0,MAX(H$1:H1765)+1,1),"")</f>
        <v/>
      </c>
      <c r="J1766" s="45" t="str">
        <f>IFERROR(IF(AND(Данные3!A1766&lt;&gt;"",Данные3!A1766=D$2),Данные3!B1766,""),"")</f>
        <v/>
      </c>
      <c r="K1766" s="45" t="str">
        <f>IF(COUNTIF(J$1:J1766,J1766)=1,IF(COUNT(K$1:K1765)&gt;0,MAX(K$1:K1765)+1,1),"")</f>
        <v/>
      </c>
      <c r="M1766" s="51" t="str">
        <f>IF(G1766="","",IFERROR(SUMIFS(Данные3!$E:$E,Данные3!$A:$A,D$2,Данные3!$B:$B,G1766),""))</f>
        <v/>
      </c>
      <c r="N1766" s="51" t="str">
        <f>IF(G1766="","",IFERROR(SUMIFS(Данные3!$F:$F,Данные3!$A:$A,D$2,Данные3!$B:$B,G1766),""))</f>
        <v/>
      </c>
      <c r="O1766" s="51" t="str">
        <f>IF(G1766="","",IFERROR(ROUND(SUMIFS(Данные3!$G:$G,Данные3!$A:$A,D$2,Данные3!$B:$B,G1766)*100,0)&amp;"%",""))</f>
        <v/>
      </c>
      <c r="U1766" s="51" t="str">
        <f t="shared" si="82"/>
        <v/>
      </c>
      <c r="V1766" s="53" t="str">
        <f t="shared" si="83"/>
        <v/>
      </c>
      <c r="W1766" s="51" t="str">
        <f>IFERROR(IF(Данные2!$A1766&lt;&gt;"",Данные2!$A1766,""),"")</f>
        <v/>
      </c>
      <c r="X1766" s="53" t="str">
        <f>IF(COUNTIF(W$1:W1766,W1766)=1,IF(COUNT(X$1:X1765)&gt;0,MAX(X$1:X1765)+1,1),"")</f>
        <v/>
      </c>
      <c r="Z1766" s="51" t="str">
        <f>IF($U1766="","",IFERROR(SUMIF(Данные2!$A:$A,Техлист!$U1766,Данные2!D:D),""))</f>
        <v/>
      </c>
      <c r="AA1766" s="51" t="str">
        <f>IF($U1766="","",IFERROR(SUMIF(Данные2!$A:$A,Техлист!$U1766,Данные2!E:E),""))</f>
        <v/>
      </c>
      <c r="AB1766" s="45" t="str">
        <f>IF($U1766="","",IFERROR(ROUND(SUMIF(Данные2!$A:$A,Техлист!$U1766,Данные2!F:F)*100,0)&amp;"%",""))</f>
        <v/>
      </c>
    </row>
    <row r="1767" spans="1:28" x14ac:dyDescent="0.25">
      <c r="A1767" s="45" t="str">
        <f>IF(Данные2!$A1767&lt;&gt;"",Данные2!$A1767,"")</f>
        <v/>
      </c>
      <c r="G1767" s="45" t="str">
        <f t="shared" si="81"/>
        <v/>
      </c>
      <c r="H1767" s="45" t="str">
        <f>IF(COUNTIF(G$1:G1767,G1767)=1,IF(COUNT(H$1:H1766)&gt;0,MAX(H$1:H1766)+1,1),"")</f>
        <v/>
      </c>
      <c r="J1767" s="45" t="str">
        <f>IFERROR(IF(AND(Данные3!A1767&lt;&gt;"",Данные3!A1767=D$2),Данные3!B1767,""),"")</f>
        <v/>
      </c>
      <c r="K1767" s="45" t="str">
        <f>IF(COUNTIF(J$1:J1767,J1767)=1,IF(COUNT(K$1:K1766)&gt;0,MAX(K$1:K1766)+1,1),"")</f>
        <v/>
      </c>
      <c r="M1767" s="51" t="str">
        <f>IF(G1767="","",IFERROR(SUMIFS(Данные3!$E:$E,Данные3!$A:$A,D$2,Данные3!$B:$B,G1767),""))</f>
        <v/>
      </c>
      <c r="N1767" s="51" t="str">
        <f>IF(G1767="","",IFERROR(SUMIFS(Данные3!$F:$F,Данные3!$A:$A,D$2,Данные3!$B:$B,G1767),""))</f>
        <v/>
      </c>
      <c r="O1767" s="51" t="str">
        <f>IF(G1767="","",IFERROR(ROUND(SUMIFS(Данные3!$G:$G,Данные3!$A:$A,D$2,Данные3!$B:$B,G1767)*100,0)&amp;"%",""))</f>
        <v/>
      </c>
      <c r="U1767" s="51" t="str">
        <f t="shared" si="82"/>
        <v/>
      </c>
      <c r="V1767" s="53" t="str">
        <f t="shared" si="83"/>
        <v/>
      </c>
      <c r="W1767" s="51" t="str">
        <f>IFERROR(IF(Данные2!$A1767&lt;&gt;"",Данные2!$A1767,""),"")</f>
        <v/>
      </c>
      <c r="X1767" s="53" t="str">
        <f>IF(COUNTIF(W$1:W1767,W1767)=1,IF(COUNT(X$1:X1766)&gt;0,MAX(X$1:X1766)+1,1),"")</f>
        <v/>
      </c>
      <c r="Z1767" s="51" t="str">
        <f>IF($U1767="","",IFERROR(SUMIF(Данные2!$A:$A,Техлист!$U1767,Данные2!D:D),""))</f>
        <v/>
      </c>
      <c r="AA1767" s="51" t="str">
        <f>IF($U1767="","",IFERROR(SUMIF(Данные2!$A:$A,Техлист!$U1767,Данные2!E:E),""))</f>
        <v/>
      </c>
      <c r="AB1767" s="45" t="str">
        <f>IF($U1767="","",IFERROR(ROUND(SUMIF(Данные2!$A:$A,Техлист!$U1767,Данные2!F:F)*100,0)&amp;"%",""))</f>
        <v/>
      </c>
    </row>
    <row r="1768" spans="1:28" x14ac:dyDescent="0.25">
      <c r="A1768" s="45" t="str">
        <f>IF(Данные2!$A1768&lt;&gt;"",Данные2!$A1768,"")</f>
        <v/>
      </c>
      <c r="G1768" s="45" t="str">
        <f t="shared" si="81"/>
        <v/>
      </c>
      <c r="H1768" s="45" t="str">
        <f>IF(COUNTIF(G$1:G1768,G1768)=1,IF(COUNT(H$1:H1767)&gt;0,MAX(H$1:H1767)+1,1),"")</f>
        <v/>
      </c>
      <c r="J1768" s="45" t="str">
        <f>IFERROR(IF(AND(Данные3!A1768&lt;&gt;"",Данные3!A1768=D$2),Данные3!B1768,""),"")</f>
        <v/>
      </c>
      <c r="K1768" s="45" t="str">
        <f>IF(COUNTIF(J$1:J1768,J1768)=1,IF(COUNT(K$1:K1767)&gt;0,MAX(K$1:K1767)+1,1),"")</f>
        <v/>
      </c>
      <c r="M1768" s="51" t="str">
        <f>IF(G1768="","",IFERROR(SUMIFS(Данные3!$E:$E,Данные3!$A:$A,D$2,Данные3!$B:$B,G1768),""))</f>
        <v/>
      </c>
      <c r="N1768" s="51" t="str">
        <f>IF(G1768="","",IFERROR(SUMIFS(Данные3!$F:$F,Данные3!$A:$A,D$2,Данные3!$B:$B,G1768),""))</f>
        <v/>
      </c>
      <c r="O1768" s="51" t="str">
        <f>IF(G1768="","",IFERROR(ROUND(SUMIFS(Данные3!$G:$G,Данные3!$A:$A,D$2,Данные3!$B:$B,G1768)*100,0)&amp;"%",""))</f>
        <v/>
      </c>
      <c r="U1768" s="51" t="str">
        <f t="shared" si="82"/>
        <v/>
      </c>
      <c r="V1768" s="53" t="str">
        <f t="shared" si="83"/>
        <v/>
      </c>
      <c r="W1768" s="51" t="str">
        <f>IFERROR(IF(Данные2!$A1768&lt;&gt;"",Данные2!$A1768,""),"")</f>
        <v/>
      </c>
      <c r="X1768" s="53" t="str">
        <f>IF(COUNTIF(W$1:W1768,W1768)=1,IF(COUNT(X$1:X1767)&gt;0,MAX(X$1:X1767)+1,1),"")</f>
        <v/>
      </c>
      <c r="Z1768" s="51" t="str">
        <f>IF($U1768="","",IFERROR(SUMIF(Данные2!$A:$A,Техлист!$U1768,Данные2!D:D),""))</f>
        <v/>
      </c>
      <c r="AA1768" s="51" t="str">
        <f>IF($U1768="","",IFERROR(SUMIF(Данные2!$A:$A,Техлист!$U1768,Данные2!E:E),""))</f>
        <v/>
      </c>
      <c r="AB1768" s="45" t="str">
        <f>IF($U1768="","",IFERROR(ROUND(SUMIF(Данные2!$A:$A,Техлист!$U1768,Данные2!F:F)*100,0)&amp;"%",""))</f>
        <v/>
      </c>
    </row>
    <row r="1769" spans="1:28" x14ac:dyDescent="0.25">
      <c r="A1769" s="45" t="str">
        <f>IF(Данные2!$A1769&lt;&gt;"",Данные2!$A1769,"")</f>
        <v/>
      </c>
      <c r="G1769" s="45" t="str">
        <f t="shared" si="81"/>
        <v/>
      </c>
      <c r="H1769" s="45" t="str">
        <f>IF(COUNTIF(G$1:G1769,G1769)=1,IF(COUNT(H$1:H1768)&gt;0,MAX(H$1:H1768)+1,1),"")</f>
        <v/>
      </c>
      <c r="J1769" s="45" t="str">
        <f>IFERROR(IF(AND(Данные3!A1769&lt;&gt;"",Данные3!A1769=D$2),Данные3!B1769,""),"")</f>
        <v/>
      </c>
      <c r="K1769" s="45" t="str">
        <f>IF(COUNTIF(J$1:J1769,J1769)=1,IF(COUNT(K$1:K1768)&gt;0,MAX(K$1:K1768)+1,1),"")</f>
        <v/>
      </c>
      <c r="M1769" s="51" t="str">
        <f>IF(G1769="","",IFERROR(SUMIFS(Данные3!$E:$E,Данные3!$A:$A,D$2,Данные3!$B:$B,G1769),""))</f>
        <v/>
      </c>
      <c r="N1769" s="51" t="str">
        <f>IF(G1769="","",IFERROR(SUMIFS(Данные3!$F:$F,Данные3!$A:$A,D$2,Данные3!$B:$B,G1769),""))</f>
        <v/>
      </c>
      <c r="O1769" s="51" t="str">
        <f>IF(G1769="","",IFERROR(ROUND(SUMIFS(Данные3!$G:$G,Данные3!$A:$A,D$2,Данные3!$B:$B,G1769)*100,0)&amp;"%",""))</f>
        <v/>
      </c>
      <c r="U1769" s="51" t="str">
        <f t="shared" si="82"/>
        <v/>
      </c>
      <c r="V1769" s="53" t="str">
        <f t="shared" si="83"/>
        <v/>
      </c>
      <c r="W1769" s="51" t="str">
        <f>IFERROR(IF(Данные2!$A1769&lt;&gt;"",Данные2!$A1769,""),"")</f>
        <v/>
      </c>
      <c r="X1769" s="53" t="str">
        <f>IF(COUNTIF(W$1:W1769,W1769)=1,IF(COUNT(X$1:X1768)&gt;0,MAX(X$1:X1768)+1,1),"")</f>
        <v/>
      </c>
      <c r="Z1769" s="51" t="str">
        <f>IF($U1769="","",IFERROR(SUMIF(Данные2!$A:$A,Техлист!$U1769,Данные2!D:D),""))</f>
        <v/>
      </c>
      <c r="AA1769" s="51" t="str">
        <f>IF($U1769="","",IFERROR(SUMIF(Данные2!$A:$A,Техлист!$U1769,Данные2!E:E),""))</f>
        <v/>
      </c>
      <c r="AB1769" s="45" t="str">
        <f>IF($U1769="","",IFERROR(ROUND(SUMIF(Данные2!$A:$A,Техлист!$U1769,Данные2!F:F)*100,0)&amp;"%",""))</f>
        <v/>
      </c>
    </row>
    <row r="1770" spans="1:28" x14ac:dyDescent="0.25">
      <c r="A1770" s="45" t="str">
        <f>IF(Данные2!$A1770&lt;&gt;"",Данные2!$A1770,"")</f>
        <v/>
      </c>
      <c r="G1770" s="45" t="str">
        <f t="shared" si="81"/>
        <v/>
      </c>
      <c r="H1770" s="45" t="str">
        <f>IF(COUNTIF(G$1:G1770,G1770)=1,IF(COUNT(H$1:H1769)&gt;0,MAX(H$1:H1769)+1,1),"")</f>
        <v/>
      </c>
      <c r="J1770" s="45" t="str">
        <f>IFERROR(IF(AND(Данные3!A1770&lt;&gt;"",Данные3!A1770=D$2),Данные3!B1770,""),"")</f>
        <v/>
      </c>
      <c r="K1770" s="45" t="str">
        <f>IF(COUNTIF(J$1:J1770,J1770)=1,IF(COUNT(K$1:K1769)&gt;0,MAX(K$1:K1769)+1,1),"")</f>
        <v/>
      </c>
      <c r="M1770" s="51" t="str">
        <f>IF(G1770="","",IFERROR(SUMIFS(Данные3!$E:$E,Данные3!$A:$A,D$2,Данные3!$B:$B,G1770),""))</f>
        <v/>
      </c>
      <c r="N1770" s="51" t="str">
        <f>IF(G1770="","",IFERROR(SUMIFS(Данные3!$F:$F,Данные3!$A:$A,D$2,Данные3!$B:$B,G1770),""))</f>
        <v/>
      </c>
      <c r="O1770" s="51" t="str">
        <f>IF(G1770="","",IFERROR(ROUND(SUMIFS(Данные3!$G:$G,Данные3!$A:$A,D$2,Данные3!$B:$B,G1770)*100,0)&amp;"%",""))</f>
        <v/>
      </c>
      <c r="U1770" s="51" t="str">
        <f t="shared" si="82"/>
        <v/>
      </c>
      <c r="V1770" s="53" t="str">
        <f t="shared" si="83"/>
        <v/>
      </c>
      <c r="W1770" s="51" t="str">
        <f>IFERROR(IF(Данные2!$A1770&lt;&gt;"",Данные2!$A1770,""),"")</f>
        <v/>
      </c>
      <c r="X1770" s="53" t="str">
        <f>IF(COUNTIF(W$1:W1770,W1770)=1,IF(COUNT(X$1:X1769)&gt;0,MAX(X$1:X1769)+1,1),"")</f>
        <v/>
      </c>
      <c r="Z1770" s="51" t="str">
        <f>IF($U1770="","",IFERROR(SUMIF(Данные2!$A:$A,Техлист!$U1770,Данные2!D:D),""))</f>
        <v/>
      </c>
      <c r="AA1770" s="51" t="str">
        <f>IF($U1770="","",IFERROR(SUMIF(Данные2!$A:$A,Техлист!$U1770,Данные2!E:E),""))</f>
        <v/>
      </c>
      <c r="AB1770" s="45" t="str">
        <f>IF($U1770="","",IFERROR(ROUND(SUMIF(Данные2!$A:$A,Техлист!$U1770,Данные2!F:F)*100,0)&amp;"%",""))</f>
        <v/>
      </c>
    </row>
    <row r="1771" spans="1:28" x14ac:dyDescent="0.25">
      <c r="A1771" s="45" t="str">
        <f>IF(Данные2!$A1771&lt;&gt;"",Данные2!$A1771,"")</f>
        <v/>
      </c>
      <c r="G1771" s="45" t="str">
        <f t="shared" si="81"/>
        <v/>
      </c>
      <c r="H1771" s="45" t="str">
        <f>IF(COUNTIF(G$1:G1771,G1771)=1,IF(COUNT(H$1:H1770)&gt;0,MAX(H$1:H1770)+1,1),"")</f>
        <v/>
      </c>
      <c r="J1771" s="45" t="str">
        <f>IFERROR(IF(AND(Данные3!A1771&lt;&gt;"",Данные3!A1771=D$2),Данные3!B1771,""),"")</f>
        <v/>
      </c>
      <c r="K1771" s="45" t="str">
        <f>IF(COUNTIF(J$1:J1771,J1771)=1,IF(COUNT(K$1:K1770)&gt;0,MAX(K$1:K1770)+1,1),"")</f>
        <v/>
      </c>
      <c r="M1771" s="51" t="str">
        <f>IF(G1771="","",IFERROR(SUMIFS(Данные3!$E:$E,Данные3!$A:$A,D$2,Данные3!$B:$B,G1771),""))</f>
        <v/>
      </c>
      <c r="N1771" s="51" t="str">
        <f>IF(G1771="","",IFERROR(SUMIFS(Данные3!$F:$F,Данные3!$A:$A,D$2,Данные3!$B:$B,G1771),""))</f>
        <v/>
      </c>
      <c r="O1771" s="51" t="str">
        <f>IF(G1771="","",IFERROR(ROUND(SUMIFS(Данные3!$G:$G,Данные3!$A:$A,D$2,Данные3!$B:$B,G1771)*100,0)&amp;"%",""))</f>
        <v/>
      </c>
      <c r="U1771" s="51" t="str">
        <f t="shared" si="82"/>
        <v/>
      </c>
      <c r="V1771" s="53" t="str">
        <f t="shared" si="83"/>
        <v/>
      </c>
      <c r="W1771" s="51" t="str">
        <f>IFERROR(IF(Данные2!$A1771&lt;&gt;"",Данные2!$A1771,""),"")</f>
        <v/>
      </c>
      <c r="X1771" s="53" t="str">
        <f>IF(COUNTIF(W$1:W1771,W1771)=1,IF(COUNT(X$1:X1770)&gt;0,MAX(X$1:X1770)+1,1),"")</f>
        <v/>
      </c>
      <c r="Z1771" s="51" t="str">
        <f>IF($U1771="","",IFERROR(SUMIF(Данные2!$A:$A,Техлист!$U1771,Данные2!D:D),""))</f>
        <v/>
      </c>
      <c r="AA1771" s="51" t="str">
        <f>IF($U1771="","",IFERROR(SUMIF(Данные2!$A:$A,Техлист!$U1771,Данные2!E:E),""))</f>
        <v/>
      </c>
      <c r="AB1771" s="45" t="str">
        <f>IF($U1771="","",IFERROR(ROUND(SUMIF(Данные2!$A:$A,Техлист!$U1771,Данные2!F:F)*100,0)&amp;"%",""))</f>
        <v/>
      </c>
    </row>
    <row r="1772" spans="1:28" x14ac:dyDescent="0.25">
      <c r="A1772" s="45" t="str">
        <f>IF(Данные2!$A1772&lt;&gt;"",Данные2!$A1772,"")</f>
        <v/>
      </c>
      <c r="G1772" s="45" t="str">
        <f t="shared" si="81"/>
        <v/>
      </c>
      <c r="H1772" s="45" t="str">
        <f>IF(COUNTIF(G$1:G1772,G1772)=1,IF(COUNT(H$1:H1771)&gt;0,MAX(H$1:H1771)+1,1),"")</f>
        <v/>
      </c>
      <c r="J1772" s="45" t="str">
        <f>IFERROR(IF(AND(Данные3!A1772&lt;&gt;"",Данные3!A1772=D$2),Данные3!B1772,""),"")</f>
        <v/>
      </c>
      <c r="K1772" s="45" t="str">
        <f>IF(COUNTIF(J$1:J1772,J1772)=1,IF(COUNT(K$1:K1771)&gt;0,MAX(K$1:K1771)+1,1),"")</f>
        <v/>
      </c>
      <c r="M1772" s="51" t="str">
        <f>IF(G1772="","",IFERROR(SUMIFS(Данные3!$E:$E,Данные3!$A:$A,D$2,Данные3!$B:$B,G1772),""))</f>
        <v/>
      </c>
      <c r="N1772" s="51" t="str">
        <f>IF(G1772="","",IFERROR(SUMIFS(Данные3!$F:$F,Данные3!$A:$A,D$2,Данные3!$B:$B,G1772),""))</f>
        <v/>
      </c>
      <c r="O1772" s="51" t="str">
        <f>IF(G1772="","",IFERROR(ROUND(SUMIFS(Данные3!$G:$G,Данные3!$A:$A,D$2,Данные3!$B:$B,G1772)*100,0)&amp;"%",""))</f>
        <v/>
      </c>
      <c r="U1772" s="51" t="str">
        <f t="shared" si="82"/>
        <v/>
      </c>
      <c r="V1772" s="53" t="str">
        <f t="shared" si="83"/>
        <v/>
      </c>
      <c r="W1772" s="51" t="str">
        <f>IFERROR(IF(Данные2!$A1772&lt;&gt;"",Данные2!$A1772,""),"")</f>
        <v/>
      </c>
      <c r="X1772" s="53" t="str">
        <f>IF(COUNTIF(W$1:W1772,W1772)=1,IF(COUNT(X$1:X1771)&gt;0,MAX(X$1:X1771)+1,1),"")</f>
        <v/>
      </c>
      <c r="Z1772" s="51" t="str">
        <f>IF($U1772="","",IFERROR(SUMIF(Данные2!$A:$A,Техлист!$U1772,Данные2!D:D),""))</f>
        <v/>
      </c>
      <c r="AA1772" s="51" t="str">
        <f>IF($U1772="","",IFERROR(SUMIF(Данные2!$A:$A,Техлист!$U1772,Данные2!E:E),""))</f>
        <v/>
      </c>
      <c r="AB1772" s="45" t="str">
        <f>IF($U1772="","",IFERROR(ROUND(SUMIF(Данные2!$A:$A,Техлист!$U1772,Данные2!F:F)*100,0)&amp;"%",""))</f>
        <v/>
      </c>
    </row>
    <row r="1773" spans="1:28" x14ac:dyDescent="0.25">
      <c r="A1773" s="45" t="str">
        <f>IF(Данные2!$A1773&lt;&gt;"",Данные2!$A1773,"")</f>
        <v/>
      </c>
      <c r="G1773" s="45" t="str">
        <f t="shared" si="81"/>
        <v/>
      </c>
      <c r="H1773" s="45" t="str">
        <f>IF(COUNTIF(G$1:G1773,G1773)=1,IF(COUNT(H$1:H1772)&gt;0,MAX(H$1:H1772)+1,1),"")</f>
        <v/>
      </c>
      <c r="J1773" s="45" t="str">
        <f>IFERROR(IF(AND(Данные3!A1773&lt;&gt;"",Данные3!A1773=D$2),Данные3!B1773,""),"")</f>
        <v/>
      </c>
      <c r="K1773" s="45" t="str">
        <f>IF(COUNTIF(J$1:J1773,J1773)=1,IF(COUNT(K$1:K1772)&gt;0,MAX(K$1:K1772)+1,1),"")</f>
        <v/>
      </c>
      <c r="M1773" s="51" t="str">
        <f>IF(G1773="","",IFERROR(SUMIFS(Данные3!$E:$E,Данные3!$A:$A,D$2,Данные3!$B:$B,G1773),""))</f>
        <v/>
      </c>
      <c r="N1773" s="51" t="str">
        <f>IF(G1773="","",IFERROR(SUMIFS(Данные3!$F:$F,Данные3!$A:$A,D$2,Данные3!$B:$B,G1773),""))</f>
        <v/>
      </c>
      <c r="O1773" s="51" t="str">
        <f>IF(G1773="","",IFERROR(ROUND(SUMIFS(Данные3!$G:$G,Данные3!$A:$A,D$2,Данные3!$B:$B,G1773)*100,0)&amp;"%",""))</f>
        <v/>
      </c>
      <c r="U1773" s="51" t="str">
        <f t="shared" si="82"/>
        <v/>
      </c>
      <c r="V1773" s="53" t="str">
        <f t="shared" si="83"/>
        <v/>
      </c>
      <c r="W1773" s="51" t="str">
        <f>IFERROR(IF(Данные2!$A1773&lt;&gt;"",Данные2!$A1773,""),"")</f>
        <v/>
      </c>
      <c r="X1773" s="53" t="str">
        <f>IF(COUNTIF(W$1:W1773,W1773)=1,IF(COUNT(X$1:X1772)&gt;0,MAX(X$1:X1772)+1,1),"")</f>
        <v/>
      </c>
      <c r="Z1773" s="51" t="str">
        <f>IF($U1773="","",IFERROR(SUMIF(Данные2!$A:$A,Техлист!$U1773,Данные2!D:D),""))</f>
        <v/>
      </c>
      <c r="AA1773" s="51" t="str">
        <f>IF($U1773="","",IFERROR(SUMIF(Данные2!$A:$A,Техлист!$U1773,Данные2!E:E),""))</f>
        <v/>
      </c>
      <c r="AB1773" s="45" t="str">
        <f>IF($U1773="","",IFERROR(ROUND(SUMIF(Данные2!$A:$A,Техлист!$U1773,Данные2!F:F)*100,0)&amp;"%",""))</f>
        <v/>
      </c>
    </row>
    <row r="1774" spans="1:28" x14ac:dyDescent="0.25">
      <c r="A1774" s="45" t="str">
        <f>IF(Данные2!$A1774&lt;&gt;"",Данные2!$A1774,"")</f>
        <v/>
      </c>
      <c r="G1774" s="45" t="str">
        <f t="shared" si="81"/>
        <v/>
      </c>
      <c r="H1774" s="45" t="str">
        <f>IF(COUNTIF(G$1:G1774,G1774)=1,IF(COUNT(H$1:H1773)&gt;0,MAX(H$1:H1773)+1,1),"")</f>
        <v/>
      </c>
      <c r="J1774" s="45" t="str">
        <f>IFERROR(IF(AND(Данные3!A1774&lt;&gt;"",Данные3!A1774=D$2),Данные3!B1774,""),"")</f>
        <v/>
      </c>
      <c r="K1774" s="45" t="str">
        <f>IF(COUNTIF(J$1:J1774,J1774)=1,IF(COUNT(K$1:K1773)&gt;0,MAX(K$1:K1773)+1,1),"")</f>
        <v/>
      </c>
      <c r="M1774" s="51" t="str">
        <f>IF(G1774="","",IFERROR(SUMIFS(Данные3!$E:$E,Данные3!$A:$A,D$2,Данные3!$B:$B,G1774),""))</f>
        <v/>
      </c>
      <c r="N1774" s="51" t="str">
        <f>IF(G1774="","",IFERROR(SUMIFS(Данные3!$F:$F,Данные3!$A:$A,D$2,Данные3!$B:$B,G1774),""))</f>
        <v/>
      </c>
      <c r="O1774" s="51" t="str">
        <f>IF(G1774="","",IFERROR(ROUND(SUMIFS(Данные3!$G:$G,Данные3!$A:$A,D$2,Данные3!$B:$B,G1774)*100,0)&amp;"%",""))</f>
        <v/>
      </c>
      <c r="U1774" s="51" t="str">
        <f t="shared" si="82"/>
        <v/>
      </c>
      <c r="V1774" s="53" t="str">
        <f t="shared" si="83"/>
        <v/>
      </c>
      <c r="W1774" s="51" t="str">
        <f>IFERROR(IF(Данные2!$A1774&lt;&gt;"",Данные2!$A1774,""),"")</f>
        <v/>
      </c>
      <c r="X1774" s="53" t="str">
        <f>IF(COUNTIF(W$1:W1774,W1774)=1,IF(COUNT(X$1:X1773)&gt;0,MAX(X$1:X1773)+1,1),"")</f>
        <v/>
      </c>
      <c r="Z1774" s="51" t="str">
        <f>IF($U1774="","",IFERROR(SUMIF(Данные2!$A:$A,Техлист!$U1774,Данные2!D:D),""))</f>
        <v/>
      </c>
      <c r="AA1774" s="51" t="str">
        <f>IF($U1774="","",IFERROR(SUMIF(Данные2!$A:$A,Техлист!$U1774,Данные2!E:E),""))</f>
        <v/>
      </c>
      <c r="AB1774" s="45" t="str">
        <f>IF($U1774="","",IFERROR(ROUND(SUMIF(Данные2!$A:$A,Техлист!$U1774,Данные2!F:F)*100,0)&amp;"%",""))</f>
        <v/>
      </c>
    </row>
    <row r="1775" spans="1:28" x14ac:dyDescent="0.25">
      <c r="A1775" s="45" t="str">
        <f>IF(Данные2!$A1775&lt;&gt;"",Данные2!$A1775,"")</f>
        <v/>
      </c>
      <c r="G1775" s="45" t="str">
        <f t="shared" si="81"/>
        <v/>
      </c>
      <c r="H1775" s="45" t="str">
        <f>IF(COUNTIF(G$1:G1775,G1775)=1,IF(COUNT(H$1:H1774)&gt;0,MAX(H$1:H1774)+1,1),"")</f>
        <v/>
      </c>
      <c r="J1775" s="45" t="str">
        <f>IFERROR(IF(AND(Данные3!A1775&lt;&gt;"",Данные3!A1775=D$2),Данные3!B1775,""),"")</f>
        <v/>
      </c>
      <c r="K1775" s="45" t="str">
        <f>IF(COUNTIF(J$1:J1775,J1775)=1,IF(COUNT(K$1:K1774)&gt;0,MAX(K$1:K1774)+1,1),"")</f>
        <v/>
      </c>
      <c r="M1775" s="51" t="str">
        <f>IF(G1775="","",IFERROR(SUMIFS(Данные3!$E:$E,Данные3!$A:$A,D$2,Данные3!$B:$B,G1775),""))</f>
        <v/>
      </c>
      <c r="N1775" s="51" t="str">
        <f>IF(G1775="","",IFERROR(SUMIFS(Данные3!$F:$F,Данные3!$A:$A,D$2,Данные3!$B:$B,G1775),""))</f>
        <v/>
      </c>
      <c r="O1775" s="51" t="str">
        <f>IF(G1775="","",IFERROR(ROUND(SUMIFS(Данные3!$G:$G,Данные3!$A:$A,D$2,Данные3!$B:$B,G1775)*100,0)&amp;"%",""))</f>
        <v/>
      </c>
      <c r="U1775" s="51" t="str">
        <f t="shared" si="82"/>
        <v/>
      </c>
      <c r="V1775" s="53" t="str">
        <f t="shared" si="83"/>
        <v/>
      </c>
      <c r="W1775" s="51" t="str">
        <f>IFERROR(IF(Данные2!$A1775&lt;&gt;"",Данные2!$A1775,""),"")</f>
        <v/>
      </c>
      <c r="X1775" s="53" t="str">
        <f>IF(COUNTIF(W$1:W1775,W1775)=1,IF(COUNT(X$1:X1774)&gt;0,MAX(X$1:X1774)+1,1),"")</f>
        <v/>
      </c>
      <c r="Z1775" s="51" t="str">
        <f>IF($U1775="","",IFERROR(SUMIF(Данные2!$A:$A,Техлист!$U1775,Данные2!D:D),""))</f>
        <v/>
      </c>
      <c r="AA1775" s="51" t="str">
        <f>IF($U1775="","",IFERROR(SUMIF(Данные2!$A:$A,Техлист!$U1775,Данные2!E:E),""))</f>
        <v/>
      </c>
      <c r="AB1775" s="45" t="str">
        <f>IF($U1775="","",IFERROR(ROUND(SUMIF(Данные2!$A:$A,Техлист!$U1775,Данные2!F:F)*100,0)&amp;"%",""))</f>
        <v/>
      </c>
    </row>
    <row r="1776" spans="1:28" x14ac:dyDescent="0.25">
      <c r="A1776" s="45" t="str">
        <f>IF(Данные2!$A1776&lt;&gt;"",Данные2!$A1776,"")</f>
        <v/>
      </c>
      <c r="G1776" s="45" t="str">
        <f t="shared" si="81"/>
        <v/>
      </c>
      <c r="H1776" s="45" t="str">
        <f>IF(COUNTIF(G$1:G1776,G1776)=1,IF(COUNT(H$1:H1775)&gt;0,MAX(H$1:H1775)+1,1),"")</f>
        <v/>
      </c>
      <c r="J1776" s="45" t="str">
        <f>IFERROR(IF(AND(Данные3!A1776&lt;&gt;"",Данные3!A1776=D$2),Данные3!B1776,""),"")</f>
        <v/>
      </c>
      <c r="K1776" s="45" t="str">
        <f>IF(COUNTIF(J$1:J1776,J1776)=1,IF(COUNT(K$1:K1775)&gt;0,MAX(K$1:K1775)+1,1),"")</f>
        <v/>
      </c>
      <c r="M1776" s="51" t="str">
        <f>IF(G1776="","",IFERROR(SUMIFS(Данные3!$E:$E,Данные3!$A:$A,D$2,Данные3!$B:$B,G1776),""))</f>
        <v/>
      </c>
      <c r="N1776" s="51" t="str">
        <f>IF(G1776="","",IFERROR(SUMIFS(Данные3!$F:$F,Данные3!$A:$A,D$2,Данные3!$B:$B,G1776),""))</f>
        <v/>
      </c>
      <c r="O1776" s="51" t="str">
        <f>IF(G1776="","",IFERROR(ROUND(SUMIFS(Данные3!$G:$G,Данные3!$A:$A,D$2,Данные3!$B:$B,G1776)*100,0)&amp;"%",""))</f>
        <v/>
      </c>
      <c r="U1776" s="51" t="str">
        <f t="shared" si="82"/>
        <v/>
      </c>
      <c r="V1776" s="53" t="str">
        <f t="shared" si="83"/>
        <v/>
      </c>
      <c r="W1776" s="51" t="str">
        <f>IFERROR(IF(Данные2!$A1776&lt;&gt;"",Данные2!$A1776,""),"")</f>
        <v/>
      </c>
      <c r="X1776" s="53" t="str">
        <f>IF(COUNTIF(W$1:W1776,W1776)=1,IF(COUNT(X$1:X1775)&gt;0,MAX(X$1:X1775)+1,1),"")</f>
        <v/>
      </c>
      <c r="Z1776" s="51" t="str">
        <f>IF($U1776="","",IFERROR(SUMIF(Данные2!$A:$A,Техлист!$U1776,Данные2!D:D),""))</f>
        <v/>
      </c>
      <c r="AA1776" s="51" t="str">
        <f>IF($U1776="","",IFERROR(SUMIF(Данные2!$A:$A,Техлист!$U1776,Данные2!E:E),""))</f>
        <v/>
      </c>
      <c r="AB1776" s="45" t="str">
        <f>IF($U1776="","",IFERROR(ROUND(SUMIF(Данные2!$A:$A,Техлист!$U1776,Данные2!F:F)*100,0)&amp;"%",""))</f>
        <v/>
      </c>
    </row>
    <row r="1777" spans="1:28" x14ac:dyDescent="0.25">
      <c r="A1777" s="45" t="str">
        <f>IF(Данные2!$A1777&lt;&gt;"",Данные2!$A1777,"")</f>
        <v/>
      </c>
      <c r="G1777" s="45" t="str">
        <f t="shared" si="81"/>
        <v/>
      </c>
      <c r="H1777" s="45" t="str">
        <f>IF(COUNTIF(G$1:G1777,G1777)=1,IF(COUNT(H$1:H1776)&gt;0,MAX(H$1:H1776)+1,1),"")</f>
        <v/>
      </c>
      <c r="J1777" s="45" t="str">
        <f>IFERROR(IF(AND(Данные3!A1777&lt;&gt;"",Данные3!A1777=D$2),Данные3!B1777,""),"")</f>
        <v/>
      </c>
      <c r="K1777" s="45" t="str">
        <f>IF(COUNTIF(J$1:J1777,J1777)=1,IF(COUNT(K$1:K1776)&gt;0,MAX(K$1:K1776)+1,1),"")</f>
        <v/>
      </c>
      <c r="M1777" s="51" t="str">
        <f>IF(G1777="","",IFERROR(SUMIFS(Данные3!$E:$E,Данные3!$A:$A,D$2,Данные3!$B:$B,G1777),""))</f>
        <v/>
      </c>
      <c r="N1777" s="51" t="str">
        <f>IF(G1777="","",IFERROR(SUMIFS(Данные3!$F:$F,Данные3!$A:$A,D$2,Данные3!$B:$B,G1777),""))</f>
        <v/>
      </c>
      <c r="O1777" s="51" t="str">
        <f>IF(G1777="","",IFERROR(ROUND(SUMIFS(Данные3!$G:$G,Данные3!$A:$A,D$2,Данные3!$B:$B,G1777)*100,0)&amp;"%",""))</f>
        <v/>
      </c>
      <c r="U1777" s="51" t="str">
        <f t="shared" si="82"/>
        <v/>
      </c>
      <c r="V1777" s="53" t="str">
        <f t="shared" si="83"/>
        <v/>
      </c>
      <c r="W1777" s="51" t="str">
        <f>IFERROR(IF(Данные2!$A1777&lt;&gt;"",Данные2!$A1777,""),"")</f>
        <v/>
      </c>
      <c r="X1777" s="53" t="str">
        <f>IF(COUNTIF(W$1:W1777,W1777)=1,IF(COUNT(X$1:X1776)&gt;0,MAX(X$1:X1776)+1,1),"")</f>
        <v/>
      </c>
      <c r="Z1777" s="51" t="str">
        <f>IF($U1777="","",IFERROR(SUMIF(Данные2!$A:$A,Техлист!$U1777,Данные2!D:D),""))</f>
        <v/>
      </c>
      <c r="AA1777" s="51" t="str">
        <f>IF($U1777="","",IFERROR(SUMIF(Данные2!$A:$A,Техлист!$U1777,Данные2!E:E),""))</f>
        <v/>
      </c>
      <c r="AB1777" s="45" t="str">
        <f>IF($U1777="","",IFERROR(ROUND(SUMIF(Данные2!$A:$A,Техлист!$U1777,Данные2!F:F)*100,0)&amp;"%",""))</f>
        <v/>
      </c>
    </row>
    <row r="1778" spans="1:28" x14ac:dyDescent="0.25">
      <c r="A1778" s="45" t="str">
        <f>IF(Данные2!$A1778&lt;&gt;"",Данные2!$A1778,"")</f>
        <v/>
      </c>
      <c r="G1778" s="45" t="str">
        <f t="shared" si="81"/>
        <v/>
      </c>
      <c r="H1778" s="45" t="str">
        <f>IF(COUNTIF(G$1:G1778,G1778)=1,IF(COUNT(H$1:H1777)&gt;0,MAX(H$1:H1777)+1,1),"")</f>
        <v/>
      </c>
      <c r="J1778" s="45" t="str">
        <f>IFERROR(IF(AND(Данные3!A1778&lt;&gt;"",Данные3!A1778=D$2),Данные3!B1778,""),"")</f>
        <v/>
      </c>
      <c r="K1778" s="45" t="str">
        <f>IF(COUNTIF(J$1:J1778,J1778)=1,IF(COUNT(K$1:K1777)&gt;0,MAX(K$1:K1777)+1,1),"")</f>
        <v/>
      </c>
      <c r="M1778" s="51" t="str">
        <f>IF(G1778="","",IFERROR(SUMIFS(Данные3!$E:$E,Данные3!$A:$A,D$2,Данные3!$B:$B,G1778),""))</f>
        <v/>
      </c>
      <c r="N1778" s="51" t="str">
        <f>IF(G1778="","",IFERROR(SUMIFS(Данные3!$F:$F,Данные3!$A:$A,D$2,Данные3!$B:$B,G1778),""))</f>
        <v/>
      </c>
      <c r="O1778" s="51" t="str">
        <f>IF(G1778="","",IFERROR(ROUND(SUMIFS(Данные3!$G:$G,Данные3!$A:$A,D$2,Данные3!$B:$B,G1778)*100,0)&amp;"%",""))</f>
        <v/>
      </c>
      <c r="U1778" s="51" t="str">
        <f t="shared" si="82"/>
        <v/>
      </c>
      <c r="V1778" s="53" t="str">
        <f t="shared" si="83"/>
        <v/>
      </c>
      <c r="W1778" s="51" t="str">
        <f>IFERROR(IF(Данные2!$A1778&lt;&gt;"",Данные2!$A1778,""),"")</f>
        <v/>
      </c>
      <c r="X1778" s="53" t="str">
        <f>IF(COUNTIF(W$1:W1778,W1778)=1,IF(COUNT(X$1:X1777)&gt;0,MAX(X$1:X1777)+1,1),"")</f>
        <v/>
      </c>
      <c r="Z1778" s="51" t="str">
        <f>IF($U1778="","",IFERROR(SUMIF(Данные2!$A:$A,Техлист!$U1778,Данные2!D:D),""))</f>
        <v/>
      </c>
      <c r="AA1778" s="51" t="str">
        <f>IF($U1778="","",IFERROR(SUMIF(Данные2!$A:$A,Техлист!$U1778,Данные2!E:E),""))</f>
        <v/>
      </c>
      <c r="AB1778" s="45" t="str">
        <f>IF($U1778="","",IFERROR(ROUND(SUMIF(Данные2!$A:$A,Техлист!$U1778,Данные2!F:F)*100,0)&amp;"%",""))</f>
        <v/>
      </c>
    </row>
    <row r="1779" spans="1:28" x14ac:dyDescent="0.25">
      <c r="A1779" s="45" t="str">
        <f>IF(Данные2!$A1779&lt;&gt;"",Данные2!$A1779,"")</f>
        <v/>
      </c>
      <c r="G1779" s="45" t="str">
        <f t="shared" si="81"/>
        <v/>
      </c>
      <c r="H1779" s="45" t="str">
        <f>IF(COUNTIF(G$1:G1779,G1779)=1,IF(COUNT(H$1:H1778)&gt;0,MAX(H$1:H1778)+1,1),"")</f>
        <v/>
      </c>
      <c r="J1779" s="45" t="str">
        <f>IFERROR(IF(AND(Данные3!A1779&lt;&gt;"",Данные3!A1779=D$2),Данные3!B1779,""),"")</f>
        <v/>
      </c>
      <c r="K1779" s="45" t="str">
        <f>IF(COUNTIF(J$1:J1779,J1779)=1,IF(COUNT(K$1:K1778)&gt;0,MAX(K$1:K1778)+1,1),"")</f>
        <v/>
      </c>
      <c r="M1779" s="51" t="str">
        <f>IF(G1779="","",IFERROR(SUMIFS(Данные3!$E:$E,Данные3!$A:$A,D$2,Данные3!$B:$B,G1779),""))</f>
        <v/>
      </c>
      <c r="N1779" s="51" t="str">
        <f>IF(G1779="","",IFERROR(SUMIFS(Данные3!$F:$F,Данные3!$A:$A,D$2,Данные3!$B:$B,G1779),""))</f>
        <v/>
      </c>
      <c r="O1779" s="51" t="str">
        <f>IF(G1779="","",IFERROR(ROUND(SUMIFS(Данные3!$G:$G,Данные3!$A:$A,D$2,Данные3!$B:$B,G1779)*100,0)&amp;"%",""))</f>
        <v/>
      </c>
      <c r="U1779" s="51" t="str">
        <f t="shared" si="82"/>
        <v/>
      </c>
      <c r="V1779" s="53" t="str">
        <f t="shared" si="83"/>
        <v/>
      </c>
      <c r="W1779" s="51" t="str">
        <f>IFERROR(IF(Данные2!$A1779&lt;&gt;"",Данные2!$A1779,""),"")</f>
        <v/>
      </c>
      <c r="X1779" s="53" t="str">
        <f>IF(COUNTIF(W$1:W1779,W1779)=1,IF(COUNT(X$1:X1778)&gt;0,MAX(X$1:X1778)+1,1),"")</f>
        <v/>
      </c>
      <c r="Z1779" s="51" t="str">
        <f>IF($U1779="","",IFERROR(SUMIF(Данные2!$A:$A,Техлист!$U1779,Данные2!D:D),""))</f>
        <v/>
      </c>
      <c r="AA1779" s="51" t="str">
        <f>IF($U1779="","",IFERROR(SUMIF(Данные2!$A:$A,Техлист!$U1779,Данные2!E:E),""))</f>
        <v/>
      </c>
      <c r="AB1779" s="45" t="str">
        <f>IF($U1779="","",IFERROR(ROUND(SUMIF(Данные2!$A:$A,Техлист!$U1779,Данные2!F:F)*100,0)&amp;"%",""))</f>
        <v/>
      </c>
    </row>
    <row r="1780" spans="1:28" x14ac:dyDescent="0.25">
      <c r="A1780" s="45" t="str">
        <f>IF(Данные2!$A1780&lt;&gt;"",Данные2!$A1780,"")</f>
        <v/>
      </c>
      <c r="G1780" s="45" t="str">
        <f t="shared" si="81"/>
        <v/>
      </c>
      <c r="H1780" s="45" t="str">
        <f>IF(COUNTIF(G$1:G1780,G1780)=1,IF(COUNT(H$1:H1779)&gt;0,MAX(H$1:H1779)+1,1),"")</f>
        <v/>
      </c>
      <c r="J1780" s="45" t="str">
        <f>IFERROR(IF(AND(Данные3!A1780&lt;&gt;"",Данные3!A1780=D$2),Данные3!B1780,""),"")</f>
        <v/>
      </c>
      <c r="K1780" s="45" t="str">
        <f>IF(COUNTIF(J$1:J1780,J1780)=1,IF(COUNT(K$1:K1779)&gt;0,MAX(K$1:K1779)+1,1),"")</f>
        <v/>
      </c>
      <c r="M1780" s="51" t="str">
        <f>IF(G1780="","",IFERROR(SUMIFS(Данные3!$E:$E,Данные3!$A:$A,D$2,Данные3!$B:$B,G1780),""))</f>
        <v/>
      </c>
      <c r="N1780" s="51" t="str">
        <f>IF(G1780="","",IFERROR(SUMIFS(Данные3!$F:$F,Данные3!$A:$A,D$2,Данные3!$B:$B,G1780),""))</f>
        <v/>
      </c>
      <c r="O1780" s="51" t="str">
        <f>IF(G1780="","",IFERROR(ROUND(SUMIFS(Данные3!$G:$G,Данные3!$A:$A,D$2,Данные3!$B:$B,G1780)*100,0)&amp;"%",""))</f>
        <v/>
      </c>
      <c r="U1780" s="51" t="str">
        <f t="shared" si="82"/>
        <v/>
      </c>
      <c r="V1780" s="53" t="str">
        <f t="shared" si="83"/>
        <v/>
      </c>
      <c r="W1780" s="51" t="str">
        <f>IFERROR(IF(Данные2!$A1780&lt;&gt;"",Данные2!$A1780,""),"")</f>
        <v/>
      </c>
      <c r="X1780" s="53" t="str">
        <f>IF(COUNTIF(W$1:W1780,W1780)=1,IF(COUNT(X$1:X1779)&gt;0,MAX(X$1:X1779)+1,1),"")</f>
        <v/>
      </c>
      <c r="Z1780" s="51" t="str">
        <f>IF($U1780="","",IFERROR(SUMIF(Данные2!$A:$A,Техлист!$U1780,Данные2!D:D),""))</f>
        <v/>
      </c>
      <c r="AA1780" s="51" t="str">
        <f>IF($U1780="","",IFERROR(SUMIF(Данные2!$A:$A,Техлист!$U1780,Данные2!E:E),""))</f>
        <v/>
      </c>
      <c r="AB1780" s="45" t="str">
        <f>IF($U1780="","",IFERROR(ROUND(SUMIF(Данные2!$A:$A,Техлист!$U1780,Данные2!F:F)*100,0)&amp;"%",""))</f>
        <v/>
      </c>
    </row>
    <row r="1781" spans="1:28" x14ac:dyDescent="0.25">
      <c r="A1781" s="45" t="str">
        <f>IF(Данные2!$A1781&lt;&gt;"",Данные2!$A1781,"")</f>
        <v/>
      </c>
      <c r="G1781" s="45" t="str">
        <f t="shared" si="81"/>
        <v/>
      </c>
      <c r="H1781" s="45" t="str">
        <f>IF(COUNTIF(G$1:G1781,G1781)=1,IF(COUNT(H$1:H1780)&gt;0,MAX(H$1:H1780)+1,1),"")</f>
        <v/>
      </c>
      <c r="J1781" s="45" t="str">
        <f>IFERROR(IF(AND(Данные3!A1781&lt;&gt;"",Данные3!A1781=D$2),Данные3!B1781,""),"")</f>
        <v/>
      </c>
      <c r="K1781" s="45" t="str">
        <f>IF(COUNTIF(J$1:J1781,J1781)=1,IF(COUNT(K$1:K1780)&gt;0,MAX(K$1:K1780)+1,1),"")</f>
        <v/>
      </c>
      <c r="M1781" s="51" t="str">
        <f>IF(G1781="","",IFERROR(SUMIFS(Данные3!$E:$E,Данные3!$A:$A,D$2,Данные3!$B:$B,G1781),""))</f>
        <v/>
      </c>
      <c r="N1781" s="51" t="str">
        <f>IF(G1781="","",IFERROR(SUMIFS(Данные3!$F:$F,Данные3!$A:$A,D$2,Данные3!$B:$B,G1781),""))</f>
        <v/>
      </c>
      <c r="O1781" s="51" t="str">
        <f>IF(G1781="","",IFERROR(ROUND(SUMIFS(Данные3!$G:$G,Данные3!$A:$A,D$2,Данные3!$B:$B,G1781)*100,0)&amp;"%",""))</f>
        <v/>
      </c>
      <c r="U1781" s="51" t="str">
        <f t="shared" si="82"/>
        <v/>
      </c>
      <c r="V1781" s="53" t="str">
        <f t="shared" si="83"/>
        <v/>
      </c>
      <c r="W1781" s="51" t="str">
        <f>IFERROR(IF(Данные2!$A1781&lt;&gt;"",Данные2!$A1781,""),"")</f>
        <v/>
      </c>
      <c r="X1781" s="53" t="str">
        <f>IF(COUNTIF(W$1:W1781,W1781)=1,IF(COUNT(X$1:X1780)&gt;0,MAX(X$1:X1780)+1,1),"")</f>
        <v/>
      </c>
      <c r="Z1781" s="51" t="str">
        <f>IF($U1781="","",IFERROR(SUMIF(Данные2!$A:$A,Техлист!$U1781,Данные2!D:D),""))</f>
        <v/>
      </c>
      <c r="AA1781" s="51" t="str">
        <f>IF($U1781="","",IFERROR(SUMIF(Данные2!$A:$A,Техлист!$U1781,Данные2!E:E),""))</f>
        <v/>
      </c>
      <c r="AB1781" s="45" t="str">
        <f>IF($U1781="","",IFERROR(ROUND(SUMIF(Данные2!$A:$A,Техлист!$U1781,Данные2!F:F)*100,0)&amp;"%",""))</f>
        <v/>
      </c>
    </row>
    <row r="1782" spans="1:28" x14ac:dyDescent="0.25">
      <c r="A1782" s="45" t="str">
        <f>IF(Данные2!$A1782&lt;&gt;"",Данные2!$A1782,"")</f>
        <v/>
      </c>
      <c r="G1782" s="45" t="str">
        <f t="shared" si="81"/>
        <v/>
      </c>
      <c r="H1782" s="45" t="str">
        <f>IF(COUNTIF(G$1:G1782,G1782)=1,IF(COUNT(H$1:H1781)&gt;0,MAX(H$1:H1781)+1,1),"")</f>
        <v/>
      </c>
      <c r="J1782" s="45" t="str">
        <f>IFERROR(IF(AND(Данные3!A1782&lt;&gt;"",Данные3!A1782=D$2),Данные3!B1782,""),"")</f>
        <v/>
      </c>
      <c r="K1782" s="45" t="str">
        <f>IF(COUNTIF(J$1:J1782,J1782)=1,IF(COUNT(K$1:K1781)&gt;0,MAX(K$1:K1781)+1,1),"")</f>
        <v/>
      </c>
      <c r="M1782" s="51" t="str">
        <f>IF(G1782="","",IFERROR(SUMIFS(Данные3!$E:$E,Данные3!$A:$A,D$2,Данные3!$B:$B,G1782),""))</f>
        <v/>
      </c>
      <c r="N1782" s="51" t="str">
        <f>IF(G1782="","",IFERROR(SUMIFS(Данные3!$F:$F,Данные3!$A:$A,D$2,Данные3!$B:$B,G1782),""))</f>
        <v/>
      </c>
      <c r="O1782" s="51" t="str">
        <f>IF(G1782="","",IFERROR(ROUND(SUMIFS(Данные3!$G:$G,Данные3!$A:$A,D$2,Данные3!$B:$B,G1782)*100,0)&amp;"%",""))</f>
        <v/>
      </c>
      <c r="U1782" s="51" t="str">
        <f t="shared" si="82"/>
        <v/>
      </c>
      <c r="V1782" s="53" t="str">
        <f t="shared" si="83"/>
        <v/>
      </c>
      <c r="W1782" s="51" t="str">
        <f>IFERROR(IF(Данные2!$A1782&lt;&gt;"",Данные2!$A1782,""),"")</f>
        <v/>
      </c>
      <c r="X1782" s="53" t="str">
        <f>IF(COUNTIF(W$1:W1782,W1782)=1,IF(COUNT(X$1:X1781)&gt;0,MAX(X$1:X1781)+1,1),"")</f>
        <v/>
      </c>
      <c r="Z1782" s="51" t="str">
        <f>IF($U1782="","",IFERROR(SUMIF(Данные2!$A:$A,Техлист!$U1782,Данные2!D:D),""))</f>
        <v/>
      </c>
      <c r="AA1782" s="51" t="str">
        <f>IF($U1782="","",IFERROR(SUMIF(Данные2!$A:$A,Техлист!$U1782,Данные2!E:E),""))</f>
        <v/>
      </c>
      <c r="AB1782" s="45" t="str">
        <f>IF($U1782="","",IFERROR(ROUND(SUMIF(Данные2!$A:$A,Техлист!$U1782,Данные2!F:F)*100,0)&amp;"%",""))</f>
        <v/>
      </c>
    </row>
    <row r="1783" spans="1:28" x14ac:dyDescent="0.25">
      <c r="A1783" s="45" t="str">
        <f>IF(Данные2!$A1783&lt;&gt;"",Данные2!$A1783,"")</f>
        <v/>
      </c>
      <c r="G1783" s="45" t="str">
        <f t="shared" si="81"/>
        <v/>
      </c>
      <c r="H1783" s="45" t="str">
        <f>IF(COUNTIF(G$1:G1783,G1783)=1,IF(COUNT(H$1:H1782)&gt;0,MAX(H$1:H1782)+1,1),"")</f>
        <v/>
      </c>
      <c r="J1783" s="45" t="str">
        <f>IFERROR(IF(AND(Данные3!A1783&lt;&gt;"",Данные3!A1783=D$2),Данные3!B1783,""),"")</f>
        <v/>
      </c>
      <c r="K1783" s="45" t="str">
        <f>IF(COUNTIF(J$1:J1783,J1783)=1,IF(COUNT(K$1:K1782)&gt;0,MAX(K$1:K1782)+1,1),"")</f>
        <v/>
      </c>
      <c r="M1783" s="51" t="str">
        <f>IF(G1783="","",IFERROR(SUMIFS(Данные3!$E:$E,Данные3!$A:$A,D$2,Данные3!$B:$B,G1783),""))</f>
        <v/>
      </c>
      <c r="N1783" s="51" t="str">
        <f>IF(G1783="","",IFERROR(SUMIFS(Данные3!$F:$F,Данные3!$A:$A,D$2,Данные3!$B:$B,G1783),""))</f>
        <v/>
      </c>
      <c r="O1783" s="51" t="str">
        <f>IF(G1783="","",IFERROR(ROUND(SUMIFS(Данные3!$G:$G,Данные3!$A:$A,D$2,Данные3!$B:$B,G1783)*100,0)&amp;"%",""))</f>
        <v/>
      </c>
      <c r="U1783" s="51" t="str">
        <f t="shared" si="82"/>
        <v/>
      </c>
      <c r="V1783" s="53" t="str">
        <f t="shared" si="83"/>
        <v/>
      </c>
      <c r="W1783" s="51" t="str">
        <f>IFERROR(IF(Данные2!$A1783&lt;&gt;"",Данные2!$A1783,""),"")</f>
        <v/>
      </c>
      <c r="X1783" s="53" t="str">
        <f>IF(COUNTIF(W$1:W1783,W1783)=1,IF(COUNT(X$1:X1782)&gt;0,MAX(X$1:X1782)+1,1),"")</f>
        <v/>
      </c>
      <c r="Z1783" s="51" t="str">
        <f>IF($U1783="","",IFERROR(SUMIF(Данные2!$A:$A,Техлист!$U1783,Данные2!D:D),""))</f>
        <v/>
      </c>
      <c r="AA1783" s="51" t="str">
        <f>IF($U1783="","",IFERROR(SUMIF(Данные2!$A:$A,Техлист!$U1783,Данные2!E:E),""))</f>
        <v/>
      </c>
      <c r="AB1783" s="45" t="str">
        <f>IF($U1783="","",IFERROR(ROUND(SUMIF(Данные2!$A:$A,Техлист!$U1783,Данные2!F:F)*100,0)&amp;"%",""))</f>
        <v/>
      </c>
    </row>
    <row r="1784" spans="1:28" x14ac:dyDescent="0.25">
      <c r="A1784" s="45" t="str">
        <f>IF(Данные2!$A1784&lt;&gt;"",Данные2!$A1784,"")</f>
        <v/>
      </c>
      <c r="G1784" s="45" t="str">
        <f t="shared" si="81"/>
        <v/>
      </c>
      <c r="H1784" s="45" t="str">
        <f>IF(COUNTIF(G$1:G1784,G1784)=1,IF(COUNT(H$1:H1783)&gt;0,MAX(H$1:H1783)+1,1),"")</f>
        <v/>
      </c>
      <c r="J1784" s="45" t="str">
        <f>IFERROR(IF(AND(Данные3!A1784&lt;&gt;"",Данные3!A1784=D$2),Данные3!B1784,""),"")</f>
        <v/>
      </c>
      <c r="K1784" s="45" t="str">
        <f>IF(COUNTIF(J$1:J1784,J1784)=1,IF(COUNT(K$1:K1783)&gt;0,MAX(K$1:K1783)+1,1),"")</f>
        <v/>
      </c>
      <c r="M1784" s="51" t="str">
        <f>IF(G1784="","",IFERROR(SUMIFS(Данные3!$E:$E,Данные3!$A:$A,D$2,Данные3!$B:$B,G1784),""))</f>
        <v/>
      </c>
      <c r="N1784" s="51" t="str">
        <f>IF(G1784="","",IFERROR(SUMIFS(Данные3!$F:$F,Данные3!$A:$A,D$2,Данные3!$B:$B,G1784),""))</f>
        <v/>
      </c>
      <c r="O1784" s="51" t="str">
        <f>IF(G1784="","",IFERROR(ROUND(SUMIFS(Данные3!$G:$G,Данные3!$A:$A,D$2,Данные3!$B:$B,G1784)*100,0)&amp;"%",""))</f>
        <v/>
      </c>
      <c r="U1784" s="51" t="str">
        <f t="shared" si="82"/>
        <v/>
      </c>
      <c r="V1784" s="53" t="str">
        <f t="shared" si="83"/>
        <v/>
      </c>
      <c r="W1784" s="51" t="str">
        <f>IFERROR(IF(Данные2!$A1784&lt;&gt;"",Данные2!$A1784,""),"")</f>
        <v/>
      </c>
      <c r="X1784" s="53" t="str">
        <f>IF(COUNTIF(W$1:W1784,W1784)=1,IF(COUNT(X$1:X1783)&gt;0,MAX(X$1:X1783)+1,1),"")</f>
        <v/>
      </c>
      <c r="Z1784" s="51" t="str">
        <f>IF($U1784="","",IFERROR(SUMIF(Данные2!$A:$A,Техлист!$U1784,Данные2!D:D),""))</f>
        <v/>
      </c>
      <c r="AA1784" s="51" t="str">
        <f>IF($U1784="","",IFERROR(SUMIF(Данные2!$A:$A,Техлист!$U1784,Данные2!E:E),""))</f>
        <v/>
      </c>
      <c r="AB1784" s="45" t="str">
        <f>IF($U1784="","",IFERROR(ROUND(SUMIF(Данные2!$A:$A,Техлист!$U1784,Данные2!F:F)*100,0)&amp;"%",""))</f>
        <v/>
      </c>
    </row>
    <row r="1785" spans="1:28" x14ac:dyDescent="0.25">
      <c r="A1785" s="45" t="str">
        <f>IF(Данные2!$A1785&lt;&gt;"",Данные2!$A1785,"")</f>
        <v/>
      </c>
      <c r="G1785" s="45" t="str">
        <f t="shared" si="81"/>
        <v/>
      </c>
      <c r="H1785" s="45" t="str">
        <f>IF(COUNTIF(G$1:G1785,G1785)=1,IF(COUNT(H$1:H1784)&gt;0,MAX(H$1:H1784)+1,1),"")</f>
        <v/>
      </c>
      <c r="J1785" s="45" t="str">
        <f>IFERROR(IF(AND(Данные3!A1785&lt;&gt;"",Данные3!A1785=D$2),Данные3!B1785,""),"")</f>
        <v/>
      </c>
      <c r="K1785" s="45" t="str">
        <f>IF(COUNTIF(J$1:J1785,J1785)=1,IF(COUNT(K$1:K1784)&gt;0,MAX(K$1:K1784)+1,1),"")</f>
        <v/>
      </c>
      <c r="M1785" s="51" t="str">
        <f>IF(G1785="","",IFERROR(SUMIFS(Данные3!$E:$E,Данные3!$A:$A,D$2,Данные3!$B:$B,G1785),""))</f>
        <v/>
      </c>
      <c r="N1785" s="51" t="str">
        <f>IF(G1785="","",IFERROR(SUMIFS(Данные3!$F:$F,Данные3!$A:$A,D$2,Данные3!$B:$B,G1785),""))</f>
        <v/>
      </c>
      <c r="O1785" s="51" t="str">
        <f>IF(G1785="","",IFERROR(ROUND(SUMIFS(Данные3!$G:$G,Данные3!$A:$A,D$2,Данные3!$B:$B,G1785)*100,0)&amp;"%",""))</f>
        <v/>
      </c>
      <c r="U1785" s="51" t="str">
        <f t="shared" si="82"/>
        <v/>
      </c>
      <c r="V1785" s="53" t="str">
        <f t="shared" si="83"/>
        <v/>
      </c>
      <c r="W1785" s="51" t="str">
        <f>IFERROR(IF(Данные2!$A1785&lt;&gt;"",Данные2!$A1785,""),"")</f>
        <v/>
      </c>
      <c r="X1785" s="53" t="str">
        <f>IF(COUNTIF(W$1:W1785,W1785)=1,IF(COUNT(X$1:X1784)&gt;0,MAX(X$1:X1784)+1,1),"")</f>
        <v/>
      </c>
      <c r="Z1785" s="51" t="str">
        <f>IF($U1785="","",IFERROR(SUMIF(Данные2!$A:$A,Техлист!$U1785,Данные2!D:D),""))</f>
        <v/>
      </c>
      <c r="AA1785" s="51" t="str">
        <f>IF($U1785="","",IFERROR(SUMIF(Данные2!$A:$A,Техлист!$U1785,Данные2!E:E),""))</f>
        <v/>
      </c>
      <c r="AB1785" s="45" t="str">
        <f>IF($U1785="","",IFERROR(ROUND(SUMIF(Данные2!$A:$A,Техлист!$U1785,Данные2!F:F)*100,0)&amp;"%",""))</f>
        <v/>
      </c>
    </row>
    <row r="1786" spans="1:28" x14ac:dyDescent="0.25">
      <c r="A1786" s="45" t="str">
        <f>IF(Данные2!$A1786&lt;&gt;"",Данные2!$A1786,"")</f>
        <v/>
      </c>
      <c r="G1786" s="45" t="str">
        <f t="shared" si="81"/>
        <v/>
      </c>
      <c r="H1786" s="45" t="str">
        <f>IF(COUNTIF(G$1:G1786,G1786)=1,IF(COUNT(H$1:H1785)&gt;0,MAX(H$1:H1785)+1,1),"")</f>
        <v/>
      </c>
      <c r="J1786" s="45" t="str">
        <f>IFERROR(IF(AND(Данные3!A1786&lt;&gt;"",Данные3!A1786=D$2),Данные3!B1786,""),"")</f>
        <v/>
      </c>
      <c r="K1786" s="45" t="str">
        <f>IF(COUNTIF(J$1:J1786,J1786)=1,IF(COUNT(K$1:K1785)&gt;0,MAX(K$1:K1785)+1,1),"")</f>
        <v/>
      </c>
      <c r="M1786" s="51" t="str">
        <f>IF(G1786="","",IFERROR(SUMIFS(Данные3!$E:$E,Данные3!$A:$A,D$2,Данные3!$B:$B,G1786),""))</f>
        <v/>
      </c>
      <c r="N1786" s="51" t="str">
        <f>IF(G1786="","",IFERROR(SUMIFS(Данные3!$F:$F,Данные3!$A:$A,D$2,Данные3!$B:$B,G1786),""))</f>
        <v/>
      </c>
      <c r="O1786" s="51" t="str">
        <f>IF(G1786="","",IFERROR(ROUND(SUMIFS(Данные3!$G:$G,Данные3!$A:$A,D$2,Данные3!$B:$B,G1786)*100,0)&amp;"%",""))</f>
        <v/>
      </c>
      <c r="U1786" s="51" t="str">
        <f t="shared" si="82"/>
        <v/>
      </c>
      <c r="V1786" s="53" t="str">
        <f t="shared" si="83"/>
        <v/>
      </c>
      <c r="W1786" s="51" t="str">
        <f>IFERROR(IF(Данные2!$A1786&lt;&gt;"",Данные2!$A1786,""),"")</f>
        <v/>
      </c>
      <c r="X1786" s="53" t="str">
        <f>IF(COUNTIF(W$1:W1786,W1786)=1,IF(COUNT(X$1:X1785)&gt;0,MAX(X$1:X1785)+1,1),"")</f>
        <v/>
      </c>
      <c r="Z1786" s="51" t="str">
        <f>IF($U1786="","",IFERROR(SUMIF(Данные2!$A:$A,Техлист!$U1786,Данные2!D:D),""))</f>
        <v/>
      </c>
      <c r="AA1786" s="51" t="str">
        <f>IF($U1786="","",IFERROR(SUMIF(Данные2!$A:$A,Техлист!$U1786,Данные2!E:E),""))</f>
        <v/>
      </c>
      <c r="AB1786" s="45" t="str">
        <f>IF($U1786="","",IFERROR(ROUND(SUMIF(Данные2!$A:$A,Техлист!$U1786,Данные2!F:F)*100,0)&amp;"%",""))</f>
        <v/>
      </c>
    </row>
    <row r="1787" spans="1:28" x14ac:dyDescent="0.25">
      <c r="A1787" s="45" t="str">
        <f>IF(Данные2!$A1787&lt;&gt;"",Данные2!$A1787,"")</f>
        <v/>
      </c>
      <c r="G1787" s="45" t="str">
        <f t="shared" si="81"/>
        <v/>
      </c>
      <c r="H1787" s="45" t="str">
        <f>IF(COUNTIF(G$1:G1787,G1787)=1,IF(COUNT(H$1:H1786)&gt;0,MAX(H$1:H1786)+1,1),"")</f>
        <v/>
      </c>
      <c r="J1787" s="45" t="str">
        <f>IFERROR(IF(AND(Данные3!A1787&lt;&gt;"",Данные3!A1787=D$2),Данные3!B1787,""),"")</f>
        <v/>
      </c>
      <c r="K1787" s="45" t="str">
        <f>IF(COUNTIF(J$1:J1787,J1787)=1,IF(COUNT(K$1:K1786)&gt;0,MAX(K$1:K1786)+1,1),"")</f>
        <v/>
      </c>
      <c r="M1787" s="51" t="str">
        <f>IF(G1787="","",IFERROR(SUMIFS(Данные3!$E:$E,Данные3!$A:$A,D$2,Данные3!$B:$B,G1787),""))</f>
        <v/>
      </c>
      <c r="N1787" s="51" t="str">
        <f>IF(G1787="","",IFERROR(SUMIFS(Данные3!$F:$F,Данные3!$A:$A,D$2,Данные3!$B:$B,G1787),""))</f>
        <v/>
      </c>
      <c r="O1787" s="51" t="str">
        <f>IF(G1787="","",IFERROR(ROUND(SUMIFS(Данные3!$G:$G,Данные3!$A:$A,D$2,Данные3!$B:$B,G1787)*100,0)&amp;"%",""))</f>
        <v/>
      </c>
      <c r="U1787" s="51" t="str">
        <f t="shared" si="82"/>
        <v/>
      </c>
      <c r="V1787" s="53" t="str">
        <f t="shared" si="83"/>
        <v/>
      </c>
      <c r="W1787" s="51" t="str">
        <f>IFERROR(IF(Данные2!$A1787&lt;&gt;"",Данные2!$A1787,""),"")</f>
        <v/>
      </c>
      <c r="X1787" s="53" t="str">
        <f>IF(COUNTIF(W$1:W1787,W1787)=1,IF(COUNT(X$1:X1786)&gt;0,MAX(X$1:X1786)+1,1),"")</f>
        <v/>
      </c>
      <c r="Z1787" s="51" t="str">
        <f>IF($U1787="","",IFERROR(SUMIF(Данные2!$A:$A,Техлист!$U1787,Данные2!D:D),""))</f>
        <v/>
      </c>
      <c r="AA1787" s="51" t="str">
        <f>IF($U1787="","",IFERROR(SUMIF(Данные2!$A:$A,Техлист!$U1787,Данные2!E:E),""))</f>
        <v/>
      </c>
      <c r="AB1787" s="45" t="str">
        <f>IF($U1787="","",IFERROR(ROUND(SUMIF(Данные2!$A:$A,Техлист!$U1787,Данные2!F:F)*100,0)&amp;"%",""))</f>
        <v/>
      </c>
    </row>
    <row r="1788" spans="1:28" x14ac:dyDescent="0.25">
      <c r="A1788" s="45" t="str">
        <f>IF(Данные2!$A1788&lt;&gt;"",Данные2!$A1788,"")</f>
        <v/>
      </c>
      <c r="G1788" s="45" t="str">
        <f t="shared" si="81"/>
        <v/>
      </c>
      <c r="H1788" s="45" t="str">
        <f>IF(COUNTIF(G$1:G1788,G1788)=1,IF(COUNT(H$1:H1787)&gt;0,MAX(H$1:H1787)+1,1),"")</f>
        <v/>
      </c>
      <c r="J1788" s="45" t="str">
        <f>IFERROR(IF(AND(Данные3!A1788&lt;&gt;"",Данные3!A1788=D$2),Данные3!B1788,""),"")</f>
        <v/>
      </c>
      <c r="K1788" s="45" t="str">
        <f>IF(COUNTIF(J$1:J1788,J1788)=1,IF(COUNT(K$1:K1787)&gt;0,MAX(K$1:K1787)+1,1),"")</f>
        <v/>
      </c>
      <c r="M1788" s="51" t="str">
        <f>IF(G1788="","",IFERROR(SUMIFS(Данные3!$E:$E,Данные3!$A:$A,D$2,Данные3!$B:$B,G1788),""))</f>
        <v/>
      </c>
      <c r="N1788" s="51" t="str">
        <f>IF(G1788="","",IFERROR(SUMIFS(Данные3!$F:$F,Данные3!$A:$A,D$2,Данные3!$B:$B,G1788),""))</f>
        <v/>
      </c>
      <c r="O1788" s="51" t="str">
        <f>IF(G1788="","",IFERROR(ROUND(SUMIFS(Данные3!$G:$G,Данные3!$A:$A,D$2,Данные3!$B:$B,G1788)*100,0)&amp;"%",""))</f>
        <v/>
      </c>
      <c r="U1788" s="51" t="str">
        <f t="shared" si="82"/>
        <v/>
      </c>
      <c r="V1788" s="53" t="str">
        <f t="shared" si="83"/>
        <v/>
      </c>
      <c r="W1788" s="51" t="str">
        <f>IFERROR(IF(Данные2!$A1788&lt;&gt;"",Данные2!$A1788,""),"")</f>
        <v/>
      </c>
      <c r="X1788" s="53" t="str">
        <f>IF(COUNTIF(W$1:W1788,W1788)=1,IF(COUNT(X$1:X1787)&gt;0,MAX(X$1:X1787)+1,1),"")</f>
        <v/>
      </c>
      <c r="Z1788" s="51" t="str">
        <f>IF($U1788="","",IFERROR(SUMIF(Данные2!$A:$A,Техлист!$U1788,Данные2!D:D),""))</f>
        <v/>
      </c>
      <c r="AA1788" s="51" t="str">
        <f>IF($U1788="","",IFERROR(SUMIF(Данные2!$A:$A,Техлист!$U1788,Данные2!E:E),""))</f>
        <v/>
      </c>
      <c r="AB1788" s="45" t="str">
        <f>IF($U1788="","",IFERROR(ROUND(SUMIF(Данные2!$A:$A,Техлист!$U1788,Данные2!F:F)*100,0)&amp;"%",""))</f>
        <v/>
      </c>
    </row>
    <row r="1789" spans="1:28" x14ac:dyDescent="0.25">
      <c r="A1789" s="45" t="str">
        <f>IF(Данные2!$A1789&lt;&gt;"",Данные2!$A1789,"")</f>
        <v/>
      </c>
      <c r="G1789" s="45" t="str">
        <f t="shared" si="81"/>
        <v/>
      </c>
      <c r="H1789" s="45" t="str">
        <f>IF(COUNTIF(G$1:G1789,G1789)=1,IF(COUNT(H$1:H1788)&gt;0,MAX(H$1:H1788)+1,1),"")</f>
        <v/>
      </c>
      <c r="J1789" s="45" t="str">
        <f>IFERROR(IF(AND(Данные3!A1789&lt;&gt;"",Данные3!A1789=D$2),Данные3!B1789,""),"")</f>
        <v/>
      </c>
      <c r="K1789" s="45" t="str">
        <f>IF(COUNTIF(J$1:J1789,J1789)=1,IF(COUNT(K$1:K1788)&gt;0,MAX(K$1:K1788)+1,1),"")</f>
        <v/>
      </c>
      <c r="M1789" s="51" t="str">
        <f>IF(G1789="","",IFERROR(SUMIFS(Данные3!$E:$E,Данные3!$A:$A,D$2,Данные3!$B:$B,G1789),""))</f>
        <v/>
      </c>
      <c r="N1789" s="51" t="str">
        <f>IF(G1789="","",IFERROR(SUMIFS(Данные3!$F:$F,Данные3!$A:$A,D$2,Данные3!$B:$B,G1789),""))</f>
        <v/>
      </c>
      <c r="O1789" s="51" t="str">
        <f>IF(G1789="","",IFERROR(ROUND(SUMIFS(Данные3!$G:$G,Данные3!$A:$A,D$2,Данные3!$B:$B,G1789)*100,0)&amp;"%",""))</f>
        <v/>
      </c>
      <c r="U1789" s="51" t="str">
        <f t="shared" si="82"/>
        <v/>
      </c>
      <c r="V1789" s="53" t="str">
        <f t="shared" si="83"/>
        <v/>
      </c>
      <c r="W1789" s="51" t="str">
        <f>IFERROR(IF(Данные2!$A1789&lt;&gt;"",Данные2!$A1789,""),"")</f>
        <v/>
      </c>
      <c r="X1789" s="53" t="str">
        <f>IF(COUNTIF(W$1:W1789,W1789)=1,IF(COUNT(X$1:X1788)&gt;0,MAX(X$1:X1788)+1,1),"")</f>
        <v/>
      </c>
      <c r="Z1789" s="51" t="str">
        <f>IF($U1789="","",IFERROR(SUMIF(Данные2!$A:$A,Техлист!$U1789,Данные2!D:D),""))</f>
        <v/>
      </c>
      <c r="AA1789" s="51" t="str">
        <f>IF($U1789="","",IFERROR(SUMIF(Данные2!$A:$A,Техлист!$U1789,Данные2!E:E),""))</f>
        <v/>
      </c>
      <c r="AB1789" s="45" t="str">
        <f>IF($U1789="","",IFERROR(ROUND(SUMIF(Данные2!$A:$A,Техлист!$U1789,Данные2!F:F)*100,0)&amp;"%",""))</f>
        <v/>
      </c>
    </row>
    <row r="1790" spans="1:28" x14ac:dyDescent="0.25">
      <c r="A1790" s="45" t="str">
        <f>IF(Данные2!$A1790&lt;&gt;"",Данные2!$A1790,"")</f>
        <v/>
      </c>
      <c r="G1790" s="45" t="str">
        <f t="shared" si="81"/>
        <v/>
      </c>
      <c r="H1790" s="45" t="str">
        <f>IF(COUNTIF(G$1:G1790,G1790)=1,IF(COUNT(H$1:H1789)&gt;0,MAX(H$1:H1789)+1,1),"")</f>
        <v/>
      </c>
      <c r="J1790" s="45" t="str">
        <f>IFERROR(IF(AND(Данные3!A1790&lt;&gt;"",Данные3!A1790=D$2),Данные3!B1790,""),"")</f>
        <v/>
      </c>
      <c r="K1790" s="45" t="str">
        <f>IF(COUNTIF(J$1:J1790,J1790)=1,IF(COUNT(K$1:K1789)&gt;0,MAX(K$1:K1789)+1,1),"")</f>
        <v/>
      </c>
      <c r="M1790" s="51" t="str">
        <f>IF(G1790="","",IFERROR(SUMIFS(Данные3!$E:$E,Данные3!$A:$A,D$2,Данные3!$B:$B,G1790),""))</f>
        <v/>
      </c>
      <c r="N1790" s="51" t="str">
        <f>IF(G1790="","",IFERROR(SUMIFS(Данные3!$F:$F,Данные3!$A:$A,D$2,Данные3!$B:$B,G1790),""))</f>
        <v/>
      </c>
      <c r="O1790" s="51" t="str">
        <f>IF(G1790="","",IFERROR(ROUND(SUMIFS(Данные3!$G:$G,Данные3!$A:$A,D$2,Данные3!$B:$B,G1790)*100,0)&amp;"%",""))</f>
        <v/>
      </c>
      <c r="U1790" s="51" t="str">
        <f t="shared" si="82"/>
        <v/>
      </c>
      <c r="V1790" s="53" t="str">
        <f t="shared" si="83"/>
        <v/>
      </c>
      <c r="W1790" s="51" t="str">
        <f>IFERROR(IF(Данные2!$A1790&lt;&gt;"",Данные2!$A1790,""),"")</f>
        <v/>
      </c>
      <c r="X1790" s="53" t="str">
        <f>IF(COUNTIF(W$1:W1790,W1790)=1,IF(COUNT(X$1:X1789)&gt;0,MAX(X$1:X1789)+1,1),"")</f>
        <v/>
      </c>
      <c r="Z1790" s="51" t="str">
        <f>IF($U1790="","",IFERROR(SUMIF(Данные2!$A:$A,Техлист!$U1790,Данные2!D:D),""))</f>
        <v/>
      </c>
      <c r="AA1790" s="51" t="str">
        <f>IF($U1790="","",IFERROR(SUMIF(Данные2!$A:$A,Техлист!$U1790,Данные2!E:E),""))</f>
        <v/>
      </c>
      <c r="AB1790" s="45" t="str">
        <f>IF($U1790="","",IFERROR(ROUND(SUMIF(Данные2!$A:$A,Техлист!$U1790,Данные2!F:F)*100,0)&amp;"%",""))</f>
        <v/>
      </c>
    </row>
    <row r="1791" spans="1:28" x14ac:dyDescent="0.25">
      <c r="A1791" s="45" t="str">
        <f>IF(Данные2!$A1791&lt;&gt;"",Данные2!$A1791,"")</f>
        <v/>
      </c>
      <c r="G1791" s="45" t="str">
        <f t="shared" si="81"/>
        <v/>
      </c>
      <c r="H1791" s="45" t="str">
        <f>IF(COUNTIF(G$1:G1791,G1791)=1,IF(COUNT(H$1:H1790)&gt;0,MAX(H$1:H1790)+1,1),"")</f>
        <v/>
      </c>
      <c r="J1791" s="45" t="str">
        <f>IFERROR(IF(AND(Данные3!A1791&lt;&gt;"",Данные3!A1791=D$2),Данные3!B1791,""),"")</f>
        <v/>
      </c>
      <c r="K1791" s="45" t="str">
        <f>IF(COUNTIF(J$1:J1791,J1791)=1,IF(COUNT(K$1:K1790)&gt;0,MAX(K$1:K1790)+1,1),"")</f>
        <v/>
      </c>
      <c r="M1791" s="51" t="str">
        <f>IF(G1791="","",IFERROR(SUMIFS(Данные3!$E:$E,Данные3!$A:$A,D$2,Данные3!$B:$B,G1791),""))</f>
        <v/>
      </c>
      <c r="N1791" s="51" t="str">
        <f>IF(G1791="","",IFERROR(SUMIFS(Данные3!$F:$F,Данные3!$A:$A,D$2,Данные3!$B:$B,G1791),""))</f>
        <v/>
      </c>
      <c r="O1791" s="51" t="str">
        <f>IF(G1791="","",IFERROR(ROUND(SUMIFS(Данные3!$G:$G,Данные3!$A:$A,D$2,Данные3!$B:$B,G1791)*100,0)&amp;"%",""))</f>
        <v/>
      </c>
      <c r="U1791" s="51" t="str">
        <f t="shared" si="82"/>
        <v/>
      </c>
      <c r="V1791" s="53" t="str">
        <f t="shared" si="83"/>
        <v/>
      </c>
      <c r="W1791" s="51" t="str">
        <f>IFERROR(IF(Данные2!$A1791&lt;&gt;"",Данные2!$A1791,""),"")</f>
        <v/>
      </c>
      <c r="X1791" s="53" t="str">
        <f>IF(COUNTIF(W$1:W1791,W1791)=1,IF(COUNT(X$1:X1790)&gt;0,MAX(X$1:X1790)+1,1),"")</f>
        <v/>
      </c>
      <c r="Z1791" s="51" t="str">
        <f>IF($U1791="","",IFERROR(SUMIF(Данные2!$A:$A,Техлист!$U1791,Данные2!D:D),""))</f>
        <v/>
      </c>
      <c r="AA1791" s="51" t="str">
        <f>IF($U1791="","",IFERROR(SUMIF(Данные2!$A:$A,Техлист!$U1791,Данные2!E:E),""))</f>
        <v/>
      </c>
      <c r="AB1791" s="45" t="str">
        <f>IF($U1791="","",IFERROR(ROUND(SUMIF(Данные2!$A:$A,Техлист!$U1791,Данные2!F:F)*100,0)&amp;"%",""))</f>
        <v/>
      </c>
    </row>
    <row r="1792" spans="1:28" x14ac:dyDescent="0.25">
      <c r="A1792" s="45" t="str">
        <f>IF(Данные2!$A1792&lt;&gt;"",Данные2!$A1792,"")</f>
        <v/>
      </c>
      <c r="G1792" s="45" t="str">
        <f t="shared" si="81"/>
        <v/>
      </c>
      <c r="H1792" s="45" t="str">
        <f>IF(COUNTIF(G$1:G1792,G1792)=1,IF(COUNT(H$1:H1791)&gt;0,MAX(H$1:H1791)+1,1),"")</f>
        <v/>
      </c>
      <c r="J1792" s="45" t="str">
        <f>IFERROR(IF(AND(Данные3!A1792&lt;&gt;"",Данные3!A1792=D$2),Данные3!B1792,""),"")</f>
        <v/>
      </c>
      <c r="K1792" s="45" t="str">
        <f>IF(COUNTIF(J$1:J1792,J1792)=1,IF(COUNT(K$1:K1791)&gt;0,MAX(K$1:K1791)+1,1),"")</f>
        <v/>
      </c>
      <c r="M1792" s="51" t="str">
        <f>IF(G1792="","",IFERROR(SUMIFS(Данные3!$E:$E,Данные3!$A:$A,D$2,Данные3!$B:$B,G1792),""))</f>
        <v/>
      </c>
      <c r="N1792" s="51" t="str">
        <f>IF(G1792="","",IFERROR(SUMIFS(Данные3!$F:$F,Данные3!$A:$A,D$2,Данные3!$B:$B,G1792),""))</f>
        <v/>
      </c>
      <c r="O1792" s="51" t="str">
        <f>IF(G1792="","",IFERROR(ROUND(SUMIFS(Данные3!$G:$G,Данные3!$A:$A,D$2,Данные3!$B:$B,G1792)*100,0)&amp;"%",""))</f>
        <v/>
      </c>
      <c r="U1792" s="51" t="str">
        <f t="shared" si="82"/>
        <v/>
      </c>
      <c r="V1792" s="53" t="str">
        <f t="shared" si="83"/>
        <v/>
      </c>
      <c r="W1792" s="51" t="str">
        <f>IFERROR(IF(Данные2!$A1792&lt;&gt;"",Данные2!$A1792,""),"")</f>
        <v/>
      </c>
      <c r="X1792" s="53" t="str">
        <f>IF(COUNTIF(W$1:W1792,W1792)=1,IF(COUNT(X$1:X1791)&gt;0,MAX(X$1:X1791)+1,1),"")</f>
        <v/>
      </c>
      <c r="Z1792" s="51" t="str">
        <f>IF($U1792="","",IFERROR(SUMIF(Данные2!$A:$A,Техлист!$U1792,Данные2!D:D),""))</f>
        <v/>
      </c>
      <c r="AA1792" s="51" t="str">
        <f>IF($U1792="","",IFERROR(SUMIF(Данные2!$A:$A,Техлист!$U1792,Данные2!E:E),""))</f>
        <v/>
      </c>
      <c r="AB1792" s="45" t="str">
        <f>IF($U1792="","",IFERROR(ROUND(SUMIF(Данные2!$A:$A,Техлист!$U1792,Данные2!F:F)*100,0)&amp;"%",""))</f>
        <v/>
      </c>
    </row>
    <row r="1793" spans="1:28" x14ac:dyDescent="0.25">
      <c r="A1793" s="45" t="str">
        <f>IF(Данные2!$A1793&lt;&gt;"",Данные2!$A1793,"")</f>
        <v/>
      </c>
      <c r="G1793" s="45" t="str">
        <f t="shared" si="81"/>
        <v/>
      </c>
      <c r="H1793" s="45" t="str">
        <f>IF(COUNTIF(G$1:G1793,G1793)=1,IF(COUNT(H$1:H1792)&gt;0,MAX(H$1:H1792)+1,1),"")</f>
        <v/>
      </c>
      <c r="J1793" s="45" t="str">
        <f>IFERROR(IF(AND(Данные3!A1793&lt;&gt;"",Данные3!A1793=D$2),Данные3!B1793,""),"")</f>
        <v/>
      </c>
      <c r="K1793" s="45" t="str">
        <f>IF(COUNTIF(J$1:J1793,J1793)=1,IF(COUNT(K$1:K1792)&gt;0,MAX(K$1:K1792)+1,1),"")</f>
        <v/>
      </c>
      <c r="M1793" s="51" t="str">
        <f>IF(G1793="","",IFERROR(SUMIFS(Данные3!$E:$E,Данные3!$A:$A,D$2,Данные3!$B:$B,G1793),""))</f>
        <v/>
      </c>
      <c r="N1793" s="51" t="str">
        <f>IF(G1793="","",IFERROR(SUMIFS(Данные3!$F:$F,Данные3!$A:$A,D$2,Данные3!$B:$B,G1793),""))</f>
        <v/>
      </c>
      <c r="O1793" s="51" t="str">
        <f>IF(G1793="","",IFERROR(ROUND(SUMIFS(Данные3!$G:$G,Данные3!$A:$A,D$2,Данные3!$B:$B,G1793)*100,0)&amp;"%",""))</f>
        <v/>
      </c>
      <c r="U1793" s="51" t="str">
        <f t="shared" si="82"/>
        <v/>
      </c>
      <c r="V1793" s="53" t="str">
        <f t="shared" si="83"/>
        <v/>
      </c>
      <c r="W1793" s="51" t="str">
        <f>IFERROR(IF(Данные2!$A1793&lt;&gt;"",Данные2!$A1793,""),"")</f>
        <v/>
      </c>
      <c r="X1793" s="53" t="str">
        <f>IF(COUNTIF(W$1:W1793,W1793)=1,IF(COUNT(X$1:X1792)&gt;0,MAX(X$1:X1792)+1,1),"")</f>
        <v/>
      </c>
      <c r="Z1793" s="51" t="str">
        <f>IF($U1793="","",IFERROR(SUMIF(Данные2!$A:$A,Техлист!$U1793,Данные2!D:D),""))</f>
        <v/>
      </c>
      <c r="AA1793" s="51" t="str">
        <f>IF($U1793="","",IFERROR(SUMIF(Данные2!$A:$A,Техлист!$U1793,Данные2!E:E),""))</f>
        <v/>
      </c>
      <c r="AB1793" s="45" t="str">
        <f>IF($U1793="","",IFERROR(ROUND(SUMIF(Данные2!$A:$A,Техлист!$U1793,Данные2!F:F)*100,0)&amp;"%",""))</f>
        <v/>
      </c>
    </row>
    <row r="1794" spans="1:28" x14ac:dyDescent="0.25">
      <c r="A1794" s="45" t="str">
        <f>IF(Данные2!$A1794&lt;&gt;"",Данные2!$A1794,"")</f>
        <v/>
      </c>
      <c r="G1794" s="45" t="str">
        <f t="shared" ref="G1794:G1857" si="84">IFERROR(INDEX(J$2:J$2000,MATCH(ROW()-1,K$2:K$2000,0)),"")</f>
        <v/>
      </c>
      <c r="H1794" s="45" t="str">
        <f>IF(COUNTIF(G$1:G1794,G1794)=1,IF(COUNT(H$1:H1793)&gt;0,MAX(H$1:H1793)+1,1),"")</f>
        <v/>
      </c>
      <c r="J1794" s="45" t="str">
        <f>IFERROR(IF(AND(Данные3!A1794&lt;&gt;"",Данные3!A1794=D$2),Данные3!B1794,""),"")</f>
        <v/>
      </c>
      <c r="K1794" s="45" t="str">
        <f>IF(COUNTIF(J$1:J1794,J1794)=1,IF(COUNT(K$1:K1793)&gt;0,MAX(K$1:K1793)+1,1),"")</f>
        <v/>
      </c>
      <c r="M1794" s="51" t="str">
        <f>IF(G1794="","",IFERROR(SUMIFS(Данные3!$E:$E,Данные3!$A:$A,D$2,Данные3!$B:$B,G1794),""))</f>
        <v/>
      </c>
      <c r="N1794" s="51" t="str">
        <f>IF(G1794="","",IFERROR(SUMIFS(Данные3!$F:$F,Данные3!$A:$A,D$2,Данные3!$B:$B,G1794),""))</f>
        <v/>
      </c>
      <c r="O1794" s="51" t="str">
        <f>IF(G1794="","",IFERROR(ROUND(SUMIFS(Данные3!$G:$G,Данные3!$A:$A,D$2,Данные3!$B:$B,G1794)*100,0)&amp;"%",""))</f>
        <v/>
      </c>
      <c r="U1794" s="51" t="str">
        <f t="shared" ref="U1794:U1857" si="85">IFERROR(INDEX(W$2:W$2000,MATCH(ROW()-1,X$2:X$2000,0)),"")</f>
        <v/>
      </c>
      <c r="V1794" s="53" t="str">
        <f t="shared" ref="V1794:V1857" si="86">IFERROR(INDEX(X$2:X$2000,MATCH(ROW()-1,X$2:X$2000,0)),"")</f>
        <v/>
      </c>
      <c r="W1794" s="51" t="str">
        <f>IFERROR(IF(Данные2!$A1794&lt;&gt;"",Данные2!$A1794,""),"")</f>
        <v/>
      </c>
      <c r="X1794" s="53" t="str">
        <f>IF(COUNTIF(W$1:W1794,W1794)=1,IF(COUNT(X$1:X1793)&gt;0,MAX(X$1:X1793)+1,1),"")</f>
        <v/>
      </c>
      <c r="Z1794" s="51" t="str">
        <f>IF($U1794="","",IFERROR(SUMIF(Данные2!$A:$A,Техлист!$U1794,Данные2!D:D),""))</f>
        <v/>
      </c>
      <c r="AA1794" s="51" t="str">
        <f>IF($U1794="","",IFERROR(SUMIF(Данные2!$A:$A,Техлист!$U1794,Данные2!E:E),""))</f>
        <v/>
      </c>
      <c r="AB1794" s="45" t="str">
        <f>IF($U1794="","",IFERROR(ROUND(SUMIF(Данные2!$A:$A,Техлист!$U1794,Данные2!F:F)*100,0)&amp;"%",""))</f>
        <v/>
      </c>
    </row>
    <row r="1795" spans="1:28" x14ac:dyDescent="0.25">
      <c r="A1795" s="45" t="str">
        <f>IF(Данные2!$A1795&lt;&gt;"",Данные2!$A1795,"")</f>
        <v/>
      </c>
      <c r="G1795" s="45" t="str">
        <f t="shared" si="84"/>
        <v/>
      </c>
      <c r="H1795" s="45" t="str">
        <f>IF(COUNTIF(G$1:G1795,G1795)=1,IF(COUNT(H$1:H1794)&gt;0,MAX(H$1:H1794)+1,1),"")</f>
        <v/>
      </c>
      <c r="J1795" s="45" t="str">
        <f>IFERROR(IF(AND(Данные3!A1795&lt;&gt;"",Данные3!A1795=D$2),Данные3!B1795,""),"")</f>
        <v/>
      </c>
      <c r="K1795" s="45" t="str">
        <f>IF(COUNTIF(J$1:J1795,J1795)=1,IF(COUNT(K$1:K1794)&gt;0,MAX(K$1:K1794)+1,1),"")</f>
        <v/>
      </c>
      <c r="M1795" s="51" t="str">
        <f>IF(G1795="","",IFERROR(SUMIFS(Данные3!$E:$E,Данные3!$A:$A,D$2,Данные3!$B:$B,G1795),""))</f>
        <v/>
      </c>
      <c r="N1795" s="51" t="str">
        <f>IF(G1795="","",IFERROR(SUMIFS(Данные3!$F:$F,Данные3!$A:$A,D$2,Данные3!$B:$B,G1795),""))</f>
        <v/>
      </c>
      <c r="O1795" s="51" t="str">
        <f>IF(G1795="","",IFERROR(ROUND(SUMIFS(Данные3!$G:$G,Данные3!$A:$A,D$2,Данные3!$B:$B,G1795)*100,0)&amp;"%",""))</f>
        <v/>
      </c>
      <c r="U1795" s="51" t="str">
        <f t="shared" si="85"/>
        <v/>
      </c>
      <c r="V1795" s="53" t="str">
        <f t="shared" si="86"/>
        <v/>
      </c>
      <c r="W1795" s="51" t="str">
        <f>IFERROR(IF(Данные2!$A1795&lt;&gt;"",Данные2!$A1795,""),"")</f>
        <v/>
      </c>
      <c r="X1795" s="53" t="str">
        <f>IF(COUNTIF(W$1:W1795,W1795)=1,IF(COUNT(X$1:X1794)&gt;0,MAX(X$1:X1794)+1,1),"")</f>
        <v/>
      </c>
      <c r="Z1795" s="51" t="str">
        <f>IF($U1795="","",IFERROR(SUMIF(Данные2!$A:$A,Техлист!$U1795,Данные2!D:D),""))</f>
        <v/>
      </c>
      <c r="AA1795" s="51" t="str">
        <f>IF($U1795="","",IFERROR(SUMIF(Данные2!$A:$A,Техлист!$U1795,Данные2!E:E),""))</f>
        <v/>
      </c>
      <c r="AB1795" s="45" t="str">
        <f>IF($U1795="","",IFERROR(ROUND(SUMIF(Данные2!$A:$A,Техлист!$U1795,Данные2!F:F)*100,0)&amp;"%",""))</f>
        <v/>
      </c>
    </row>
    <row r="1796" spans="1:28" x14ac:dyDescent="0.25">
      <c r="A1796" s="45" t="str">
        <f>IF(Данные2!$A1796&lt;&gt;"",Данные2!$A1796,"")</f>
        <v/>
      </c>
      <c r="G1796" s="45" t="str">
        <f t="shared" si="84"/>
        <v/>
      </c>
      <c r="H1796" s="45" t="str">
        <f>IF(COUNTIF(G$1:G1796,G1796)=1,IF(COUNT(H$1:H1795)&gt;0,MAX(H$1:H1795)+1,1),"")</f>
        <v/>
      </c>
      <c r="J1796" s="45" t="str">
        <f>IFERROR(IF(AND(Данные3!A1796&lt;&gt;"",Данные3!A1796=D$2),Данные3!B1796,""),"")</f>
        <v/>
      </c>
      <c r="K1796" s="45" t="str">
        <f>IF(COUNTIF(J$1:J1796,J1796)=1,IF(COUNT(K$1:K1795)&gt;0,MAX(K$1:K1795)+1,1),"")</f>
        <v/>
      </c>
      <c r="M1796" s="51" t="str">
        <f>IF(G1796="","",IFERROR(SUMIFS(Данные3!$E:$E,Данные3!$A:$A,D$2,Данные3!$B:$B,G1796),""))</f>
        <v/>
      </c>
      <c r="N1796" s="51" t="str">
        <f>IF(G1796="","",IFERROR(SUMIFS(Данные3!$F:$F,Данные3!$A:$A,D$2,Данные3!$B:$B,G1796),""))</f>
        <v/>
      </c>
      <c r="O1796" s="51" t="str">
        <f>IF(G1796="","",IFERROR(ROUND(SUMIFS(Данные3!$G:$G,Данные3!$A:$A,D$2,Данные3!$B:$B,G1796)*100,0)&amp;"%",""))</f>
        <v/>
      </c>
      <c r="U1796" s="51" t="str">
        <f t="shared" si="85"/>
        <v/>
      </c>
      <c r="V1796" s="53" t="str">
        <f t="shared" si="86"/>
        <v/>
      </c>
      <c r="W1796" s="51" t="str">
        <f>IFERROR(IF(Данные2!$A1796&lt;&gt;"",Данные2!$A1796,""),"")</f>
        <v/>
      </c>
      <c r="X1796" s="53" t="str">
        <f>IF(COUNTIF(W$1:W1796,W1796)=1,IF(COUNT(X$1:X1795)&gt;0,MAX(X$1:X1795)+1,1),"")</f>
        <v/>
      </c>
      <c r="Z1796" s="51" t="str">
        <f>IF($U1796="","",IFERROR(SUMIF(Данные2!$A:$A,Техлист!$U1796,Данные2!D:D),""))</f>
        <v/>
      </c>
      <c r="AA1796" s="51" t="str">
        <f>IF($U1796="","",IFERROR(SUMIF(Данные2!$A:$A,Техлист!$U1796,Данные2!E:E),""))</f>
        <v/>
      </c>
      <c r="AB1796" s="45" t="str">
        <f>IF($U1796="","",IFERROR(ROUND(SUMIF(Данные2!$A:$A,Техлист!$U1796,Данные2!F:F)*100,0)&amp;"%",""))</f>
        <v/>
      </c>
    </row>
    <row r="1797" spans="1:28" x14ac:dyDescent="0.25">
      <c r="A1797" s="45" t="str">
        <f>IF(Данные2!$A1797&lt;&gt;"",Данные2!$A1797,"")</f>
        <v/>
      </c>
      <c r="G1797" s="45" t="str">
        <f t="shared" si="84"/>
        <v/>
      </c>
      <c r="H1797" s="45" t="str">
        <f>IF(COUNTIF(G$1:G1797,G1797)=1,IF(COUNT(H$1:H1796)&gt;0,MAX(H$1:H1796)+1,1),"")</f>
        <v/>
      </c>
      <c r="J1797" s="45" t="str">
        <f>IFERROR(IF(AND(Данные3!A1797&lt;&gt;"",Данные3!A1797=D$2),Данные3!B1797,""),"")</f>
        <v/>
      </c>
      <c r="K1797" s="45" t="str">
        <f>IF(COUNTIF(J$1:J1797,J1797)=1,IF(COUNT(K$1:K1796)&gt;0,MAX(K$1:K1796)+1,1),"")</f>
        <v/>
      </c>
      <c r="M1797" s="51" t="str">
        <f>IF(G1797="","",IFERROR(SUMIFS(Данные3!$E:$E,Данные3!$A:$A,D$2,Данные3!$B:$B,G1797),""))</f>
        <v/>
      </c>
      <c r="N1797" s="51" t="str">
        <f>IF(G1797="","",IFERROR(SUMIFS(Данные3!$F:$F,Данные3!$A:$A,D$2,Данные3!$B:$B,G1797),""))</f>
        <v/>
      </c>
      <c r="O1797" s="51" t="str">
        <f>IF(G1797="","",IFERROR(ROUND(SUMIFS(Данные3!$G:$G,Данные3!$A:$A,D$2,Данные3!$B:$B,G1797)*100,0)&amp;"%",""))</f>
        <v/>
      </c>
      <c r="U1797" s="51" t="str">
        <f t="shared" si="85"/>
        <v/>
      </c>
      <c r="V1797" s="53" t="str">
        <f t="shared" si="86"/>
        <v/>
      </c>
      <c r="W1797" s="51" t="str">
        <f>IFERROR(IF(Данные2!$A1797&lt;&gt;"",Данные2!$A1797,""),"")</f>
        <v/>
      </c>
      <c r="X1797" s="53" t="str">
        <f>IF(COUNTIF(W$1:W1797,W1797)=1,IF(COUNT(X$1:X1796)&gt;0,MAX(X$1:X1796)+1,1),"")</f>
        <v/>
      </c>
      <c r="Z1797" s="51" t="str">
        <f>IF($U1797="","",IFERROR(SUMIF(Данные2!$A:$A,Техлист!$U1797,Данные2!D:D),""))</f>
        <v/>
      </c>
      <c r="AA1797" s="51" t="str">
        <f>IF($U1797="","",IFERROR(SUMIF(Данные2!$A:$A,Техлист!$U1797,Данные2!E:E),""))</f>
        <v/>
      </c>
      <c r="AB1797" s="45" t="str">
        <f>IF($U1797="","",IFERROR(ROUND(SUMIF(Данные2!$A:$A,Техлист!$U1797,Данные2!F:F)*100,0)&amp;"%",""))</f>
        <v/>
      </c>
    </row>
    <row r="1798" spans="1:28" x14ac:dyDescent="0.25">
      <c r="A1798" s="45" t="str">
        <f>IF(Данные2!$A1798&lt;&gt;"",Данные2!$A1798,"")</f>
        <v/>
      </c>
      <c r="G1798" s="45" t="str">
        <f t="shared" si="84"/>
        <v/>
      </c>
      <c r="H1798" s="45" t="str">
        <f>IF(COUNTIF(G$1:G1798,G1798)=1,IF(COUNT(H$1:H1797)&gt;0,MAX(H$1:H1797)+1,1),"")</f>
        <v/>
      </c>
      <c r="J1798" s="45" t="str">
        <f>IFERROR(IF(AND(Данные3!A1798&lt;&gt;"",Данные3!A1798=D$2),Данные3!B1798,""),"")</f>
        <v/>
      </c>
      <c r="K1798" s="45" t="str">
        <f>IF(COUNTIF(J$1:J1798,J1798)=1,IF(COUNT(K$1:K1797)&gt;0,MAX(K$1:K1797)+1,1),"")</f>
        <v/>
      </c>
      <c r="M1798" s="51" t="str">
        <f>IF(G1798="","",IFERROR(SUMIFS(Данные3!$E:$E,Данные3!$A:$A,D$2,Данные3!$B:$B,G1798),""))</f>
        <v/>
      </c>
      <c r="N1798" s="51" t="str">
        <f>IF(G1798="","",IFERROR(SUMIFS(Данные3!$F:$F,Данные3!$A:$A,D$2,Данные3!$B:$B,G1798),""))</f>
        <v/>
      </c>
      <c r="O1798" s="51" t="str">
        <f>IF(G1798="","",IFERROR(ROUND(SUMIFS(Данные3!$G:$G,Данные3!$A:$A,D$2,Данные3!$B:$B,G1798)*100,0)&amp;"%",""))</f>
        <v/>
      </c>
      <c r="U1798" s="51" t="str">
        <f t="shared" si="85"/>
        <v/>
      </c>
      <c r="V1798" s="53" t="str">
        <f t="shared" si="86"/>
        <v/>
      </c>
      <c r="W1798" s="51" t="str">
        <f>IFERROR(IF(Данные2!$A1798&lt;&gt;"",Данные2!$A1798,""),"")</f>
        <v/>
      </c>
      <c r="X1798" s="53" t="str">
        <f>IF(COUNTIF(W$1:W1798,W1798)=1,IF(COUNT(X$1:X1797)&gt;0,MAX(X$1:X1797)+1,1),"")</f>
        <v/>
      </c>
      <c r="Z1798" s="51" t="str">
        <f>IF($U1798="","",IFERROR(SUMIF(Данные2!$A:$A,Техлист!$U1798,Данные2!D:D),""))</f>
        <v/>
      </c>
      <c r="AA1798" s="51" t="str">
        <f>IF($U1798="","",IFERROR(SUMIF(Данные2!$A:$A,Техлист!$U1798,Данные2!E:E),""))</f>
        <v/>
      </c>
      <c r="AB1798" s="45" t="str">
        <f>IF($U1798="","",IFERROR(ROUND(SUMIF(Данные2!$A:$A,Техлист!$U1798,Данные2!F:F)*100,0)&amp;"%",""))</f>
        <v/>
      </c>
    </row>
    <row r="1799" spans="1:28" x14ac:dyDescent="0.25">
      <c r="A1799" s="45" t="str">
        <f>IF(Данные2!$A1799&lt;&gt;"",Данные2!$A1799,"")</f>
        <v/>
      </c>
      <c r="G1799" s="45" t="str">
        <f t="shared" si="84"/>
        <v/>
      </c>
      <c r="H1799" s="45" t="str">
        <f>IF(COUNTIF(G$1:G1799,G1799)=1,IF(COUNT(H$1:H1798)&gt;0,MAX(H$1:H1798)+1,1),"")</f>
        <v/>
      </c>
      <c r="J1799" s="45" t="str">
        <f>IFERROR(IF(AND(Данные3!A1799&lt;&gt;"",Данные3!A1799=D$2),Данные3!B1799,""),"")</f>
        <v/>
      </c>
      <c r="K1799" s="45" t="str">
        <f>IF(COUNTIF(J$1:J1799,J1799)=1,IF(COUNT(K$1:K1798)&gt;0,MAX(K$1:K1798)+1,1),"")</f>
        <v/>
      </c>
      <c r="M1799" s="51" t="str">
        <f>IF(G1799="","",IFERROR(SUMIFS(Данные3!$E:$E,Данные3!$A:$A,D$2,Данные3!$B:$B,G1799),""))</f>
        <v/>
      </c>
      <c r="N1799" s="51" t="str">
        <f>IF(G1799="","",IFERROR(SUMIFS(Данные3!$F:$F,Данные3!$A:$A,D$2,Данные3!$B:$B,G1799),""))</f>
        <v/>
      </c>
      <c r="O1799" s="51" t="str">
        <f>IF(G1799="","",IFERROR(ROUND(SUMIFS(Данные3!$G:$G,Данные3!$A:$A,D$2,Данные3!$B:$B,G1799)*100,0)&amp;"%",""))</f>
        <v/>
      </c>
      <c r="U1799" s="51" t="str">
        <f t="shared" si="85"/>
        <v/>
      </c>
      <c r="V1799" s="53" t="str">
        <f t="shared" si="86"/>
        <v/>
      </c>
      <c r="W1799" s="51" t="str">
        <f>IFERROR(IF(Данные2!$A1799&lt;&gt;"",Данные2!$A1799,""),"")</f>
        <v/>
      </c>
      <c r="X1799" s="53" t="str">
        <f>IF(COUNTIF(W$1:W1799,W1799)=1,IF(COUNT(X$1:X1798)&gt;0,MAX(X$1:X1798)+1,1),"")</f>
        <v/>
      </c>
      <c r="Z1799" s="51" t="str">
        <f>IF($U1799="","",IFERROR(SUMIF(Данные2!$A:$A,Техлист!$U1799,Данные2!D:D),""))</f>
        <v/>
      </c>
      <c r="AA1799" s="51" t="str">
        <f>IF($U1799="","",IFERROR(SUMIF(Данные2!$A:$A,Техлист!$U1799,Данные2!E:E),""))</f>
        <v/>
      </c>
      <c r="AB1799" s="45" t="str">
        <f>IF($U1799="","",IFERROR(ROUND(SUMIF(Данные2!$A:$A,Техлист!$U1799,Данные2!F:F)*100,0)&amp;"%",""))</f>
        <v/>
      </c>
    </row>
    <row r="1800" spans="1:28" x14ac:dyDescent="0.25">
      <c r="A1800" s="45" t="str">
        <f>IF(Данные2!$A1800&lt;&gt;"",Данные2!$A1800,"")</f>
        <v/>
      </c>
      <c r="G1800" s="45" t="str">
        <f t="shared" si="84"/>
        <v/>
      </c>
      <c r="H1800" s="45" t="str">
        <f>IF(COUNTIF(G$1:G1800,G1800)=1,IF(COUNT(H$1:H1799)&gt;0,MAX(H$1:H1799)+1,1),"")</f>
        <v/>
      </c>
      <c r="J1800" s="45" t="str">
        <f>IFERROR(IF(AND(Данные3!A1800&lt;&gt;"",Данные3!A1800=D$2),Данные3!B1800,""),"")</f>
        <v/>
      </c>
      <c r="K1800" s="45" t="str">
        <f>IF(COUNTIF(J$1:J1800,J1800)=1,IF(COUNT(K$1:K1799)&gt;0,MAX(K$1:K1799)+1,1),"")</f>
        <v/>
      </c>
      <c r="M1800" s="51" t="str">
        <f>IF(G1800="","",IFERROR(SUMIFS(Данные3!$E:$E,Данные3!$A:$A,D$2,Данные3!$B:$B,G1800),""))</f>
        <v/>
      </c>
      <c r="N1800" s="51" t="str">
        <f>IF(G1800="","",IFERROR(SUMIFS(Данные3!$F:$F,Данные3!$A:$A,D$2,Данные3!$B:$B,G1800),""))</f>
        <v/>
      </c>
      <c r="O1800" s="51" t="str">
        <f>IF(G1800="","",IFERROR(ROUND(SUMIFS(Данные3!$G:$G,Данные3!$A:$A,D$2,Данные3!$B:$B,G1800)*100,0)&amp;"%",""))</f>
        <v/>
      </c>
      <c r="U1800" s="51" t="str">
        <f t="shared" si="85"/>
        <v/>
      </c>
      <c r="V1800" s="53" t="str">
        <f t="shared" si="86"/>
        <v/>
      </c>
      <c r="W1800" s="51" t="str">
        <f>IFERROR(IF(Данные2!$A1800&lt;&gt;"",Данные2!$A1800,""),"")</f>
        <v/>
      </c>
      <c r="X1800" s="53" t="str">
        <f>IF(COUNTIF(W$1:W1800,W1800)=1,IF(COUNT(X$1:X1799)&gt;0,MAX(X$1:X1799)+1,1),"")</f>
        <v/>
      </c>
      <c r="Z1800" s="51" t="str">
        <f>IF($U1800="","",IFERROR(SUMIF(Данные2!$A:$A,Техлист!$U1800,Данные2!D:D),""))</f>
        <v/>
      </c>
      <c r="AA1800" s="51" t="str">
        <f>IF($U1800="","",IFERROR(SUMIF(Данные2!$A:$A,Техлист!$U1800,Данные2!E:E),""))</f>
        <v/>
      </c>
      <c r="AB1800" s="45" t="str">
        <f>IF($U1800="","",IFERROR(ROUND(SUMIF(Данные2!$A:$A,Техлист!$U1800,Данные2!F:F)*100,0)&amp;"%",""))</f>
        <v/>
      </c>
    </row>
    <row r="1801" spans="1:28" x14ac:dyDescent="0.25">
      <c r="A1801" s="45" t="str">
        <f>IF(Данные2!$A1801&lt;&gt;"",Данные2!$A1801,"")</f>
        <v/>
      </c>
      <c r="G1801" s="45" t="str">
        <f t="shared" si="84"/>
        <v/>
      </c>
      <c r="H1801" s="45" t="str">
        <f>IF(COUNTIF(G$1:G1801,G1801)=1,IF(COUNT(H$1:H1800)&gt;0,MAX(H$1:H1800)+1,1),"")</f>
        <v/>
      </c>
      <c r="J1801" s="45" t="str">
        <f>IFERROR(IF(AND(Данные3!A1801&lt;&gt;"",Данные3!A1801=D$2),Данные3!B1801,""),"")</f>
        <v/>
      </c>
      <c r="K1801" s="45" t="str">
        <f>IF(COUNTIF(J$1:J1801,J1801)=1,IF(COUNT(K$1:K1800)&gt;0,MAX(K$1:K1800)+1,1),"")</f>
        <v/>
      </c>
      <c r="M1801" s="51" t="str">
        <f>IF(G1801="","",IFERROR(SUMIFS(Данные3!$E:$E,Данные3!$A:$A,D$2,Данные3!$B:$B,G1801),""))</f>
        <v/>
      </c>
      <c r="N1801" s="51" t="str">
        <f>IF(G1801="","",IFERROR(SUMIFS(Данные3!$F:$F,Данные3!$A:$A,D$2,Данные3!$B:$B,G1801),""))</f>
        <v/>
      </c>
      <c r="O1801" s="51" t="str">
        <f>IF(G1801="","",IFERROR(ROUND(SUMIFS(Данные3!$G:$G,Данные3!$A:$A,D$2,Данные3!$B:$B,G1801)*100,0)&amp;"%",""))</f>
        <v/>
      </c>
      <c r="U1801" s="51" t="str">
        <f t="shared" si="85"/>
        <v/>
      </c>
      <c r="V1801" s="53" t="str">
        <f t="shared" si="86"/>
        <v/>
      </c>
      <c r="W1801" s="51" t="str">
        <f>IFERROR(IF(Данные2!$A1801&lt;&gt;"",Данные2!$A1801,""),"")</f>
        <v/>
      </c>
      <c r="X1801" s="53" t="str">
        <f>IF(COUNTIF(W$1:W1801,W1801)=1,IF(COUNT(X$1:X1800)&gt;0,MAX(X$1:X1800)+1,1),"")</f>
        <v/>
      </c>
      <c r="Z1801" s="51" t="str">
        <f>IF($U1801="","",IFERROR(SUMIF(Данные2!$A:$A,Техлист!$U1801,Данные2!D:D),""))</f>
        <v/>
      </c>
      <c r="AA1801" s="51" t="str">
        <f>IF($U1801="","",IFERROR(SUMIF(Данные2!$A:$A,Техлист!$U1801,Данные2!E:E),""))</f>
        <v/>
      </c>
      <c r="AB1801" s="45" t="str">
        <f>IF($U1801="","",IFERROR(ROUND(SUMIF(Данные2!$A:$A,Техлист!$U1801,Данные2!F:F)*100,0)&amp;"%",""))</f>
        <v/>
      </c>
    </row>
    <row r="1802" spans="1:28" x14ac:dyDescent="0.25">
      <c r="A1802" s="45" t="str">
        <f>IF(Данные2!$A1802&lt;&gt;"",Данные2!$A1802,"")</f>
        <v/>
      </c>
      <c r="G1802" s="45" t="str">
        <f t="shared" si="84"/>
        <v/>
      </c>
      <c r="H1802" s="45" t="str">
        <f>IF(COUNTIF(G$1:G1802,G1802)=1,IF(COUNT(H$1:H1801)&gt;0,MAX(H$1:H1801)+1,1),"")</f>
        <v/>
      </c>
      <c r="J1802" s="45" t="str">
        <f>IFERROR(IF(AND(Данные3!A1802&lt;&gt;"",Данные3!A1802=D$2),Данные3!B1802,""),"")</f>
        <v/>
      </c>
      <c r="K1802" s="45" t="str">
        <f>IF(COUNTIF(J$1:J1802,J1802)=1,IF(COUNT(K$1:K1801)&gt;0,MAX(K$1:K1801)+1,1),"")</f>
        <v/>
      </c>
      <c r="M1802" s="51" t="str">
        <f>IF(G1802="","",IFERROR(SUMIFS(Данные3!$E:$E,Данные3!$A:$A,D$2,Данные3!$B:$B,G1802),""))</f>
        <v/>
      </c>
      <c r="N1802" s="51" t="str">
        <f>IF(G1802="","",IFERROR(SUMIFS(Данные3!$F:$F,Данные3!$A:$A,D$2,Данные3!$B:$B,G1802),""))</f>
        <v/>
      </c>
      <c r="O1802" s="51" t="str">
        <f>IF(G1802="","",IFERROR(ROUND(SUMIFS(Данные3!$G:$G,Данные3!$A:$A,D$2,Данные3!$B:$B,G1802)*100,0)&amp;"%",""))</f>
        <v/>
      </c>
      <c r="U1802" s="51" t="str">
        <f t="shared" si="85"/>
        <v/>
      </c>
      <c r="V1802" s="53" t="str">
        <f t="shared" si="86"/>
        <v/>
      </c>
      <c r="W1802" s="51" t="str">
        <f>IFERROR(IF(Данные2!$A1802&lt;&gt;"",Данные2!$A1802,""),"")</f>
        <v/>
      </c>
      <c r="X1802" s="53" t="str">
        <f>IF(COUNTIF(W$1:W1802,W1802)=1,IF(COUNT(X$1:X1801)&gt;0,MAX(X$1:X1801)+1,1),"")</f>
        <v/>
      </c>
      <c r="Z1802" s="51" t="str">
        <f>IF($U1802="","",IFERROR(SUMIF(Данные2!$A:$A,Техлист!$U1802,Данные2!D:D),""))</f>
        <v/>
      </c>
      <c r="AA1802" s="51" t="str">
        <f>IF($U1802="","",IFERROR(SUMIF(Данные2!$A:$A,Техлист!$U1802,Данные2!E:E),""))</f>
        <v/>
      </c>
      <c r="AB1802" s="45" t="str">
        <f>IF($U1802="","",IFERROR(ROUND(SUMIF(Данные2!$A:$A,Техлист!$U1802,Данные2!F:F)*100,0)&amp;"%",""))</f>
        <v/>
      </c>
    </row>
    <row r="1803" spans="1:28" x14ac:dyDescent="0.25">
      <c r="A1803" s="45" t="str">
        <f>IF(Данные2!$A1803&lt;&gt;"",Данные2!$A1803,"")</f>
        <v/>
      </c>
      <c r="G1803" s="45" t="str">
        <f t="shared" si="84"/>
        <v/>
      </c>
      <c r="H1803" s="45" t="str">
        <f>IF(COUNTIF(G$1:G1803,G1803)=1,IF(COUNT(H$1:H1802)&gt;0,MAX(H$1:H1802)+1,1),"")</f>
        <v/>
      </c>
      <c r="J1803" s="45" t="str">
        <f>IFERROR(IF(AND(Данные3!A1803&lt;&gt;"",Данные3!A1803=D$2),Данные3!B1803,""),"")</f>
        <v/>
      </c>
      <c r="K1803" s="45" t="str">
        <f>IF(COUNTIF(J$1:J1803,J1803)=1,IF(COUNT(K$1:K1802)&gt;0,MAX(K$1:K1802)+1,1),"")</f>
        <v/>
      </c>
      <c r="M1803" s="51" t="str">
        <f>IF(G1803="","",IFERROR(SUMIFS(Данные3!$E:$E,Данные3!$A:$A,D$2,Данные3!$B:$B,G1803),""))</f>
        <v/>
      </c>
      <c r="N1803" s="51" t="str">
        <f>IF(G1803="","",IFERROR(SUMIFS(Данные3!$F:$F,Данные3!$A:$A,D$2,Данные3!$B:$B,G1803),""))</f>
        <v/>
      </c>
      <c r="O1803" s="51" t="str">
        <f>IF(G1803="","",IFERROR(ROUND(SUMIFS(Данные3!$G:$G,Данные3!$A:$A,D$2,Данные3!$B:$B,G1803)*100,0)&amp;"%",""))</f>
        <v/>
      </c>
      <c r="U1803" s="51" t="str">
        <f t="shared" si="85"/>
        <v/>
      </c>
      <c r="V1803" s="53" t="str">
        <f t="shared" si="86"/>
        <v/>
      </c>
      <c r="W1803" s="51" t="str">
        <f>IFERROR(IF(Данные2!$A1803&lt;&gt;"",Данные2!$A1803,""),"")</f>
        <v/>
      </c>
      <c r="X1803" s="53" t="str">
        <f>IF(COUNTIF(W$1:W1803,W1803)=1,IF(COUNT(X$1:X1802)&gt;0,MAX(X$1:X1802)+1,1),"")</f>
        <v/>
      </c>
      <c r="Z1803" s="51" t="str">
        <f>IF($U1803="","",IFERROR(SUMIF(Данные2!$A:$A,Техлист!$U1803,Данные2!D:D),""))</f>
        <v/>
      </c>
      <c r="AA1803" s="51" t="str">
        <f>IF($U1803="","",IFERROR(SUMIF(Данные2!$A:$A,Техлист!$U1803,Данные2!E:E),""))</f>
        <v/>
      </c>
      <c r="AB1803" s="45" t="str">
        <f>IF($U1803="","",IFERROR(ROUND(SUMIF(Данные2!$A:$A,Техлист!$U1803,Данные2!F:F)*100,0)&amp;"%",""))</f>
        <v/>
      </c>
    </row>
    <row r="1804" spans="1:28" x14ac:dyDescent="0.25">
      <c r="A1804" s="45" t="str">
        <f>IF(Данные2!$A1804&lt;&gt;"",Данные2!$A1804,"")</f>
        <v/>
      </c>
      <c r="G1804" s="45" t="str">
        <f t="shared" si="84"/>
        <v/>
      </c>
      <c r="H1804" s="45" t="str">
        <f>IF(COUNTIF(G$1:G1804,G1804)=1,IF(COUNT(H$1:H1803)&gt;0,MAX(H$1:H1803)+1,1),"")</f>
        <v/>
      </c>
      <c r="J1804" s="45" t="str">
        <f>IFERROR(IF(AND(Данные3!A1804&lt;&gt;"",Данные3!A1804=D$2),Данные3!B1804,""),"")</f>
        <v/>
      </c>
      <c r="K1804" s="45" t="str">
        <f>IF(COUNTIF(J$1:J1804,J1804)=1,IF(COUNT(K$1:K1803)&gt;0,MAX(K$1:K1803)+1,1),"")</f>
        <v/>
      </c>
      <c r="M1804" s="51" t="str">
        <f>IF(G1804="","",IFERROR(SUMIFS(Данные3!$E:$E,Данные3!$A:$A,D$2,Данные3!$B:$B,G1804),""))</f>
        <v/>
      </c>
      <c r="N1804" s="51" t="str">
        <f>IF(G1804="","",IFERROR(SUMIFS(Данные3!$F:$F,Данные3!$A:$A,D$2,Данные3!$B:$B,G1804),""))</f>
        <v/>
      </c>
      <c r="O1804" s="51" t="str">
        <f>IF(G1804="","",IFERROR(ROUND(SUMIFS(Данные3!$G:$G,Данные3!$A:$A,D$2,Данные3!$B:$B,G1804)*100,0)&amp;"%",""))</f>
        <v/>
      </c>
      <c r="U1804" s="51" t="str">
        <f t="shared" si="85"/>
        <v/>
      </c>
      <c r="V1804" s="53" t="str">
        <f t="shared" si="86"/>
        <v/>
      </c>
      <c r="W1804" s="51" t="str">
        <f>IFERROR(IF(Данные2!$A1804&lt;&gt;"",Данные2!$A1804,""),"")</f>
        <v/>
      </c>
      <c r="X1804" s="53" t="str">
        <f>IF(COUNTIF(W$1:W1804,W1804)=1,IF(COUNT(X$1:X1803)&gt;0,MAX(X$1:X1803)+1,1),"")</f>
        <v/>
      </c>
      <c r="Z1804" s="51" t="str">
        <f>IF($U1804="","",IFERROR(SUMIF(Данные2!$A:$A,Техлист!$U1804,Данные2!D:D),""))</f>
        <v/>
      </c>
      <c r="AA1804" s="51" t="str">
        <f>IF($U1804="","",IFERROR(SUMIF(Данные2!$A:$A,Техлист!$U1804,Данные2!E:E),""))</f>
        <v/>
      </c>
      <c r="AB1804" s="45" t="str">
        <f>IF($U1804="","",IFERROR(ROUND(SUMIF(Данные2!$A:$A,Техлист!$U1804,Данные2!F:F)*100,0)&amp;"%",""))</f>
        <v/>
      </c>
    </row>
    <row r="1805" spans="1:28" x14ac:dyDescent="0.25">
      <c r="A1805" s="45" t="str">
        <f>IF(Данные2!$A1805&lt;&gt;"",Данные2!$A1805,"")</f>
        <v/>
      </c>
      <c r="G1805" s="45" t="str">
        <f t="shared" si="84"/>
        <v/>
      </c>
      <c r="H1805" s="45" t="str">
        <f>IF(COUNTIF(G$1:G1805,G1805)=1,IF(COUNT(H$1:H1804)&gt;0,MAX(H$1:H1804)+1,1),"")</f>
        <v/>
      </c>
      <c r="J1805" s="45" t="str">
        <f>IFERROR(IF(AND(Данные3!A1805&lt;&gt;"",Данные3!A1805=D$2),Данные3!B1805,""),"")</f>
        <v/>
      </c>
      <c r="K1805" s="45" t="str">
        <f>IF(COUNTIF(J$1:J1805,J1805)=1,IF(COUNT(K$1:K1804)&gt;0,MAX(K$1:K1804)+1,1),"")</f>
        <v/>
      </c>
      <c r="M1805" s="51" t="str">
        <f>IF(G1805="","",IFERROR(SUMIFS(Данные3!$E:$E,Данные3!$A:$A,D$2,Данные3!$B:$B,G1805),""))</f>
        <v/>
      </c>
      <c r="N1805" s="51" t="str">
        <f>IF(G1805="","",IFERROR(SUMIFS(Данные3!$F:$F,Данные3!$A:$A,D$2,Данные3!$B:$B,G1805),""))</f>
        <v/>
      </c>
      <c r="O1805" s="51" t="str">
        <f>IF(G1805="","",IFERROR(ROUND(SUMIFS(Данные3!$G:$G,Данные3!$A:$A,D$2,Данные3!$B:$B,G1805)*100,0)&amp;"%",""))</f>
        <v/>
      </c>
      <c r="U1805" s="51" t="str">
        <f t="shared" si="85"/>
        <v/>
      </c>
      <c r="V1805" s="53" t="str">
        <f t="shared" si="86"/>
        <v/>
      </c>
      <c r="W1805" s="51" t="str">
        <f>IFERROR(IF(Данные2!$A1805&lt;&gt;"",Данные2!$A1805,""),"")</f>
        <v/>
      </c>
      <c r="X1805" s="53" t="str">
        <f>IF(COUNTIF(W$1:W1805,W1805)=1,IF(COUNT(X$1:X1804)&gt;0,MAX(X$1:X1804)+1,1),"")</f>
        <v/>
      </c>
      <c r="Z1805" s="51" t="str">
        <f>IF($U1805="","",IFERROR(SUMIF(Данные2!$A:$A,Техлист!$U1805,Данные2!D:D),""))</f>
        <v/>
      </c>
      <c r="AA1805" s="51" t="str">
        <f>IF($U1805="","",IFERROR(SUMIF(Данные2!$A:$A,Техлист!$U1805,Данные2!E:E),""))</f>
        <v/>
      </c>
      <c r="AB1805" s="45" t="str">
        <f>IF($U1805="","",IFERROR(ROUND(SUMIF(Данные2!$A:$A,Техлист!$U1805,Данные2!F:F)*100,0)&amp;"%",""))</f>
        <v/>
      </c>
    </row>
    <row r="1806" spans="1:28" x14ac:dyDescent="0.25">
      <c r="A1806" s="45" t="str">
        <f>IF(Данные2!$A1806&lt;&gt;"",Данные2!$A1806,"")</f>
        <v/>
      </c>
      <c r="G1806" s="45" t="str">
        <f t="shared" si="84"/>
        <v/>
      </c>
      <c r="H1806" s="45" t="str">
        <f>IF(COUNTIF(G$1:G1806,G1806)=1,IF(COUNT(H$1:H1805)&gt;0,MAX(H$1:H1805)+1,1),"")</f>
        <v/>
      </c>
      <c r="J1806" s="45" t="str">
        <f>IFERROR(IF(AND(Данные3!A1806&lt;&gt;"",Данные3!A1806=D$2),Данные3!B1806,""),"")</f>
        <v/>
      </c>
      <c r="K1806" s="45" t="str">
        <f>IF(COUNTIF(J$1:J1806,J1806)=1,IF(COUNT(K$1:K1805)&gt;0,MAX(K$1:K1805)+1,1),"")</f>
        <v/>
      </c>
      <c r="M1806" s="51" t="str">
        <f>IF(G1806="","",IFERROR(SUMIFS(Данные3!$E:$E,Данные3!$A:$A,D$2,Данные3!$B:$B,G1806),""))</f>
        <v/>
      </c>
      <c r="N1806" s="51" t="str">
        <f>IF(G1806="","",IFERROR(SUMIFS(Данные3!$F:$F,Данные3!$A:$A,D$2,Данные3!$B:$B,G1806),""))</f>
        <v/>
      </c>
      <c r="O1806" s="51" t="str">
        <f>IF(G1806="","",IFERROR(ROUND(SUMIFS(Данные3!$G:$G,Данные3!$A:$A,D$2,Данные3!$B:$B,G1806)*100,0)&amp;"%",""))</f>
        <v/>
      </c>
      <c r="U1806" s="51" t="str">
        <f t="shared" si="85"/>
        <v/>
      </c>
      <c r="V1806" s="53" t="str">
        <f t="shared" si="86"/>
        <v/>
      </c>
      <c r="W1806" s="51" t="str">
        <f>IFERROR(IF(Данные2!$A1806&lt;&gt;"",Данные2!$A1806,""),"")</f>
        <v/>
      </c>
      <c r="X1806" s="53" t="str">
        <f>IF(COUNTIF(W$1:W1806,W1806)=1,IF(COUNT(X$1:X1805)&gt;0,MAX(X$1:X1805)+1,1),"")</f>
        <v/>
      </c>
      <c r="Z1806" s="51" t="str">
        <f>IF($U1806="","",IFERROR(SUMIF(Данные2!$A:$A,Техлист!$U1806,Данные2!D:D),""))</f>
        <v/>
      </c>
      <c r="AA1806" s="51" t="str">
        <f>IF($U1806="","",IFERROR(SUMIF(Данные2!$A:$A,Техлист!$U1806,Данные2!E:E),""))</f>
        <v/>
      </c>
      <c r="AB1806" s="45" t="str">
        <f>IF($U1806="","",IFERROR(ROUND(SUMIF(Данные2!$A:$A,Техлист!$U1806,Данные2!F:F)*100,0)&amp;"%",""))</f>
        <v/>
      </c>
    </row>
    <row r="1807" spans="1:28" x14ac:dyDescent="0.25">
      <c r="A1807" s="45" t="str">
        <f>IF(Данные2!$A1807&lt;&gt;"",Данные2!$A1807,"")</f>
        <v/>
      </c>
      <c r="G1807" s="45" t="str">
        <f t="shared" si="84"/>
        <v/>
      </c>
      <c r="H1807" s="45" t="str">
        <f>IF(COUNTIF(G$1:G1807,G1807)=1,IF(COUNT(H$1:H1806)&gt;0,MAX(H$1:H1806)+1,1),"")</f>
        <v/>
      </c>
      <c r="J1807" s="45" t="str">
        <f>IFERROR(IF(AND(Данные3!A1807&lt;&gt;"",Данные3!A1807=D$2),Данные3!B1807,""),"")</f>
        <v/>
      </c>
      <c r="K1807" s="45" t="str">
        <f>IF(COUNTIF(J$1:J1807,J1807)=1,IF(COUNT(K$1:K1806)&gt;0,MAX(K$1:K1806)+1,1),"")</f>
        <v/>
      </c>
      <c r="M1807" s="51" t="str">
        <f>IF(G1807="","",IFERROR(SUMIFS(Данные3!$E:$E,Данные3!$A:$A,D$2,Данные3!$B:$B,G1807),""))</f>
        <v/>
      </c>
      <c r="N1807" s="51" t="str">
        <f>IF(G1807="","",IFERROR(SUMIFS(Данные3!$F:$F,Данные3!$A:$A,D$2,Данные3!$B:$B,G1807),""))</f>
        <v/>
      </c>
      <c r="O1807" s="51" t="str">
        <f>IF(G1807="","",IFERROR(ROUND(SUMIFS(Данные3!$G:$G,Данные3!$A:$A,D$2,Данные3!$B:$B,G1807)*100,0)&amp;"%",""))</f>
        <v/>
      </c>
      <c r="U1807" s="51" t="str">
        <f t="shared" si="85"/>
        <v/>
      </c>
      <c r="V1807" s="53" t="str">
        <f t="shared" si="86"/>
        <v/>
      </c>
      <c r="W1807" s="51" t="str">
        <f>IFERROR(IF(Данные2!$A1807&lt;&gt;"",Данные2!$A1807,""),"")</f>
        <v/>
      </c>
      <c r="X1807" s="53" t="str">
        <f>IF(COUNTIF(W$1:W1807,W1807)=1,IF(COUNT(X$1:X1806)&gt;0,MAX(X$1:X1806)+1,1),"")</f>
        <v/>
      </c>
      <c r="Z1807" s="51" t="str">
        <f>IF($U1807="","",IFERROR(SUMIF(Данные2!$A:$A,Техлист!$U1807,Данные2!D:D),""))</f>
        <v/>
      </c>
      <c r="AA1807" s="51" t="str">
        <f>IF($U1807="","",IFERROR(SUMIF(Данные2!$A:$A,Техлист!$U1807,Данные2!E:E),""))</f>
        <v/>
      </c>
      <c r="AB1807" s="45" t="str">
        <f>IF($U1807="","",IFERROR(ROUND(SUMIF(Данные2!$A:$A,Техлист!$U1807,Данные2!F:F)*100,0)&amp;"%",""))</f>
        <v/>
      </c>
    </row>
    <row r="1808" spans="1:28" x14ac:dyDescent="0.25">
      <c r="A1808" s="45" t="str">
        <f>IF(Данные2!$A1808&lt;&gt;"",Данные2!$A1808,"")</f>
        <v/>
      </c>
      <c r="G1808" s="45" t="str">
        <f t="shared" si="84"/>
        <v/>
      </c>
      <c r="H1808" s="45" t="str">
        <f>IF(COUNTIF(G$1:G1808,G1808)=1,IF(COUNT(H$1:H1807)&gt;0,MAX(H$1:H1807)+1,1),"")</f>
        <v/>
      </c>
      <c r="J1808" s="45" t="str">
        <f>IFERROR(IF(AND(Данные3!A1808&lt;&gt;"",Данные3!A1808=D$2),Данные3!B1808,""),"")</f>
        <v/>
      </c>
      <c r="K1808" s="45" t="str">
        <f>IF(COUNTIF(J$1:J1808,J1808)=1,IF(COUNT(K$1:K1807)&gt;0,MAX(K$1:K1807)+1,1),"")</f>
        <v/>
      </c>
      <c r="M1808" s="51" t="str">
        <f>IF(G1808="","",IFERROR(SUMIFS(Данные3!$E:$E,Данные3!$A:$A,D$2,Данные3!$B:$B,G1808),""))</f>
        <v/>
      </c>
      <c r="N1808" s="51" t="str">
        <f>IF(G1808="","",IFERROR(SUMIFS(Данные3!$F:$F,Данные3!$A:$A,D$2,Данные3!$B:$B,G1808),""))</f>
        <v/>
      </c>
      <c r="O1808" s="51" t="str">
        <f>IF(G1808="","",IFERROR(ROUND(SUMIFS(Данные3!$G:$G,Данные3!$A:$A,D$2,Данные3!$B:$B,G1808)*100,0)&amp;"%",""))</f>
        <v/>
      </c>
      <c r="U1808" s="51" t="str">
        <f t="shared" si="85"/>
        <v/>
      </c>
      <c r="V1808" s="53" t="str">
        <f t="shared" si="86"/>
        <v/>
      </c>
      <c r="W1808" s="51" t="str">
        <f>IFERROR(IF(Данные2!$A1808&lt;&gt;"",Данные2!$A1808,""),"")</f>
        <v/>
      </c>
      <c r="X1808" s="53" t="str">
        <f>IF(COUNTIF(W$1:W1808,W1808)=1,IF(COUNT(X$1:X1807)&gt;0,MAX(X$1:X1807)+1,1),"")</f>
        <v/>
      </c>
      <c r="Z1808" s="51" t="str">
        <f>IF($U1808="","",IFERROR(SUMIF(Данные2!$A:$A,Техлист!$U1808,Данные2!D:D),""))</f>
        <v/>
      </c>
      <c r="AA1808" s="51" t="str">
        <f>IF($U1808="","",IFERROR(SUMIF(Данные2!$A:$A,Техлист!$U1808,Данные2!E:E),""))</f>
        <v/>
      </c>
      <c r="AB1808" s="45" t="str">
        <f>IF($U1808="","",IFERROR(ROUND(SUMIF(Данные2!$A:$A,Техлист!$U1808,Данные2!F:F)*100,0)&amp;"%",""))</f>
        <v/>
      </c>
    </row>
    <row r="1809" spans="1:28" x14ac:dyDescent="0.25">
      <c r="A1809" s="45" t="str">
        <f>IF(Данные2!$A1809&lt;&gt;"",Данные2!$A1809,"")</f>
        <v/>
      </c>
      <c r="G1809" s="45" t="str">
        <f t="shared" si="84"/>
        <v/>
      </c>
      <c r="H1809" s="45" t="str">
        <f>IF(COUNTIF(G$1:G1809,G1809)=1,IF(COUNT(H$1:H1808)&gt;0,MAX(H$1:H1808)+1,1),"")</f>
        <v/>
      </c>
      <c r="J1809" s="45" t="str">
        <f>IFERROR(IF(AND(Данные3!A1809&lt;&gt;"",Данные3!A1809=D$2),Данные3!B1809,""),"")</f>
        <v/>
      </c>
      <c r="K1809" s="45" t="str">
        <f>IF(COUNTIF(J$1:J1809,J1809)=1,IF(COUNT(K$1:K1808)&gt;0,MAX(K$1:K1808)+1,1),"")</f>
        <v/>
      </c>
      <c r="M1809" s="51" t="str">
        <f>IF(G1809="","",IFERROR(SUMIFS(Данные3!$E:$E,Данные3!$A:$A,D$2,Данные3!$B:$B,G1809),""))</f>
        <v/>
      </c>
      <c r="N1809" s="51" t="str">
        <f>IF(G1809="","",IFERROR(SUMIFS(Данные3!$F:$F,Данные3!$A:$A,D$2,Данные3!$B:$B,G1809),""))</f>
        <v/>
      </c>
      <c r="O1809" s="51" t="str">
        <f>IF(G1809="","",IFERROR(ROUND(SUMIFS(Данные3!$G:$G,Данные3!$A:$A,D$2,Данные3!$B:$B,G1809)*100,0)&amp;"%",""))</f>
        <v/>
      </c>
      <c r="U1809" s="51" t="str">
        <f t="shared" si="85"/>
        <v/>
      </c>
      <c r="V1809" s="53" t="str">
        <f t="shared" si="86"/>
        <v/>
      </c>
      <c r="W1809" s="51" t="str">
        <f>IFERROR(IF(Данные2!$A1809&lt;&gt;"",Данные2!$A1809,""),"")</f>
        <v/>
      </c>
      <c r="X1809" s="53" t="str">
        <f>IF(COUNTIF(W$1:W1809,W1809)=1,IF(COUNT(X$1:X1808)&gt;0,MAX(X$1:X1808)+1,1),"")</f>
        <v/>
      </c>
      <c r="Z1809" s="51" t="str">
        <f>IF($U1809="","",IFERROR(SUMIF(Данные2!$A:$A,Техлист!$U1809,Данные2!D:D),""))</f>
        <v/>
      </c>
      <c r="AA1809" s="51" t="str">
        <f>IF($U1809="","",IFERROR(SUMIF(Данные2!$A:$A,Техлист!$U1809,Данные2!E:E),""))</f>
        <v/>
      </c>
      <c r="AB1809" s="45" t="str">
        <f>IF($U1809="","",IFERROR(ROUND(SUMIF(Данные2!$A:$A,Техлист!$U1809,Данные2!F:F)*100,0)&amp;"%",""))</f>
        <v/>
      </c>
    </row>
    <row r="1810" spans="1:28" x14ac:dyDescent="0.25">
      <c r="A1810" s="45" t="str">
        <f>IF(Данные2!$A1810&lt;&gt;"",Данные2!$A1810,"")</f>
        <v/>
      </c>
      <c r="G1810" s="45" t="str">
        <f t="shared" si="84"/>
        <v/>
      </c>
      <c r="H1810" s="45" t="str">
        <f>IF(COUNTIF(G$1:G1810,G1810)=1,IF(COUNT(H$1:H1809)&gt;0,MAX(H$1:H1809)+1,1),"")</f>
        <v/>
      </c>
      <c r="J1810" s="45" t="str">
        <f>IFERROR(IF(AND(Данные3!A1810&lt;&gt;"",Данные3!A1810=D$2),Данные3!B1810,""),"")</f>
        <v/>
      </c>
      <c r="K1810" s="45" t="str">
        <f>IF(COUNTIF(J$1:J1810,J1810)=1,IF(COUNT(K$1:K1809)&gt;0,MAX(K$1:K1809)+1,1),"")</f>
        <v/>
      </c>
      <c r="M1810" s="51" t="str">
        <f>IF(G1810="","",IFERROR(SUMIFS(Данные3!$E:$E,Данные3!$A:$A,D$2,Данные3!$B:$B,G1810),""))</f>
        <v/>
      </c>
      <c r="N1810" s="51" t="str">
        <f>IF(G1810="","",IFERROR(SUMIFS(Данные3!$F:$F,Данные3!$A:$A,D$2,Данные3!$B:$B,G1810),""))</f>
        <v/>
      </c>
      <c r="O1810" s="51" t="str">
        <f>IF(G1810="","",IFERROR(ROUND(SUMIFS(Данные3!$G:$G,Данные3!$A:$A,D$2,Данные3!$B:$B,G1810)*100,0)&amp;"%",""))</f>
        <v/>
      </c>
      <c r="U1810" s="51" t="str">
        <f t="shared" si="85"/>
        <v/>
      </c>
      <c r="V1810" s="53" t="str">
        <f t="shared" si="86"/>
        <v/>
      </c>
      <c r="W1810" s="51" t="str">
        <f>IFERROR(IF(Данные2!$A1810&lt;&gt;"",Данные2!$A1810,""),"")</f>
        <v/>
      </c>
      <c r="X1810" s="53" t="str">
        <f>IF(COUNTIF(W$1:W1810,W1810)=1,IF(COUNT(X$1:X1809)&gt;0,MAX(X$1:X1809)+1,1),"")</f>
        <v/>
      </c>
      <c r="Z1810" s="51" t="str">
        <f>IF($U1810="","",IFERROR(SUMIF(Данные2!$A:$A,Техлист!$U1810,Данные2!D:D),""))</f>
        <v/>
      </c>
      <c r="AA1810" s="51" t="str">
        <f>IF($U1810="","",IFERROR(SUMIF(Данные2!$A:$A,Техлист!$U1810,Данные2!E:E),""))</f>
        <v/>
      </c>
      <c r="AB1810" s="45" t="str">
        <f>IF($U1810="","",IFERROR(ROUND(SUMIF(Данные2!$A:$A,Техлист!$U1810,Данные2!F:F)*100,0)&amp;"%",""))</f>
        <v/>
      </c>
    </row>
    <row r="1811" spans="1:28" x14ac:dyDescent="0.25">
      <c r="A1811" s="45" t="str">
        <f>IF(Данные2!$A1811&lt;&gt;"",Данные2!$A1811,"")</f>
        <v/>
      </c>
      <c r="G1811" s="45" t="str">
        <f t="shared" si="84"/>
        <v/>
      </c>
      <c r="H1811" s="45" t="str">
        <f>IF(COUNTIF(G$1:G1811,G1811)=1,IF(COUNT(H$1:H1810)&gt;0,MAX(H$1:H1810)+1,1),"")</f>
        <v/>
      </c>
      <c r="J1811" s="45" t="str">
        <f>IFERROR(IF(AND(Данные3!A1811&lt;&gt;"",Данные3!A1811=D$2),Данные3!B1811,""),"")</f>
        <v/>
      </c>
      <c r="K1811" s="45" t="str">
        <f>IF(COUNTIF(J$1:J1811,J1811)=1,IF(COUNT(K$1:K1810)&gt;0,MAX(K$1:K1810)+1,1),"")</f>
        <v/>
      </c>
      <c r="M1811" s="51" t="str">
        <f>IF(G1811="","",IFERROR(SUMIFS(Данные3!$E:$E,Данные3!$A:$A,D$2,Данные3!$B:$B,G1811),""))</f>
        <v/>
      </c>
      <c r="N1811" s="51" t="str">
        <f>IF(G1811="","",IFERROR(SUMIFS(Данные3!$F:$F,Данные3!$A:$A,D$2,Данные3!$B:$B,G1811),""))</f>
        <v/>
      </c>
      <c r="O1811" s="51" t="str">
        <f>IF(G1811="","",IFERROR(ROUND(SUMIFS(Данные3!$G:$G,Данные3!$A:$A,D$2,Данные3!$B:$B,G1811)*100,0)&amp;"%",""))</f>
        <v/>
      </c>
      <c r="U1811" s="51" t="str">
        <f t="shared" si="85"/>
        <v/>
      </c>
      <c r="V1811" s="53" t="str">
        <f t="shared" si="86"/>
        <v/>
      </c>
      <c r="W1811" s="51" t="str">
        <f>IFERROR(IF(Данные2!$A1811&lt;&gt;"",Данные2!$A1811,""),"")</f>
        <v/>
      </c>
      <c r="X1811" s="53" t="str">
        <f>IF(COUNTIF(W$1:W1811,W1811)=1,IF(COUNT(X$1:X1810)&gt;0,MAX(X$1:X1810)+1,1),"")</f>
        <v/>
      </c>
      <c r="Z1811" s="51" t="str">
        <f>IF($U1811="","",IFERROR(SUMIF(Данные2!$A:$A,Техлист!$U1811,Данные2!D:D),""))</f>
        <v/>
      </c>
      <c r="AA1811" s="51" t="str">
        <f>IF($U1811="","",IFERROR(SUMIF(Данные2!$A:$A,Техлист!$U1811,Данные2!E:E),""))</f>
        <v/>
      </c>
      <c r="AB1811" s="45" t="str">
        <f>IF($U1811="","",IFERROR(ROUND(SUMIF(Данные2!$A:$A,Техлист!$U1811,Данные2!F:F)*100,0)&amp;"%",""))</f>
        <v/>
      </c>
    </row>
    <row r="1812" spans="1:28" x14ac:dyDescent="0.25">
      <c r="A1812" s="45" t="str">
        <f>IF(Данные2!$A1812&lt;&gt;"",Данные2!$A1812,"")</f>
        <v/>
      </c>
      <c r="G1812" s="45" t="str">
        <f t="shared" si="84"/>
        <v/>
      </c>
      <c r="H1812" s="45" t="str">
        <f>IF(COUNTIF(G$1:G1812,G1812)=1,IF(COUNT(H$1:H1811)&gt;0,MAX(H$1:H1811)+1,1),"")</f>
        <v/>
      </c>
      <c r="J1812" s="45" t="str">
        <f>IFERROR(IF(AND(Данные3!A1812&lt;&gt;"",Данные3!A1812=D$2),Данные3!B1812,""),"")</f>
        <v/>
      </c>
      <c r="K1812" s="45" t="str">
        <f>IF(COUNTIF(J$1:J1812,J1812)=1,IF(COUNT(K$1:K1811)&gt;0,MAX(K$1:K1811)+1,1),"")</f>
        <v/>
      </c>
      <c r="M1812" s="51" t="str">
        <f>IF(G1812="","",IFERROR(SUMIFS(Данные3!$E:$E,Данные3!$A:$A,D$2,Данные3!$B:$B,G1812),""))</f>
        <v/>
      </c>
      <c r="N1812" s="51" t="str">
        <f>IF(G1812="","",IFERROR(SUMIFS(Данные3!$F:$F,Данные3!$A:$A,D$2,Данные3!$B:$B,G1812),""))</f>
        <v/>
      </c>
      <c r="O1812" s="51" t="str">
        <f>IF(G1812="","",IFERROR(ROUND(SUMIFS(Данные3!$G:$G,Данные3!$A:$A,D$2,Данные3!$B:$B,G1812)*100,0)&amp;"%",""))</f>
        <v/>
      </c>
      <c r="U1812" s="51" t="str">
        <f t="shared" si="85"/>
        <v/>
      </c>
      <c r="V1812" s="53" t="str">
        <f t="shared" si="86"/>
        <v/>
      </c>
      <c r="W1812" s="51" t="str">
        <f>IFERROR(IF(Данные2!$A1812&lt;&gt;"",Данные2!$A1812,""),"")</f>
        <v/>
      </c>
      <c r="X1812" s="53" t="str">
        <f>IF(COUNTIF(W$1:W1812,W1812)=1,IF(COUNT(X$1:X1811)&gt;0,MAX(X$1:X1811)+1,1),"")</f>
        <v/>
      </c>
      <c r="Z1812" s="51" t="str">
        <f>IF($U1812="","",IFERROR(SUMIF(Данные2!$A:$A,Техлист!$U1812,Данные2!D:D),""))</f>
        <v/>
      </c>
      <c r="AA1812" s="51" t="str">
        <f>IF($U1812="","",IFERROR(SUMIF(Данные2!$A:$A,Техлист!$U1812,Данные2!E:E),""))</f>
        <v/>
      </c>
      <c r="AB1812" s="45" t="str">
        <f>IF($U1812="","",IFERROR(ROUND(SUMIF(Данные2!$A:$A,Техлист!$U1812,Данные2!F:F)*100,0)&amp;"%",""))</f>
        <v/>
      </c>
    </row>
    <row r="1813" spans="1:28" x14ac:dyDescent="0.25">
      <c r="A1813" s="45" t="str">
        <f>IF(Данные2!$A1813&lt;&gt;"",Данные2!$A1813,"")</f>
        <v/>
      </c>
      <c r="G1813" s="45" t="str">
        <f t="shared" si="84"/>
        <v/>
      </c>
      <c r="H1813" s="45" t="str">
        <f>IF(COUNTIF(G$1:G1813,G1813)=1,IF(COUNT(H$1:H1812)&gt;0,MAX(H$1:H1812)+1,1),"")</f>
        <v/>
      </c>
      <c r="J1813" s="45" t="str">
        <f>IFERROR(IF(AND(Данные3!A1813&lt;&gt;"",Данные3!A1813=D$2),Данные3!B1813,""),"")</f>
        <v/>
      </c>
      <c r="K1813" s="45" t="str">
        <f>IF(COUNTIF(J$1:J1813,J1813)=1,IF(COUNT(K$1:K1812)&gt;0,MAX(K$1:K1812)+1,1),"")</f>
        <v/>
      </c>
      <c r="M1813" s="51" t="str">
        <f>IF(G1813="","",IFERROR(SUMIFS(Данные3!$E:$E,Данные3!$A:$A,D$2,Данные3!$B:$B,G1813),""))</f>
        <v/>
      </c>
      <c r="N1813" s="51" t="str">
        <f>IF(G1813="","",IFERROR(SUMIFS(Данные3!$F:$F,Данные3!$A:$A,D$2,Данные3!$B:$B,G1813),""))</f>
        <v/>
      </c>
      <c r="O1813" s="51" t="str">
        <f>IF(G1813="","",IFERROR(ROUND(SUMIFS(Данные3!$G:$G,Данные3!$A:$A,D$2,Данные3!$B:$B,G1813)*100,0)&amp;"%",""))</f>
        <v/>
      </c>
      <c r="U1813" s="51" t="str">
        <f t="shared" si="85"/>
        <v/>
      </c>
      <c r="V1813" s="53" t="str">
        <f t="shared" si="86"/>
        <v/>
      </c>
      <c r="W1813" s="51" t="str">
        <f>IFERROR(IF(Данные2!$A1813&lt;&gt;"",Данные2!$A1813,""),"")</f>
        <v/>
      </c>
      <c r="X1813" s="53" t="str">
        <f>IF(COUNTIF(W$1:W1813,W1813)=1,IF(COUNT(X$1:X1812)&gt;0,MAX(X$1:X1812)+1,1),"")</f>
        <v/>
      </c>
      <c r="Z1813" s="51" t="str">
        <f>IF($U1813="","",IFERROR(SUMIF(Данные2!$A:$A,Техлист!$U1813,Данные2!D:D),""))</f>
        <v/>
      </c>
      <c r="AA1813" s="51" t="str">
        <f>IF($U1813="","",IFERROR(SUMIF(Данные2!$A:$A,Техлист!$U1813,Данные2!E:E),""))</f>
        <v/>
      </c>
      <c r="AB1813" s="45" t="str">
        <f>IF($U1813="","",IFERROR(ROUND(SUMIF(Данные2!$A:$A,Техлист!$U1813,Данные2!F:F)*100,0)&amp;"%",""))</f>
        <v/>
      </c>
    </row>
    <row r="1814" spans="1:28" x14ac:dyDescent="0.25">
      <c r="A1814" s="45" t="str">
        <f>IF(Данные2!$A1814&lt;&gt;"",Данные2!$A1814,"")</f>
        <v/>
      </c>
      <c r="G1814" s="45" t="str">
        <f t="shared" si="84"/>
        <v/>
      </c>
      <c r="H1814" s="45" t="str">
        <f>IF(COUNTIF(G$1:G1814,G1814)=1,IF(COUNT(H$1:H1813)&gt;0,MAX(H$1:H1813)+1,1),"")</f>
        <v/>
      </c>
      <c r="J1814" s="45" t="str">
        <f>IFERROR(IF(AND(Данные3!A1814&lt;&gt;"",Данные3!A1814=D$2),Данные3!B1814,""),"")</f>
        <v/>
      </c>
      <c r="K1814" s="45" t="str">
        <f>IF(COUNTIF(J$1:J1814,J1814)=1,IF(COUNT(K$1:K1813)&gt;0,MAX(K$1:K1813)+1,1),"")</f>
        <v/>
      </c>
      <c r="M1814" s="51" t="str">
        <f>IF(G1814="","",IFERROR(SUMIFS(Данные3!$E:$E,Данные3!$A:$A,D$2,Данные3!$B:$B,G1814),""))</f>
        <v/>
      </c>
      <c r="N1814" s="51" t="str">
        <f>IF(G1814="","",IFERROR(SUMIFS(Данные3!$F:$F,Данные3!$A:$A,D$2,Данные3!$B:$B,G1814),""))</f>
        <v/>
      </c>
      <c r="O1814" s="51" t="str">
        <f>IF(G1814="","",IFERROR(ROUND(SUMIFS(Данные3!$G:$G,Данные3!$A:$A,D$2,Данные3!$B:$B,G1814)*100,0)&amp;"%",""))</f>
        <v/>
      </c>
      <c r="U1814" s="51" t="str">
        <f t="shared" si="85"/>
        <v/>
      </c>
      <c r="V1814" s="53" t="str">
        <f t="shared" si="86"/>
        <v/>
      </c>
      <c r="W1814" s="51" t="str">
        <f>IFERROR(IF(Данные2!$A1814&lt;&gt;"",Данные2!$A1814,""),"")</f>
        <v/>
      </c>
      <c r="X1814" s="53" t="str">
        <f>IF(COUNTIF(W$1:W1814,W1814)=1,IF(COUNT(X$1:X1813)&gt;0,MAX(X$1:X1813)+1,1),"")</f>
        <v/>
      </c>
      <c r="Z1814" s="51" t="str">
        <f>IF($U1814="","",IFERROR(SUMIF(Данные2!$A:$A,Техлист!$U1814,Данные2!D:D),""))</f>
        <v/>
      </c>
      <c r="AA1814" s="51" t="str">
        <f>IF($U1814="","",IFERROR(SUMIF(Данные2!$A:$A,Техлист!$U1814,Данные2!E:E),""))</f>
        <v/>
      </c>
      <c r="AB1814" s="45" t="str">
        <f>IF($U1814="","",IFERROR(ROUND(SUMIF(Данные2!$A:$A,Техлист!$U1814,Данные2!F:F)*100,0)&amp;"%",""))</f>
        <v/>
      </c>
    </row>
    <row r="1815" spans="1:28" x14ac:dyDescent="0.25">
      <c r="A1815" s="45" t="str">
        <f>IF(Данные2!$A1815&lt;&gt;"",Данные2!$A1815,"")</f>
        <v/>
      </c>
      <c r="G1815" s="45" t="str">
        <f t="shared" si="84"/>
        <v/>
      </c>
      <c r="H1815" s="45" t="str">
        <f>IF(COUNTIF(G$1:G1815,G1815)=1,IF(COUNT(H$1:H1814)&gt;0,MAX(H$1:H1814)+1,1),"")</f>
        <v/>
      </c>
      <c r="J1815" s="45" t="str">
        <f>IFERROR(IF(AND(Данные3!A1815&lt;&gt;"",Данные3!A1815=D$2),Данные3!B1815,""),"")</f>
        <v/>
      </c>
      <c r="K1815" s="45" t="str">
        <f>IF(COUNTIF(J$1:J1815,J1815)=1,IF(COUNT(K$1:K1814)&gt;0,MAX(K$1:K1814)+1,1),"")</f>
        <v/>
      </c>
      <c r="M1815" s="51" t="str">
        <f>IF(G1815="","",IFERROR(SUMIFS(Данные3!$E:$E,Данные3!$A:$A,D$2,Данные3!$B:$B,G1815),""))</f>
        <v/>
      </c>
      <c r="N1815" s="51" t="str">
        <f>IF(G1815="","",IFERROR(SUMIFS(Данные3!$F:$F,Данные3!$A:$A,D$2,Данные3!$B:$B,G1815),""))</f>
        <v/>
      </c>
      <c r="O1815" s="51" t="str">
        <f>IF(G1815="","",IFERROR(ROUND(SUMIFS(Данные3!$G:$G,Данные3!$A:$A,D$2,Данные3!$B:$B,G1815)*100,0)&amp;"%",""))</f>
        <v/>
      </c>
      <c r="U1815" s="51" t="str">
        <f t="shared" si="85"/>
        <v/>
      </c>
      <c r="V1815" s="53" t="str">
        <f t="shared" si="86"/>
        <v/>
      </c>
      <c r="W1815" s="51" t="str">
        <f>IFERROR(IF(Данные2!$A1815&lt;&gt;"",Данные2!$A1815,""),"")</f>
        <v/>
      </c>
      <c r="X1815" s="53" t="str">
        <f>IF(COUNTIF(W$1:W1815,W1815)=1,IF(COUNT(X$1:X1814)&gt;0,MAX(X$1:X1814)+1,1),"")</f>
        <v/>
      </c>
      <c r="Z1815" s="51" t="str">
        <f>IF($U1815="","",IFERROR(SUMIF(Данные2!$A:$A,Техлист!$U1815,Данные2!D:D),""))</f>
        <v/>
      </c>
      <c r="AA1815" s="51" t="str">
        <f>IF($U1815="","",IFERROR(SUMIF(Данные2!$A:$A,Техлист!$U1815,Данные2!E:E),""))</f>
        <v/>
      </c>
      <c r="AB1815" s="45" t="str">
        <f>IF($U1815="","",IFERROR(ROUND(SUMIF(Данные2!$A:$A,Техлист!$U1815,Данные2!F:F)*100,0)&amp;"%",""))</f>
        <v/>
      </c>
    </row>
    <row r="1816" spans="1:28" x14ac:dyDescent="0.25">
      <c r="A1816" s="45" t="str">
        <f>IF(Данные2!$A1816&lt;&gt;"",Данные2!$A1816,"")</f>
        <v/>
      </c>
      <c r="G1816" s="45" t="str">
        <f t="shared" si="84"/>
        <v/>
      </c>
      <c r="H1816" s="45" t="str">
        <f>IF(COUNTIF(G$1:G1816,G1816)=1,IF(COUNT(H$1:H1815)&gt;0,MAX(H$1:H1815)+1,1),"")</f>
        <v/>
      </c>
      <c r="J1816" s="45" t="str">
        <f>IFERROR(IF(AND(Данные3!A1816&lt;&gt;"",Данные3!A1816=D$2),Данные3!B1816,""),"")</f>
        <v/>
      </c>
      <c r="K1816" s="45" t="str">
        <f>IF(COUNTIF(J$1:J1816,J1816)=1,IF(COUNT(K$1:K1815)&gt;0,MAX(K$1:K1815)+1,1),"")</f>
        <v/>
      </c>
      <c r="M1816" s="51" t="str">
        <f>IF(G1816="","",IFERROR(SUMIFS(Данные3!$E:$E,Данные3!$A:$A,D$2,Данные3!$B:$B,G1816),""))</f>
        <v/>
      </c>
      <c r="N1816" s="51" t="str">
        <f>IF(G1816="","",IFERROR(SUMIFS(Данные3!$F:$F,Данные3!$A:$A,D$2,Данные3!$B:$B,G1816),""))</f>
        <v/>
      </c>
      <c r="O1816" s="51" t="str">
        <f>IF(G1816="","",IFERROR(ROUND(SUMIFS(Данные3!$G:$G,Данные3!$A:$A,D$2,Данные3!$B:$B,G1816)*100,0)&amp;"%",""))</f>
        <v/>
      </c>
      <c r="U1816" s="51" t="str">
        <f t="shared" si="85"/>
        <v/>
      </c>
      <c r="V1816" s="53" t="str">
        <f t="shared" si="86"/>
        <v/>
      </c>
      <c r="W1816" s="51" t="str">
        <f>IFERROR(IF(Данные2!$A1816&lt;&gt;"",Данные2!$A1816,""),"")</f>
        <v/>
      </c>
      <c r="X1816" s="53" t="str">
        <f>IF(COUNTIF(W$1:W1816,W1816)=1,IF(COUNT(X$1:X1815)&gt;0,MAX(X$1:X1815)+1,1),"")</f>
        <v/>
      </c>
      <c r="Z1816" s="51" t="str">
        <f>IF($U1816="","",IFERROR(SUMIF(Данные2!$A:$A,Техлист!$U1816,Данные2!D:D),""))</f>
        <v/>
      </c>
      <c r="AA1816" s="51" t="str">
        <f>IF($U1816="","",IFERROR(SUMIF(Данные2!$A:$A,Техлист!$U1816,Данные2!E:E),""))</f>
        <v/>
      </c>
      <c r="AB1816" s="45" t="str">
        <f>IF($U1816="","",IFERROR(ROUND(SUMIF(Данные2!$A:$A,Техлист!$U1816,Данные2!F:F)*100,0)&amp;"%",""))</f>
        <v/>
      </c>
    </row>
    <row r="1817" spans="1:28" x14ac:dyDescent="0.25">
      <c r="A1817" s="45" t="str">
        <f>IF(Данные2!$A1817&lt;&gt;"",Данные2!$A1817,"")</f>
        <v/>
      </c>
      <c r="G1817" s="45" t="str">
        <f t="shared" si="84"/>
        <v/>
      </c>
      <c r="H1817" s="45" t="str">
        <f>IF(COUNTIF(G$1:G1817,G1817)=1,IF(COUNT(H$1:H1816)&gt;0,MAX(H$1:H1816)+1,1),"")</f>
        <v/>
      </c>
      <c r="J1817" s="45" t="str">
        <f>IFERROR(IF(AND(Данные3!A1817&lt;&gt;"",Данные3!A1817=D$2),Данные3!B1817,""),"")</f>
        <v/>
      </c>
      <c r="K1817" s="45" t="str">
        <f>IF(COUNTIF(J$1:J1817,J1817)=1,IF(COUNT(K$1:K1816)&gt;0,MAX(K$1:K1816)+1,1),"")</f>
        <v/>
      </c>
      <c r="M1817" s="51" t="str">
        <f>IF(G1817="","",IFERROR(SUMIFS(Данные3!$E:$E,Данные3!$A:$A,D$2,Данные3!$B:$B,G1817),""))</f>
        <v/>
      </c>
      <c r="N1817" s="51" t="str">
        <f>IF(G1817="","",IFERROR(SUMIFS(Данные3!$F:$F,Данные3!$A:$A,D$2,Данные3!$B:$B,G1817),""))</f>
        <v/>
      </c>
      <c r="O1817" s="51" t="str">
        <f>IF(G1817="","",IFERROR(ROUND(SUMIFS(Данные3!$G:$G,Данные3!$A:$A,D$2,Данные3!$B:$B,G1817)*100,0)&amp;"%",""))</f>
        <v/>
      </c>
      <c r="U1817" s="51" t="str">
        <f t="shared" si="85"/>
        <v/>
      </c>
      <c r="V1817" s="53" t="str">
        <f t="shared" si="86"/>
        <v/>
      </c>
      <c r="W1817" s="51" t="str">
        <f>IFERROR(IF(Данные2!$A1817&lt;&gt;"",Данные2!$A1817,""),"")</f>
        <v/>
      </c>
      <c r="X1817" s="53" t="str">
        <f>IF(COUNTIF(W$1:W1817,W1817)=1,IF(COUNT(X$1:X1816)&gt;0,MAX(X$1:X1816)+1,1),"")</f>
        <v/>
      </c>
      <c r="Z1817" s="51" t="str">
        <f>IF($U1817="","",IFERROR(SUMIF(Данные2!$A:$A,Техлист!$U1817,Данные2!D:D),""))</f>
        <v/>
      </c>
      <c r="AA1817" s="51" t="str">
        <f>IF($U1817="","",IFERROR(SUMIF(Данные2!$A:$A,Техлист!$U1817,Данные2!E:E),""))</f>
        <v/>
      </c>
      <c r="AB1817" s="45" t="str">
        <f>IF($U1817="","",IFERROR(ROUND(SUMIF(Данные2!$A:$A,Техлист!$U1817,Данные2!F:F)*100,0)&amp;"%",""))</f>
        <v/>
      </c>
    </row>
    <row r="1818" spans="1:28" x14ac:dyDescent="0.25">
      <c r="A1818" s="45" t="str">
        <f>IF(Данные2!$A1818&lt;&gt;"",Данные2!$A1818,"")</f>
        <v/>
      </c>
      <c r="G1818" s="45" t="str">
        <f t="shared" si="84"/>
        <v/>
      </c>
      <c r="H1818" s="45" t="str">
        <f>IF(COUNTIF(G$1:G1818,G1818)=1,IF(COUNT(H$1:H1817)&gt;0,MAX(H$1:H1817)+1,1),"")</f>
        <v/>
      </c>
      <c r="J1818" s="45" t="str">
        <f>IFERROR(IF(AND(Данные3!A1818&lt;&gt;"",Данные3!A1818=D$2),Данные3!B1818,""),"")</f>
        <v/>
      </c>
      <c r="K1818" s="45" t="str">
        <f>IF(COUNTIF(J$1:J1818,J1818)=1,IF(COUNT(K$1:K1817)&gt;0,MAX(K$1:K1817)+1,1),"")</f>
        <v/>
      </c>
      <c r="M1818" s="51" t="str">
        <f>IF(G1818="","",IFERROR(SUMIFS(Данные3!$E:$E,Данные3!$A:$A,D$2,Данные3!$B:$B,G1818),""))</f>
        <v/>
      </c>
      <c r="N1818" s="51" t="str">
        <f>IF(G1818="","",IFERROR(SUMIFS(Данные3!$F:$F,Данные3!$A:$A,D$2,Данные3!$B:$B,G1818),""))</f>
        <v/>
      </c>
      <c r="O1818" s="51" t="str">
        <f>IF(G1818="","",IFERROR(ROUND(SUMIFS(Данные3!$G:$G,Данные3!$A:$A,D$2,Данные3!$B:$B,G1818)*100,0)&amp;"%",""))</f>
        <v/>
      </c>
      <c r="U1818" s="51" t="str">
        <f t="shared" si="85"/>
        <v/>
      </c>
      <c r="V1818" s="53" t="str">
        <f t="shared" si="86"/>
        <v/>
      </c>
      <c r="W1818" s="51" t="str">
        <f>IFERROR(IF(Данные2!$A1818&lt;&gt;"",Данные2!$A1818,""),"")</f>
        <v/>
      </c>
      <c r="X1818" s="53" t="str">
        <f>IF(COUNTIF(W$1:W1818,W1818)=1,IF(COUNT(X$1:X1817)&gt;0,MAX(X$1:X1817)+1,1),"")</f>
        <v/>
      </c>
      <c r="Z1818" s="51" t="str">
        <f>IF($U1818="","",IFERROR(SUMIF(Данные2!$A:$A,Техлист!$U1818,Данные2!D:D),""))</f>
        <v/>
      </c>
      <c r="AA1818" s="51" t="str">
        <f>IF($U1818="","",IFERROR(SUMIF(Данные2!$A:$A,Техлист!$U1818,Данные2!E:E),""))</f>
        <v/>
      </c>
      <c r="AB1818" s="45" t="str">
        <f>IF($U1818="","",IFERROR(ROUND(SUMIF(Данные2!$A:$A,Техлист!$U1818,Данные2!F:F)*100,0)&amp;"%",""))</f>
        <v/>
      </c>
    </row>
    <row r="1819" spans="1:28" x14ac:dyDescent="0.25">
      <c r="A1819" s="45" t="str">
        <f>IF(Данные2!$A1819&lt;&gt;"",Данные2!$A1819,"")</f>
        <v/>
      </c>
      <c r="G1819" s="45" t="str">
        <f t="shared" si="84"/>
        <v/>
      </c>
      <c r="H1819" s="45" t="str">
        <f>IF(COUNTIF(G$1:G1819,G1819)=1,IF(COUNT(H$1:H1818)&gt;0,MAX(H$1:H1818)+1,1),"")</f>
        <v/>
      </c>
      <c r="J1819" s="45" t="str">
        <f>IFERROR(IF(AND(Данные3!A1819&lt;&gt;"",Данные3!A1819=D$2),Данные3!B1819,""),"")</f>
        <v/>
      </c>
      <c r="K1819" s="45" t="str">
        <f>IF(COUNTIF(J$1:J1819,J1819)=1,IF(COUNT(K$1:K1818)&gt;0,MAX(K$1:K1818)+1,1),"")</f>
        <v/>
      </c>
      <c r="M1819" s="51" t="str">
        <f>IF(G1819="","",IFERROR(SUMIFS(Данные3!$E:$E,Данные3!$A:$A,D$2,Данные3!$B:$B,G1819),""))</f>
        <v/>
      </c>
      <c r="N1819" s="51" t="str">
        <f>IF(G1819="","",IFERROR(SUMIFS(Данные3!$F:$F,Данные3!$A:$A,D$2,Данные3!$B:$B,G1819),""))</f>
        <v/>
      </c>
      <c r="O1819" s="51" t="str">
        <f>IF(G1819="","",IFERROR(ROUND(SUMIFS(Данные3!$G:$G,Данные3!$A:$A,D$2,Данные3!$B:$B,G1819)*100,0)&amp;"%",""))</f>
        <v/>
      </c>
      <c r="U1819" s="51" t="str">
        <f t="shared" si="85"/>
        <v/>
      </c>
      <c r="V1819" s="53" t="str">
        <f t="shared" si="86"/>
        <v/>
      </c>
      <c r="W1819" s="51" t="str">
        <f>IFERROR(IF(Данные2!$A1819&lt;&gt;"",Данные2!$A1819,""),"")</f>
        <v/>
      </c>
      <c r="X1819" s="53" t="str">
        <f>IF(COUNTIF(W$1:W1819,W1819)=1,IF(COUNT(X$1:X1818)&gt;0,MAX(X$1:X1818)+1,1),"")</f>
        <v/>
      </c>
      <c r="Z1819" s="51" t="str">
        <f>IF($U1819="","",IFERROR(SUMIF(Данные2!$A:$A,Техлист!$U1819,Данные2!D:D),""))</f>
        <v/>
      </c>
      <c r="AA1819" s="51" t="str">
        <f>IF($U1819="","",IFERROR(SUMIF(Данные2!$A:$A,Техлист!$U1819,Данные2!E:E),""))</f>
        <v/>
      </c>
      <c r="AB1819" s="45" t="str">
        <f>IF($U1819="","",IFERROR(ROUND(SUMIF(Данные2!$A:$A,Техлист!$U1819,Данные2!F:F)*100,0)&amp;"%",""))</f>
        <v/>
      </c>
    </row>
    <row r="1820" spans="1:28" x14ac:dyDescent="0.25">
      <c r="A1820" s="45" t="str">
        <f>IF(Данные2!$A1820&lt;&gt;"",Данные2!$A1820,"")</f>
        <v/>
      </c>
      <c r="G1820" s="45" t="str">
        <f t="shared" si="84"/>
        <v/>
      </c>
      <c r="H1820" s="45" t="str">
        <f>IF(COUNTIF(G$1:G1820,G1820)=1,IF(COUNT(H$1:H1819)&gt;0,MAX(H$1:H1819)+1,1),"")</f>
        <v/>
      </c>
      <c r="J1820" s="45" t="str">
        <f>IFERROR(IF(AND(Данные3!A1820&lt;&gt;"",Данные3!A1820=D$2),Данные3!B1820,""),"")</f>
        <v/>
      </c>
      <c r="K1820" s="45" t="str">
        <f>IF(COUNTIF(J$1:J1820,J1820)=1,IF(COUNT(K$1:K1819)&gt;0,MAX(K$1:K1819)+1,1),"")</f>
        <v/>
      </c>
      <c r="M1820" s="51" t="str">
        <f>IF(G1820="","",IFERROR(SUMIFS(Данные3!$E:$E,Данные3!$A:$A,D$2,Данные3!$B:$B,G1820),""))</f>
        <v/>
      </c>
      <c r="N1820" s="51" t="str">
        <f>IF(G1820="","",IFERROR(SUMIFS(Данные3!$F:$F,Данные3!$A:$A,D$2,Данные3!$B:$B,G1820),""))</f>
        <v/>
      </c>
      <c r="O1820" s="51" t="str">
        <f>IF(G1820="","",IFERROR(ROUND(SUMIFS(Данные3!$G:$G,Данные3!$A:$A,D$2,Данные3!$B:$B,G1820)*100,0)&amp;"%",""))</f>
        <v/>
      </c>
      <c r="U1820" s="51" t="str">
        <f t="shared" si="85"/>
        <v/>
      </c>
      <c r="V1820" s="53" t="str">
        <f t="shared" si="86"/>
        <v/>
      </c>
      <c r="W1820" s="51" t="str">
        <f>IFERROR(IF(Данные2!$A1820&lt;&gt;"",Данные2!$A1820,""),"")</f>
        <v/>
      </c>
      <c r="X1820" s="53" t="str">
        <f>IF(COUNTIF(W$1:W1820,W1820)=1,IF(COUNT(X$1:X1819)&gt;0,MAX(X$1:X1819)+1,1),"")</f>
        <v/>
      </c>
      <c r="Z1820" s="51" t="str">
        <f>IF($U1820="","",IFERROR(SUMIF(Данные2!$A:$A,Техлист!$U1820,Данные2!D:D),""))</f>
        <v/>
      </c>
      <c r="AA1820" s="51" t="str">
        <f>IF($U1820="","",IFERROR(SUMIF(Данные2!$A:$A,Техлист!$U1820,Данные2!E:E),""))</f>
        <v/>
      </c>
      <c r="AB1820" s="45" t="str">
        <f>IF($U1820="","",IFERROR(ROUND(SUMIF(Данные2!$A:$A,Техлист!$U1820,Данные2!F:F)*100,0)&amp;"%",""))</f>
        <v/>
      </c>
    </row>
    <row r="1821" spans="1:28" x14ac:dyDescent="0.25">
      <c r="A1821" s="45" t="str">
        <f>IF(Данные2!$A1821&lt;&gt;"",Данные2!$A1821,"")</f>
        <v/>
      </c>
      <c r="G1821" s="45" t="str">
        <f t="shared" si="84"/>
        <v/>
      </c>
      <c r="H1821" s="45" t="str">
        <f>IF(COUNTIF(G$1:G1821,G1821)=1,IF(COUNT(H$1:H1820)&gt;0,MAX(H$1:H1820)+1,1),"")</f>
        <v/>
      </c>
      <c r="J1821" s="45" t="str">
        <f>IFERROR(IF(AND(Данные3!A1821&lt;&gt;"",Данные3!A1821=D$2),Данные3!B1821,""),"")</f>
        <v/>
      </c>
      <c r="K1821" s="45" t="str">
        <f>IF(COUNTIF(J$1:J1821,J1821)=1,IF(COUNT(K$1:K1820)&gt;0,MAX(K$1:K1820)+1,1),"")</f>
        <v/>
      </c>
      <c r="M1821" s="51" t="str">
        <f>IF(G1821="","",IFERROR(SUMIFS(Данные3!$E:$E,Данные3!$A:$A,D$2,Данные3!$B:$B,G1821),""))</f>
        <v/>
      </c>
      <c r="N1821" s="51" t="str">
        <f>IF(G1821="","",IFERROR(SUMIFS(Данные3!$F:$F,Данные3!$A:$A,D$2,Данные3!$B:$B,G1821),""))</f>
        <v/>
      </c>
      <c r="O1821" s="51" t="str">
        <f>IF(G1821="","",IFERROR(ROUND(SUMIFS(Данные3!$G:$G,Данные3!$A:$A,D$2,Данные3!$B:$B,G1821)*100,0)&amp;"%",""))</f>
        <v/>
      </c>
      <c r="U1821" s="51" t="str">
        <f t="shared" si="85"/>
        <v/>
      </c>
      <c r="V1821" s="53" t="str">
        <f t="shared" si="86"/>
        <v/>
      </c>
      <c r="W1821" s="51" t="str">
        <f>IFERROR(IF(Данные2!$A1821&lt;&gt;"",Данные2!$A1821,""),"")</f>
        <v/>
      </c>
      <c r="X1821" s="53" t="str">
        <f>IF(COUNTIF(W$1:W1821,W1821)=1,IF(COUNT(X$1:X1820)&gt;0,MAX(X$1:X1820)+1,1),"")</f>
        <v/>
      </c>
      <c r="Z1821" s="51" t="str">
        <f>IF($U1821="","",IFERROR(SUMIF(Данные2!$A:$A,Техлист!$U1821,Данные2!D:D),""))</f>
        <v/>
      </c>
      <c r="AA1821" s="51" t="str">
        <f>IF($U1821="","",IFERROR(SUMIF(Данные2!$A:$A,Техлист!$U1821,Данные2!E:E),""))</f>
        <v/>
      </c>
      <c r="AB1821" s="45" t="str">
        <f>IF($U1821="","",IFERROR(ROUND(SUMIF(Данные2!$A:$A,Техлист!$U1821,Данные2!F:F)*100,0)&amp;"%",""))</f>
        <v/>
      </c>
    </row>
    <row r="1822" spans="1:28" x14ac:dyDescent="0.25">
      <c r="A1822" s="45" t="str">
        <f>IF(Данные2!$A1822&lt;&gt;"",Данные2!$A1822,"")</f>
        <v/>
      </c>
      <c r="G1822" s="45" t="str">
        <f t="shared" si="84"/>
        <v/>
      </c>
      <c r="H1822" s="45" t="str">
        <f>IF(COUNTIF(G$1:G1822,G1822)=1,IF(COUNT(H$1:H1821)&gt;0,MAX(H$1:H1821)+1,1),"")</f>
        <v/>
      </c>
      <c r="J1822" s="45" t="str">
        <f>IFERROR(IF(AND(Данные3!A1822&lt;&gt;"",Данные3!A1822=D$2),Данные3!B1822,""),"")</f>
        <v/>
      </c>
      <c r="K1822" s="45" t="str">
        <f>IF(COUNTIF(J$1:J1822,J1822)=1,IF(COUNT(K$1:K1821)&gt;0,MAX(K$1:K1821)+1,1),"")</f>
        <v/>
      </c>
      <c r="M1822" s="51" t="str">
        <f>IF(G1822="","",IFERROR(SUMIFS(Данные3!$E:$E,Данные3!$A:$A,D$2,Данные3!$B:$B,G1822),""))</f>
        <v/>
      </c>
      <c r="N1822" s="51" t="str">
        <f>IF(G1822="","",IFERROR(SUMIFS(Данные3!$F:$F,Данные3!$A:$A,D$2,Данные3!$B:$B,G1822),""))</f>
        <v/>
      </c>
      <c r="O1822" s="51" t="str">
        <f>IF(G1822="","",IFERROR(ROUND(SUMIFS(Данные3!$G:$G,Данные3!$A:$A,D$2,Данные3!$B:$B,G1822)*100,0)&amp;"%",""))</f>
        <v/>
      </c>
      <c r="U1822" s="51" t="str">
        <f t="shared" si="85"/>
        <v/>
      </c>
      <c r="V1822" s="53" t="str">
        <f t="shared" si="86"/>
        <v/>
      </c>
      <c r="W1822" s="51" t="str">
        <f>IFERROR(IF(Данные2!$A1822&lt;&gt;"",Данные2!$A1822,""),"")</f>
        <v/>
      </c>
      <c r="X1822" s="53" t="str">
        <f>IF(COUNTIF(W$1:W1822,W1822)=1,IF(COUNT(X$1:X1821)&gt;0,MAX(X$1:X1821)+1,1),"")</f>
        <v/>
      </c>
      <c r="Z1822" s="51" t="str">
        <f>IF($U1822="","",IFERROR(SUMIF(Данные2!$A:$A,Техлист!$U1822,Данные2!D:D),""))</f>
        <v/>
      </c>
      <c r="AA1822" s="51" t="str">
        <f>IF($U1822="","",IFERROR(SUMIF(Данные2!$A:$A,Техлист!$U1822,Данные2!E:E),""))</f>
        <v/>
      </c>
      <c r="AB1822" s="45" t="str">
        <f>IF($U1822="","",IFERROR(ROUND(SUMIF(Данные2!$A:$A,Техлист!$U1822,Данные2!F:F)*100,0)&amp;"%",""))</f>
        <v/>
      </c>
    </row>
    <row r="1823" spans="1:28" x14ac:dyDescent="0.25">
      <c r="A1823" s="45" t="str">
        <f>IF(Данные2!$A1823&lt;&gt;"",Данные2!$A1823,"")</f>
        <v/>
      </c>
      <c r="G1823" s="45" t="str">
        <f t="shared" si="84"/>
        <v/>
      </c>
      <c r="H1823" s="45" t="str">
        <f>IF(COUNTIF(G$1:G1823,G1823)=1,IF(COUNT(H$1:H1822)&gt;0,MAX(H$1:H1822)+1,1),"")</f>
        <v/>
      </c>
      <c r="J1823" s="45" t="str">
        <f>IFERROR(IF(AND(Данные3!A1823&lt;&gt;"",Данные3!A1823=D$2),Данные3!B1823,""),"")</f>
        <v/>
      </c>
      <c r="K1823" s="45" t="str">
        <f>IF(COUNTIF(J$1:J1823,J1823)=1,IF(COUNT(K$1:K1822)&gt;0,MAX(K$1:K1822)+1,1),"")</f>
        <v/>
      </c>
      <c r="M1823" s="51" t="str">
        <f>IF(G1823="","",IFERROR(SUMIFS(Данные3!$E:$E,Данные3!$A:$A,D$2,Данные3!$B:$B,G1823),""))</f>
        <v/>
      </c>
      <c r="N1823" s="51" t="str">
        <f>IF(G1823="","",IFERROR(SUMIFS(Данные3!$F:$F,Данные3!$A:$A,D$2,Данные3!$B:$B,G1823),""))</f>
        <v/>
      </c>
      <c r="O1823" s="51" t="str">
        <f>IF(G1823="","",IFERROR(ROUND(SUMIFS(Данные3!$G:$G,Данные3!$A:$A,D$2,Данные3!$B:$B,G1823)*100,0)&amp;"%",""))</f>
        <v/>
      </c>
      <c r="U1823" s="51" t="str">
        <f t="shared" si="85"/>
        <v/>
      </c>
      <c r="V1823" s="53" t="str">
        <f t="shared" si="86"/>
        <v/>
      </c>
      <c r="W1823" s="51" t="str">
        <f>IFERROR(IF(Данные2!$A1823&lt;&gt;"",Данные2!$A1823,""),"")</f>
        <v/>
      </c>
      <c r="X1823" s="53" t="str">
        <f>IF(COUNTIF(W$1:W1823,W1823)=1,IF(COUNT(X$1:X1822)&gt;0,MAX(X$1:X1822)+1,1),"")</f>
        <v/>
      </c>
      <c r="Z1823" s="51" t="str">
        <f>IF($U1823="","",IFERROR(SUMIF(Данные2!$A:$A,Техлист!$U1823,Данные2!D:D),""))</f>
        <v/>
      </c>
      <c r="AA1823" s="51" t="str">
        <f>IF($U1823="","",IFERROR(SUMIF(Данные2!$A:$A,Техлист!$U1823,Данные2!E:E),""))</f>
        <v/>
      </c>
      <c r="AB1823" s="45" t="str">
        <f>IF($U1823="","",IFERROR(ROUND(SUMIF(Данные2!$A:$A,Техлист!$U1823,Данные2!F:F)*100,0)&amp;"%",""))</f>
        <v/>
      </c>
    </row>
    <row r="1824" spans="1:28" x14ac:dyDescent="0.25">
      <c r="A1824" s="45" t="str">
        <f>IF(Данные2!$A1824&lt;&gt;"",Данные2!$A1824,"")</f>
        <v/>
      </c>
      <c r="G1824" s="45" t="str">
        <f t="shared" si="84"/>
        <v/>
      </c>
      <c r="H1824" s="45" t="str">
        <f>IF(COUNTIF(G$1:G1824,G1824)=1,IF(COUNT(H$1:H1823)&gt;0,MAX(H$1:H1823)+1,1),"")</f>
        <v/>
      </c>
      <c r="J1824" s="45" t="str">
        <f>IFERROR(IF(AND(Данные3!A1824&lt;&gt;"",Данные3!A1824=D$2),Данные3!B1824,""),"")</f>
        <v/>
      </c>
      <c r="K1824" s="45" t="str">
        <f>IF(COUNTIF(J$1:J1824,J1824)=1,IF(COUNT(K$1:K1823)&gt;0,MAX(K$1:K1823)+1,1),"")</f>
        <v/>
      </c>
      <c r="M1824" s="51" t="str">
        <f>IF(G1824="","",IFERROR(SUMIFS(Данные3!$E:$E,Данные3!$A:$A,D$2,Данные3!$B:$B,G1824),""))</f>
        <v/>
      </c>
      <c r="N1824" s="51" t="str">
        <f>IF(G1824="","",IFERROR(SUMIFS(Данные3!$F:$F,Данные3!$A:$A,D$2,Данные3!$B:$B,G1824),""))</f>
        <v/>
      </c>
      <c r="O1824" s="51" t="str">
        <f>IF(G1824="","",IFERROR(ROUND(SUMIFS(Данные3!$G:$G,Данные3!$A:$A,D$2,Данные3!$B:$B,G1824)*100,0)&amp;"%",""))</f>
        <v/>
      </c>
      <c r="U1824" s="51" t="str">
        <f t="shared" si="85"/>
        <v/>
      </c>
      <c r="V1824" s="53" t="str">
        <f t="shared" si="86"/>
        <v/>
      </c>
      <c r="W1824" s="51" t="str">
        <f>IFERROR(IF(Данные2!$A1824&lt;&gt;"",Данные2!$A1824,""),"")</f>
        <v/>
      </c>
      <c r="X1824" s="53" t="str">
        <f>IF(COUNTIF(W$1:W1824,W1824)=1,IF(COUNT(X$1:X1823)&gt;0,MAX(X$1:X1823)+1,1),"")</f>
        <v/>
      </c>
      <c r="Z1824" s="51" t="str">
        <f>IF($U1824="","",IFERROR(SUMIF(Данные2!$A:$A,Техлист!$U1824,Данные2!D:D),""))</f>
        <v/>
      </c>
      <c r="AA1824" s="51" t="str">
        <f>IF($U1824="","",IFERROR(SUMIF(Данные2!$A:$A,Техлист!$U1824,Данные2!E:E),""))</f>
        <v/>
      </c>
      <c r="AB1824" s="45" t="str">
        <f>IF($U1824="","",IFERROR(ROUND(SUMIF(Данные2!$A:$A,Техлист!$U1824,Данные2!F:F)*100,0)&amp;"%",""))</f>
        <v/>
      </c>
    </row>
    <row r="1825" spans="1:28" x14ac:dyDescent="0.25">
      <c r="A1825" s="45" t="str">
        <f>IF(Данные2!$A1825&lt;&gt;"",Данные2!$A1825,"")</f>
        <v/>
      </c>
      <c r="G1825" s="45" t="str">
        <f t="shared" si="84"/>
        <v/>
      </c>
      <c r="H1825" s="45" t="str">
        <f>IF(COUNTIF(G$1:G1825,G1825)=1,IF(COUNT(H$1:H1824)&gt;0,MAX(H$1:H1824)+1,1),"")</f>
        <v/>
      </c>
      <c r="J1825" s="45" t="str">
        <f>IFERROR(IF(AND(Данные3!A1825&lt;&gt;"",Данные3!A1825=D$2),Данные3!B1825,""),"")</f>
        <v/>
      </c>
      <c r="K1825" s="45" t="str">
        <f>IF(COUNTIF(J$1:J1825,J1825)=1,IF(COUNT(K$1:K1824)&gt;0,MAX(K$1:K1824)+1,1),"")</f>
        <v/>
      </c>
      <c r="M1825" s="51" t="str">
        <f>IF(G1825="","",IFERROR(SUMIFS(Данные3!$E:$E,Данные3!$A:$A,D$2,Данные3!$B:$B,G1825),""))</f>
        <v/>
      </c>
      <c r="N1825" s="51" t="str">
        <f>IF(G1825="","",IFERROR(SUMIFS(Данные3!$F:$F,Данные3!$A:$A,D$2,Данные3!$B:$B,G1825),""))</f>
        <v/>
      </c>
      <c r="O1825" s="51" t="str">
        <f>IF(G1825="","",IFERROR(ROUND(SUMIFS(Данные3!$G:$G,Данные3!$A:$A,D$2,Данные3!$B:$B,G1825)*100,0)&amp;"%",""))</f>
        <v/>
      </c>
      <c r="U1825" s="51" t="str">
        <f t="shared" si="85"/>
        <v/>
      </c>
      <c r="V1825" s="53" t="str">
        <f t="shared" si="86"/>
        <v/>
      </c>
      <c r="W1825" s="51" t="str">
        <f>IFERROR(IF(Данные2!$A1825&lt;&gt;"",Данные2!$A1825,""),"")</f>
        <v/>
      </c>
      <c r="X1825" s="53" t="str">
        <f>IF(COUNTIF(W$1:W1825,W1825)=1,IF(COUNT(X$1:X1824)&gt;0,MAX(X$1:X1824)+1,1),"")</f>
        <v/>
      </c>
      <c r="Z1825" s="51" t="str">
        <f>IF($U1825="","",IFERROR(SUMIF(Данные2!$A:$A,Техлист!$U1825,Данные2!D:D),""))</f>
        <v/>
      </c>
      <c r="AA1825" s="51" t="str">
        <f>IF($U1825="","",IFERROR(SUMIF(Данные2!$A:$A,Техлист!$U1825,Данные2!E:E),""))</f>
        <v/>
      </c>
      <c r="AB1825" s="45" t="str">
        <f>IF($U1825="","",IFERROR(ROUND(SUMIF(Данные2!$A:$A,Техлист!$U1825,Данные2!F:F)*100,0)&amp;"%",""))</f>
        <v/>
      </c>
    </row>
    <row r="1826" spans="1:28" x14ac:dyDescent="0.25">
      <c r="A1826" s="45" t="str">
        <f>IF(Данные2!$A1826&lt;&gt;"",Данные2!$A1826,"")</f>
        <v/>
      </c>
      <c r="G1826" s="45" t="str">
        <f t="shared" si="84"/>
        <v/>
      </c>
      <c r="H1826" s="45" t="str">
        <f>IF(COUNTIF(G$1:G1826,G1826)=1,IF(COUNT(H$1:H1825)&gt;0,MAX(H$1:H1825)+1,1),"")</f>
        <v/>
      </c>
      <c r="J1826" s="45" t="str">
        <f>IFERROR(IF(AND(Данные3!A1826&lt;&gt;"",Данные3!A1826=D$2),Данные3!B1826,""),"")</f>
        <v/>
      </c>
      <c r="K1826" s="45" t="str">
        <f>IF(COUNTIF(J$1:J1826,J1826)=1,IF(COUNT(K$1:K1825)&gt;0,MAX(K$1:K1825)+1,1),"")</f>
        <v/>
      </c>
      <c r="M1826" s="51" t="str">
        <f>IF(G1826="","",IFERROR(SUMIFS(Данные3!$E:$E,Данные3!$A:$A,D$2,Данные3!$B:$B,G1826),""))</f>
        <v/>
      </c>
      <c r="N1826" s="51" t="str">
        <f>IF(G1826="","",IFERROR(SUMIFS(Данные3!$F:$F,Данные3!$A:$A,D$2,Данные3!$B:$B,G1826),""))</f>
        <v/>
      </c>
      <c r="O1826" s="51" t="str">
        <f>IF(G1826="","",IFERROR(ROUND(SUMIFS(Данные3!$G:$G,Данные3!$A:$A,D$2,Данные3!$B:$B,G1826)*100,0)&amp;"%",""))</f>
        <v/>
      </c>
      <c r="U1826" s="51" t="str">
        <f t="shared" si="85"/>
        <v/>
      </c>
      <c r="V1826" s="53" t="str">
        <f t="shared" si="86"/>
        <v/>
      </c>
      <c r="W1826" s="51" t="str">
        <f>IFERROR(IF(Данные2!$A1826&lt;&gt;"",Данные2!$A1826,""),"")</f>
        <v/>
      </c>
      <c r="X1826" s="53" t="str">
        <f>IF(COUNTIF(W$1:W1826,W1826)=1,IF(COUNT(X$1:X1825)&gt;0,MAX(X$1:X1825)+1,1),"")</f>
        <v/>
      </c>
      <c r="Z1826" s="51" t="str">
        <f>IF($U1826="","",IFERROR(SUMIF(Данные2!$A:$A,Техлист!$U1826,Данные2!D:D),""))</f>
        <v/>
      </c>
      <c r="AA1826" s="51" t="str">
        <f>IF($U1826="","",IFERROR(SUMIF(Данные2!$A:$A,Техлист!$U1826,Данные2!E:E),""))</f>
        <v/>
      </c>
      <c r="AB1826" s="45" t="str">
        <f>IF($U1826="","",IFERROR(ROUND(SUMIF(Данные2!$A:$A,Техлист!$U1826,Данные2!F:F)*100,0)&amp;"%",""))</f>
        <v/>
      </c>
    </row>
    <row r="1827" spans="1:28" x14ac:dyDescent="0.25">
      <c r="A1827" s="45" t="str">
        <f>IF(Данные2!$A1827&lt;&gt;"",Данные2!$A1827,"")</f>
        <v/>
      </c>
      <c r="G1827" s="45" t="str">
        <f t="shared" si="84"/>
        <v/>
      </c>
      <c r="H1827" s="45" t="str">
        <f>IF(COUNTIF(G$1:G1827,G1827)=1,IF(COUNT(H$1:H1826)&gt;0,MAX(H$1:H1826)+1,1),"")</f>
        <v/>
      </c>
      <c r="J1827" s="45" t="str">
        <f>IFERROR(IF(AND(Данные3!A1827&lt;&gt;"",Данные3!A1827=D$2),Данные3!B1827,""),"")</f>
        <v/>
      </c>
      <c r="K1827" s="45" t="str">
        <f>IF(COUNTIF(J$1:J1827,J1827)=1,IF(COUNT(K$1:K1826)&gt;0,MAX(K$1:K1826)+1,1),"")</f>
        <v/>
      </c>
      <c r="M1827" s="51" t="str">
        <f>IF(G1827="","",IFERROR(SUMIFS(Данные3!$E:$E,Данные3!$A:$A,D$2,Данные3!$B:$B,G1827),""))</f>
        <v/>
      </c>
      <c r="N1827" s="51" t="str">
        <f>IF(G1827="","",IFERROR(SUMIFS(Данные3!$F:$F,Данные3!$A:$A,D$2,Данные3!$B:$B,G1827),""))</f>
        <v/>
      </c>
      <c r="O1827" s="51" t="str">
        <f>IF(G1827="","",IFERROR(ROUND(SUMIFS(Данные3!$G:$G,Данные3!$A:$A,D$2,Данные3!$B:$B,G1827)*100,0)&amp;"%",""))</f>
        <v/>
      </c>
      <c r="U1827" s="51" t="str">
        <f t="shared" si="85"/>
        <v/>
      </c>
      <c r="V1827" s="53" t="str">
        <f t="shared" si="86"/>
        <v/>
      </c>
      <c r="W1827" s="51" t="str">
        <f>IFERROR(IF(Данные2!$A1827&lt;&gt;"",Данные2!$A1827,""),"")</f>
        <v/>
      </c>
      <c r="X1827" s="53" t="str">
        <f>IF(COUNTIF(W$1:W1827,W1827)=1,IF(COUNT(X$1:X1826)&gt;0,MAX(X$1:X1826)+1,1),"")</f>
        <v/>
      </c>
      <c r="Z1827" s="51" t="str">
        <f>IF($U1827="","",IFERROR(SUMIF(Данные2!$A:$A,Техлист!$U1827,Данные2!D:D),""))</f>
        <v/>
      </c>
      <c r="AA1827" s="51" t="str">
        <f>IF($U1827="","",IFERROR(SUMIF(Данные2!$A:$A,Техлист!$U1827,Данные2!E:E),""))</f>
        <v/>
      </c>
      <c r="AB1827" s="45" t="str">
        <f>IF($U1827="","",IFERROR(ROUND(SUMIF(Данные2!$A:$A,Техлист!$U1827,Данные2!F:F)*100,0)&amp;"%",""))</f>
        <v/>
      </c>
    </row>
    <row r="1828" spans="1:28" x14ac:dyDescent="0.25">
      <c r="A1828" s="45" t="str">
        <f>IF(Данные2!$A1828&lt;&gt;"",Данные2!$A1828,"")</f>
        <v/>
      </c>
      <c r="G1828" s="45" t="str">
        <f t="shared" si="84"/>
        <v/>
      </c>
      <c r="H1828" s="45" t="str">
        <f>IF(COUNTIF(G$1:G1828,G1828)=1,IF(COUNT(H$1:H1827)&gt;0,MAX(H$1:H1827)+1,1),"")</f>
        <v/>
      </c>
      <c r="J1828" s="45" t="str">
        <f>IFERROR(IF(AND(Данные3!A1828&lt;&gt;"",Данные3!A1828=D$2),Данные3!B1828,""),"")</f>
        <v/>
      </c>
      <c r="K1828" s="45" t="str">
        <f>IF(COUNTIF(J$1:J1828,J1828)=1,IF(COUNT(K$1:K1827)&gt;0,MAX(K$1:K1827)+1,1),"")</f>
        <v/>
      </c>
      <c r="M1828" s="51" t="str">
        <f>IF(G1828="","",IFERROR(SUMIFS(Данные3!$E:$E,Данные3!$A:$A,D$2,Данные3!$B:$B,G1828),""))</f>
        <v/>
      </c>
      <c r="N1828" s="51" t="str">
        <f>IF(G1828="","",IFERROR(SUMIFS(Данные3!$F:$F,Данные3!$A:$A,D$2,Данные3!$B:$B,G1828),""))</f>
        <v/>
      </c>
      <c r="O1828" s="51" t="str">
        <f>IF(G1828="","",IFERROR(ROUND(SUMIFS(Данные3!$G:$G,Данные3!$A:$A,D$2,Данные3!$B:$B,G1828)*100,0)&amp;"%",""))</f>
        <v/>
      </c>
      <c r="U1828" s="51" t="str">
        <f t="shared" si="85"/>
        <v/>
      </c>
      <c r="V1828" s="53" t="str">
        <f t="shared" si="86"/>
        <v/>
      </c>
      <c r="W1828" s="51" t="str">
        <f>IFERROR(IF(Данные2!$A1828&lt;&gt;"",Данные2!$A1828,""),"")</f>
        <v/>
      </c>
      <c r="X1828" s="53" t="str">
        <f>IF(COUNTIF(W$1:W1828,W1828)=1,IF(COUNT(X$1:X1827)&gt;0,MAX(X$1:X1827)+1,1),"")</f>
        <v/>
      </c>
      <c r="Z1828" s="51" t="str">
        <f>IF($U1828="","",IFERROR(SUMIF(Данные2!$A:$A,Техлист!$U1828,Данные2!D:D),""))</f>
        <v/>
      </c>
      <c r="AA1828" s="51" t="str">
        <f>IF($U1828="","",IFERROR(SUMIF(Данные2!$A:$A,Техлист!$U1828,Данные2!E:E),""))</f>
        <v/>
      </c>
      <c r="AB1828" s="45" t="str">
        <f>IF($U1828="","",IFERROR(ROUND(SUMIF(Данные2!$A:$A,Техлист!$U1828,Данные2!F:F)*100,0)&amp;"%",""))</f>
        <v/>
      </c>
    </row>
    <row r="1829" spans="1:28" x14ac:dyDescent="0.25">
      <c r="A1829" s="45" t="str">
        <f>IF(Данные2!$A1829&lt;&gt;"",Данные2!$A1829,"")</f>
        <v/>
      </c>
      <c r="G1829" s="45" t="str">
        <f t="shared" si="84"/>
        <v/>
      </c>
      <c r="H1829" s="45" t="str">
        <f>IF(COUNTIF(G$1:G1829,G1829)=1,IF(COUNT(H$1:H1828)&gt;0,MAX(H$1:H1828)+1,1),"")</f>
        <v/>
      </c>
      <c r="J1829" s="45" t="str">
        <f>IFERROR(IF(AND(Данные3!A1829&lt;&gt;"",Данные3!A1829=D$2),Данные3!B1829,""),"")</f>
        <v/>
      </c>
      <c r="K1829" s="45" t="str">
        <f>IF(COUNTIF(J$1:J1829,J1829)=1,IF(COUNT(K$1:K1828)&gt;0,MAX(K$1:K1828)+1,1),"")</f>
        <v/>
      </c>
      <c r="M1829" s="51" t="str">
        <f>IF(G1829="","",IFERROR(SUMIFS(Данные3!$E:$E,Данные3!$A:$A,D$2,Данные3!$B:$B,G1829),""))</f>
        <v/>
      </c>
      <c r="N1829" s="51" t="str">
        <f>IF(G1829="","",IFERROR(SUMIFS(Данные3!$F:$F,Данные3!$A:$A,D$2,Данные3!$B:$B,G1829),""))</f>
        <v/>
      </c>
      <c r="O1829" s="51" t="str">
        <f>IF(G1829="","",IFERROR(ROUND(SUMIFS(Данные3!$G:$G,Данные3!$A:$A,D$2,Данные3!$B:$B,G1829)*100,0)&amp;"%",""))</f>
        <v/>
      </c>
      <c r="U1829" s="51" t="str">
        <f t="shared" si="85"/>
        <v/>
      </c>
      <c r="V1829" s="53" t="str">
        <f t="shared" si="86"/>
        <v/>
      </c>
      <c r="W1829" s="51" t="str">
        <f>IFERROR(IF(Данные2!$A1829&lt;&gt;"",Данные2!$A1829,""),"")</f>
        <v/>
      </c>
      <c r="X1829" s="53" t="str">
        <f>IF(COUNTIF(W$1:W1829,W1829)=1,IF(COUNT(X$1:X1828)&gt;0,MAX(X$1:X1828)+1,1),"")</f>
        <v/>
      </c>
      <c r="Z1829" s="51" t="str">
        <f>IF($U1829="","",IFERROR(SUMIF(Данные2!$A:$A,Техлист!$U1829,Данные2!D:D),""))</f>
        <v/>
      </c>
      <c r="AA1829" s="51" t="str">
        <f>IF($U1829="","",IFERROR(SUMIF(Данные2!$A:$A,Техлист!$U1829,Данные2!E:E),""))</f>
        <v/>
      </c>
      <c r="AB1829" s="45" t="str">
        <f>IF($U1829="","",IFERROR(ROUND(SUMIF(Данные2!$A:$A,Техлист!$U1829,Данные2!F:F)*100,0)&amp;"%",""))</f>
        <v/>
      </c>
    </row>
    <row r="1830" spans="1:28" x14ac:dyDescent="0.25">
      <c r="A1830" s="45" t="str">
        <f>IF(Данные2!$A1830&lt;&gt;"",Данные2!$A1830,"")</f>
        <v/>
      </c>
      <c r="G1830" s="45" t="str">
        <f t="shared" si="84"/>
        <v/>
      </c>
      <c r="H1830" s="45" t="str">
        <f>IF(COUNTIF(G$1:G1830,G1830)=1,IF(COUNT(H$1:H1829)&gt;0,MAX(H$1:H1829)+1,1),"")</f>
        <v/>
      </c>
      <c r="J1830" s="45" t="str">
        <f>IFERROR(IF(AND(Данные3!A1830&lt;&gt;"",Данные3!A1830=D$2),Данные3!B1830,""),"")</f>
        <v/>
      </c>
      <c r="K1830" s="45" t="str">
        <f>IF(COUNTIF(J$1:J1830,J1830)=1,IF(COUNT(K$1:K1829)&gt;0,MAX(K$1:K1829)+1,1),"")</f>
        <v/>
      </c>
      <c r="M1830" s="51" t="str">
        <f>IF(G1830="","",IFERROR(SUMIFS(Данные3!$E:$E,Данные3!$A:$A,D$2,Данные3!$B:$B,G1830),""))</f>
        <v/>
      </c>
      <c r="N1830" s="51" t="str">
        <f>IF(G1830="","",IFERROR(SUMIFS(Данные3!$F:$F,Данные3!$A:$A,D$2,Данные3!$B:$B,G1830),""))</f>
        <v/>
      </c>
      <c r="O1830" s="51" t="str">
        <f>IF(G1830="","",IFERROR(ROUND(SUMIFS(Данные3!$G:$G,Данные3!$A:$A,D$2,Данные3!$B:$B,G1830)*100,0)&amp;"%",""))</f>
        <v/>
      </c>
      <c r="U1830" s="51" t="str">
        <f t="shared" si="85"/>
        <v/>
      </c>
      <c r="V1830" s="53" t="str">
        <f t="shared" si="86"/>
        <v/>
      </c>
      <c r="W1830" s="51" t="str">
        <f>IFERROR(IF(Данные2!$A1830&lt;&gt;"",Данные2!$A1830,""),"")</f>
        <v/>
      </c>
      <c r="X1830" s="53" t="str">
        <f>IF(COUNTIF(W$1:W1830,W1830)=1,IF(COUNT(X$1:X1829)&gt;0,MAX(X$1:X1829)+1,1),"")</f>
        <v/>
      </c>
      <c r="Z1830" s="51" t="str">
        <f>IF($U1830="","",IFERROR(SUMIF(Данные2!$A:$A,Техлист!$U1830,Данные2!D:D),""))</f>
        <v/>
      </c>
      <c r="AA1830" s="51" t="str">
        <f>IF($U1830="","",IFERROR(SUMIF(Данные2!$A:$A,Техлист!$U1830,Данные2!E:E),""))</f>
        <v/>
      </c>
      <c r="AB1830" s="45" t="str">
        <f>IF($U1830="","",IFERROR(ROUND(SUMIF(Данные2!$A:$A,Техлист!$U1830,Данные2!F:F)*100,0)&amp;"%",""))</f>
        <v/>
      </c>
    </row>
    <row r="1831" spans="1:28" x14ac:dyDescent="0.25">
      <c r="A1831" s="45" t="str">
        <f>IF(Данные2!$A1831&lt;&gt;"",Данные2!$A1831,"")</f>
        <v/>
      </c>
      <c r="G1831" s="45" t="str">
        <f t="shared" si="84"/>
        <v/>
      </c>
      <c r="H1831" s="45" t="str">
        <f>IF(COUNTIF(G$1:G1831,G1831)=1,IF(COUNT(H$1:H1830)&gt;0,MAX(H$1:H1830)+1,1),"")</f>
        <v/>
      </c>
      <c r="J1831" s="45" t="str">
        <f>IFERROR(IF(AND(Данные3!A1831&lt;&gt;"",Данные3!A1831=D$2),Данные3!B1831,""),"")</f>
        <v/>
      </c>
      <c r="K1831" s="45" t="str">
        <f>IF(COUNTIF(J$1:J1831,J1831)=1,IF(COUNT(K$1:K1830)&gt;0,MAX(K$1:K1830)+1,1),"")</f>
        <v/>
      </c>
      <c r="M1831" s="51" t="str">
        <f>IF(G1831="","",IFERROR(SUMIFS(Данные3!$E:$E,Данные3!$A:$A,D$2,Данные3!$B:$B,G1831),""))</f>
        <v/>
      </c>
      <c r="N1831" s="51" t="str">
        <f>IF(G1831="","",IFERROR(SUMIFS(Данные3!$F:$F,Данные3!$A:$A,D$2,Данные3!$B:$B,G1831),""))</f>
        <v/>
      </c>
      <c r="O1831" s="51" t="str">
        <f>IF(G1831="","",IFERROR(ROUND(SUMIFS(Данные3!$G:$G,Данные3!$A:$A,D$2,Данные3!$B:$B,G1831)*100,0)&amp;"%",""))</f>
        <v/>
      </c>
      <c r="U1831" s="51" t="str">
        <f t="shared" si="85"/>
        <v/>
      </c>
      <c r="V1831" s="53" t="str">
        <f t="shared" si="86"/>
        <v/>
      </c>
      <c r="W1831" s="51" t="str">
        <f>IFERROR(IF(Данные2!$A1831&lt;&gt;"",Данные2!$A1831,""),"")</f>
        <v/>
      </c>
      <c r="X1831" s="53" t="str">
        <f>IF(COUNTIF(W$1:W1831,W1831)=1,IF(COUNT(X$1:X1830)&gt;0,MAX(X$1:X1830)+1,1),"")</f>
        <v/>
      </c>
      <c r="Z1831" s="51" t="str">
        <f>IF($U1831="","",IFERROR(SUMIF(Данные2!$A:$A,Техлист!$U1831,Данные2!D:D),""))</f>
        <v/>
      </c>
      <c r="AA1831" s="51" t="str">
        <f>IF($U1831="","",IFERROR(SUMIF(Данные2!$A:$A,Техлист!$U1831,Данные2!E:E),""))</f>
        <v/>
      </c>
      <c r="AB1831" s="45" t="str">
        <f>IF($U1831="","",IFERROR(ROUND(SUMIF(Данные2!$A:$A,Техлист!$U1831,Данные2!F:F)*100,0)&amp;"%",""))</f>
        <v/>
      </c>
    </row>
    <row r="1832" spans="1:28" x14ac:dyDescent="0.25">
      <c r="A1832" s="45" t="str">
        <f>IF(Данные2!$A1832&lt;&gt;"",Данные2!$A1832,"")</f>
        <v/>
      </c>
      <c r="G1832" s="45" t="str">
        <f t="shared" si="84"/>
        <v/>
      </c>
      <c r="H1832" s="45" t="str">
        <f>IF(COUNTIF(G$1:G1832,G1832)=1,IF(COUNT(H$1:H1831)&gt;0,MAX(H$1:H1831)+1,1),"")</f>
        <v/>
      </c>
      <c r="J1832" s="45" t="str">
        <f>IFERROR(IF(AND(Данные3!A1832&lt;&gt;"",Данные3!A1832=D$2),Данные3!B1832,""),"")</f>
        <v/>
      </c>
      <c r="K1832" s="45" t="str">
        <f>IF(COUNTIF(J$1:J1832,J1832)=1,IF(COUNT(K$1:K1831)&gt;0,MAX(K$1:K1831)+1,1),"")</f>
        <v/>
      </c>
      <c r="M1832" s="51" t="str">
        <f>IF(G1832="","",IFERROR(SUMIFS(Данные3!$E:$E,Данные3!$A:$A,D$2,Данные3!$B:$B,G1832),""))</f>
        <v/>
      </c>
      <c r="N1832" s="51" t="str">
        <f>IF(G1832="","",IFERROR(SUMIFS(Данные3!$F:$F,Данные3!$A:$A,D$2,Данные3!$B:$B,G1832),""))</f>
        <v/>
      </c>
      <c r="O1832" s="51" t="str">
        <f>IF(G1832="","",IFERROR(ROUND(SUMIFS(Данные3!$G:$G,Данные3!$A:$A,D$2,Данные3!$B:$B,G1832)*100,0)&amp;"%",""))</f>
        <v/>
      </c>
      <c r="U1832" s="51" t="str">
        <f t="shared" si="85"/>
        <v/>
      </c>
      <c r="V1832" s="53" t="str">
        <f t="shared" si="86"/>
        <v/>
      </c>
      <c r="W1832" s="51" t="str">
        <f>IFERROR(IF(Данные2!$A1832&lt;&gt;"",Данные2!$A1832,""),"")</f>
        <v/>
      </c>
      <c r="X1832" s="53" t="str">
        <f>IF(COUNTIF(W$1:W1832,W1832)=1,IF(COUNT(X$1:X1831)&gt;0,MAX(X$1:X1831)+1,1),"")</f>
        <v/>
      </c>
      <c r="Z1832" s="51" t="str">
        <f>IF($U1832="","",IFERROR(SUMIF(Данные2!$A:$A,Техлист!$U1832,Данные2!D:D),""))</f>
        <v/>
      </c>
      <c r="AA1832" s="51" t="str">
        <f>IF($U1832="","",IFERROR(SUMIF(Данные2!$A:$A,Техлист!$U1832,Данные2!E:E),""))</f>
        <v/>
      </c>
      <c r="AB1832" s="45" t="str">
        <f>IF($U1832="","",IFERROR(ROUND(SUMIF(Данные2!$A:$A,Техлист!$U1832,Данные2!F:F)*100,0)&amp;"%",""))</f>
        <v/>
      </c>
    </row>
    <row r="1833" spans="1:28" x14ac:dyDescent="0.25">
      <c r="A1833" s="45" t="str">
        <f>IF(Данные2!$A1833&lt;&gt;"",Данные2!$A1833,"")</f>
        <v/>
      </c>
      <c r="G1833" s="45" t="str">
        <f t="shared" si="84"/>
        <v/>
      </c>
      <c r="H1833" s="45" t="str">
        <f>IF(COUNTIF(G$1:G1833,G1833)=1,IF(COUNT(H$1:H1832)&gt;0,MAX(H$1:H1832)+1,1),"")</f>
        <v/>
      </c>
      <c r="J1833" s="45" t="str">
        <f>IFERROR(IF(AND(Данные3!A1833&lt;&gt;"",Данные3!A1833=D$2),Данные3!B1833,""),"")</f>
        <v/>
      </c>
      <c r="K1833" s="45" t="str">
        <f>IF(COUNTIF(J$1:J1833,J1833)=1,IF(COUNT(K$1:K1832)&gt;0,MAX(K$1:K1832)+1,1),"")</f>
        <v/>
      </c>
      <c r="M1833" s="51" t="str">
        <f>IF(G1833="","",IFERROR(SUMIFS(Данные3!$E:$E,Данные3!$A:$A,D$2,Данные3!$B:$B,G1833),""))</f>
        <v/>
      </c>
      <c r="N1833" s="51" t="str">
        <f>IF(G1833="","",IFERROR(SUMIFS(Данные3!$F:$F,Данные3!$A:$A,D$2,Данные3!$B:$B,G1833),""))</f>
        <v/>
      </c>
      <c r="O1833" s="51" t="str">
        <f>IF(G1833="","",IFERROR(ROUND(SUMIFS(Данные3!$G:$G,Данные3!$A:$A,D$2,Данные3!$B:$B,G1833)*100,0)&amp;"%",""))</f>
        <v/>
      </c>
      <c r="U1833" s="51" t="str">
        <f t="shared" si="85"/>
        <v/>
      </c>
      <c r="V1833" s="53" t="str">
        <f t="shared" si="86"/>
        <v/>
      </c>
      <c r="W1833" s="51" t="str">
        <f>IFERROR(IF(Данные2!$A1833&lt;&gt;"",Данные2!$A1833,""),"")</f>
        <v/>
      </c>
      <c r="X1833" s="53" t="str">
        <f>IF(COUNTIF(W$1:W1833,W1833)=1,IF(COUNT(X$1:X1832)&gt;0,MAX(X$1:X1832)+1,1),"")</f>
        <v/>
      </c>
      <c r="Z1833" s="51" t="str">
        <f>IF($U1833="","",IFERROR(SUMIF(Данные2!$A:$A,Техлист!$U1833,Данные2!D:D),""))</f>
        <v/>
      </c>
      <c r="AA1833" s="51" t="str">
        <f>IF($U1833="","",IFERROR(SUMIF(Данные2!$A:$A,Техлист!$U1833,Данные2!E:E),""))</f>
        <v/>
      </c>
      <c r="AB1833" s="45" t="str">
        <f>IF($U1833="","",IFERROR(ROUND(SUMIF(Данные2!$A:$A,Техлист!$U1833,Данные2!F:F)*100,0)&amp;"%",""))</f>
        <v/>
      </c>
    </row>
    <row r="1834" spans="1:28" x14ac:dyDescent="0.25">
      <c r="A1834" s="45" t="str">
        <f>IF(Данные2!$A1834&lt;&gt;"",Данные2!$A1834,"")</f>
        <v/>
      </c>
      <c r="G1834" s="45" t="str">
        <f t="shared" si="84"/>
        <v/>
      </c>
      <c r="H1834" s="45" t="str">
        <f>IF(COUNTIF(G$1:G1834,G1834)=1,IF(COUNT(H$1:H1833)&gt;0,MAX(H$1:H1833)+1,1),"")</f>
        <v/>
      </c>
      <c r="J1834" s="45" t="str">
        <f>IFERROR(IF(AND(Данные3!A1834&lt;&gt;"",Данные3!A1834=D$2),Данные3!B1834,""),"")</f>
        <v/>
      </c>
      <c r="K1834" s="45" t="str">
        <f>IF(COUNTIF(J$1:J1834,J1834)=1,IF(COUNT(K$1:K1833)&gt;0,MAX(K$1:K1833)+1,1),"")</f>
        <v/>
      </c>
      <c r="M1834" s="51" t="str">
        <f>IF(G1834="","",IFERROR(SUMIFS(Данные3!$E:$E,Данные3!$A:$A,D$2,Данные3!$B:$B,G1834),""))</f>
        <v/>
      </c>
      <c r="N1834" s="51" t="str">
        <f>IF(G1834="","",IFERROR(SUMIFS(Данные3!$F:$F,Данные3!$A:$A,D$2,Данные3!$B:$B,G1834),""))</f>
        <v/>
      </c>
      <c r="O1834" s="51" t="str">
        <f>IF(G1834="","",IFERROR(ROUND(SUMIFS(Данные3!$G:$G,Данные3!$A:$A,D$2,Данные3!$B:$B,G1834)*100,0)&amp;"%",""))</f>
        <v/>
      </c>
      <c r="U1834" s="51" t="str">
        <f t="shared" si="85"/>
        <v/>
      </c>
      <c r="V1834" s="53" t="str">
        <f t="shared" si="86"/>
        <v/>
      </c>
      <c r="W1834" s="51" t="str">
        <f>IFERROR(IF(Данные2!$A1834&lt;&gt;"",Данные2!$A1834,""),"")</f>
        <v/>
      </c>
      <c r="X1834" s="53" t="str">
        <f>IF(COUNTIF(W$1:W1834,W1834)=1,IF(COUNT(X$1:X1833)&gt;0,MAX(X$1:X1833)+1,1),"")</f>
        <v/>
      </c>
      <c r="Z1834" s="51" t="str">
        <f>IF($U1834="","",IFERROR(SUMIF(Данные2!$A:$A,Техлист!$U1834,Данные2!D:D),""))</f>
        <v/>
      </c>
      <c r="AA1834" s="51" t="str">
        <f>IF($U1834="","",IFERROR(SUMIF(Данные2!$A:$A,Техлист!$U1834,Данные2!E:E),""))</f>
        <v/>
      </c>
      <c r="AB1834" s="45" t="str">
        <f>IF($U1834="","",IFERROR(ROUND(SUMIF(Данные2!$A:$A,Техлист!$U1834,Данные2!F:F)*100,0)&amp;"%",""))</f>
        <v/>
      </c>
    </row>
    <row r="1835" spans="1:28" x14ac:dyDescent="0.25">
      <c r="A1835" s="45" t="str">
        <f>IF(Данные2!$A1835&lt;&gt;"",Данные2!$A1835,"")</f>
        <v/>
      </c>
      <c r="G1835" s="45" t="str">
        <f t="shared" si="84"/>
        <v/>
      </c>
      <c r="H1835" s="45" t="str">
        <f>IF(COUNTIF(G$1:G1835,G1835)=1,IF(COUNT(H$1:H1834)&gt;0,MAX(H$1:H1834)+1,1),"")</f>
        <v/>
      </c>
      <c r="J1835" s="45" t="str">
        <f>IFERROR(IF(AND(Данные3!A1835&lt;&gt;"",Данные3!A1835=D$2),Данные3!B1835,""),"")</f>
        <v/>
      </c>
      <c r="K1835" s="45" t="str">
        <f>IF(COUNTIF(J$1:J1835,J1835)=1,IF(COUNT(K$1:K1834)&gt;0,MAX(K$1:K1834)+1,1),"")</f>
        <v/>
      </c>
      <c r="M1835" s="51" t="str">
        <f>IF(G1835="","",IFERROR(SUMIFS(Данные3!$E:$E,Данные3!$A:$A,D$2,Данные3!$B:$B,G1835),""))</f>
        <v/>
      </c>
      <c r="N1835" s="51" t="str">
        <f>IF(G1835="","",IFERROR(SUMIFS(Данные3!$F:$F,Данные3!$A:$A,D$2,Данные3!$B:$B,G1835),""))</f>
        <v/>
      </c>
      <c r="O1835" s="51" t="str">
        <f>IF(G1835="","",IFERROR(ROUND(SUMIFS(Данные3!$G:$G,Данные3!$A:$A,D$2,Данные3!$B:$B,G1835)*100,0)&amp;"%",""))</f>
        <v/>
      </c>
      <c r="U1835" s="51" t="str">
        <f t="shared" si="85"/>
        <v/>
      </c>
      <c r="V1835" s="53" t="str">
        <f t="shared" si="86"/>
        <v/>
      </c>
      <c r="W1835" s="51" t="str">
        <f>IFERROR(IF(Данные2!$A1835&lt;&gt;"",Данные2!$A1835,""),"")</f>
        <v/>
      </c>
      <c r="X1835" s="53" t="str">
        <f>IF(COUNTIF(W$1:W1835,W1835)=1,IF(COUNT(X$1:X1834)&gt;0,MAX(X$1:X1834)+1,1),"")</f>
        <v/>
      </c>
      <c r="Z1835" s="51" t="str">
        <f>IF($U1835="","",IFERROR(SUMIF(Данные2!$A:$A,Техлист!$U1835,Данные2!D:D),""))</f>
        <v/>
      </c>
      <c r="AA1835" s="51" t="str">
        <f>IF($U1835="","",IFERROR(SUMIF(Данные2!$A:$A,Техлист!$U1835,Данные2!E:E),""))</f>
        <v/>
      </c>
      <c r="AB1835" s="45" t="str">
        <f>IF($U1835="","",IFERROR(ROUND(SUMIF(Данные2!$A:$A,Техлист!$U1835,Данные2!F:F)*100,0)&amp;"%",""))</f>
        <v/>
      </c>
    </row>
    <row r="1836" spans="1:28" x14ac:dyDescent="0.25">
      <c r="A1836" s="45" t="str">
        <f>IF(Данные2!$A1836&lt;&gt;"",Данные2!$A1836,"")</f>
        <v/>
      </c>
      <c r="G1836" s="45" t="str">
        <f t="shared" si="84"/>
        <v/>
      </c>
      <c r="H1836" s="45" t="str">
        <f>IF(COUNTIF(G$1:G1836,G1836)=1,IF(COUNT(H$1:H1835)&gt;0,MAX(H$1:H1835)+1,1),"")</f>
        <v/>
      </c>
      <c r="J1836" s="45" t="str">
        <f>IFERROR(IF(AND(Данные3!A1836&lt;&gt;"",Данные3!A1836=D$2),Данные3!B1836,""),"")</f>
        <v/>
      </c>
      <c r="K1836" s="45" t="str">
        <f>IF(COUNTIF(J$1:J1836,J1836)=1,IF(COUNT(K$1:K1835)&gt;0,MAX(K$1:K1835)+1,1),"")</f>
        <v/>
      </c>
      <c r="M1836" s="51" t="str">
        <f>IF(G1836="","",IFERROR(SUMIFS(Данные3!$E:$E,Данные3!$A:$A,D$2,Данные3!$B:$B,G1836),""))</f>
        <v/>
      </c>
      <c r="N1836" s="51" t="str">
        <f>IF(G1836="","",IFERROR(SUMIFS(Данные3!$F:$F,Данные3!$A:$A,D$2,Данные3!$B:$B,G1836),""))</f>
        <v/>
      </c>
      <c r="O1836" s="51" t="str">
        <f>IF(G1836="","",IFERROR(ROUND(SUMIFS(Данные3!$G:$G,Данные3!$A:$A,D$2,Данные3!$B:$B,G1836)*100,0)&amp;"%",""))</f>
        <v/>
      </c>
      <c r="U1836" s="51" t="str">
        <f t="shared" si="85"/>
        <v/>
      </c>
      <c r="V1836" s="53" t="str">
        <f t="shared" si="86"/>
        <v/>
      </c>
      <c r="W1836" s="51" t="str">
        <f>IFERROR(IF(Данные2!$A1836&lt;&gt;"",Данные2!$A1836,""),"")</f>
        <v/>
      </c>
      <c r="X1836" s="53" t="str">
        <f>IF(COUNTIF(W$1:W1836,W1836)=1,IF(COUNT(X$1:X1835)&gt;0,MAX(X$1:X1835)+1,1),"")</f>
        <v/>
      </c>
      <c r="Z1836" s="51" t="str">
        <f>IF($U1836="","",IFERROR(SUMIF(Данные2!$A:$A,Техлист!$U1836,Данные2!D:D),""))</f>
        <v/>
      </c>
      <c r="AA1836" s="51" t="str">
        <f>IF($U1836="","",IFERROR(SUMIF(Данные2!$A:$A,Техлист!$U1836,Данные2!E:E),""))</f>
        <v/>
      </c>
      <c r="AB1836" s="45" t="str">
        <f>IF($U1836="","",IFERROR(ROUND(SUMIF(Данные2!$A:$A,Техлист!$U1836,Данные2!F:F)*100,0)&amp;"%",""))</f>
        <v/>
      </c>
    </row>
    <row r="1837" spans="1:28" x14ac:dyDescent="0.25">
      <c r="A1837" s="45" t="str">
        <f>IF(Данные2!$A1837&lt;&gt;"",Данные2!$A1837,"")</f>
        <v/>
      </c>
      <c r="G1837" s="45" t="str">
        <f t="shared" si="84"/>
        <v/>
      </c>
      <c r="H1837" s="45" t="str">
        <f>IF(COUNTIF(G$1:G1837,G1837)=1,IF(COUNT(H$1:H1836)&gt;0,MAX(H$1:H1836)+1,1),"")</f>
        <v/>
      </c>
      <c r="J1837" s="45" t="str">
        <f>IFERROR(IF(AND(Данные3!A1837&lt;&gt;"",Данные3!A1837=D$2),Данные3!B1837,""),"")</f>
        <v/>
      </c>
      <c r="K1837" s="45" t="str">
        <f>IF(COUNTIF(J$1:J1837,J1837)=1,IF(COUNT(K$1:K1836)&gt;0,MAX(K$1:K1836)+1,1),"")</f>
        <v/>
      </c>
      <c r="M1837" s="51" t="str">
        <f>IF(G1837="","",IFERROR(SUMIFS(Данные3!$E:$E,Данные3!$A:$A,D$2,Данные3!$B:$B,G1837),""))</f>
        <v/>
      </c>
      <c r="N1837" s="51" t="str">
        <f>IF(G1837="","",IFERROR(SUMIFS(Данные3!$F:$F,Данные3!$A:$A,D$2,Данные3!$B:$B,G1837),""))</f>
        <v/>
      </c>
      <c r="O1837" s="51" t="str">
        <f>IF(G1837="","",IFERROR(ROUND(SUMIFS(Данные3!$G:$G,Данные3!$A:$A,D$2,Данные3!$B:$B,G1837)*100,0)&amp;"%",""))</f>
        <v/>
      </c>
      <c r="U1837" s="51" t="str">
        <f t="shared" si="85"/>
        <v/>
      </c>
      <c r="V1837" s="53" t="str">
        <f t="shared" si="86"/>
        <v/>
      </c>
      <c r="W1837" s="51" t="str">
        <f>IFERROR(IF(Данные2!$A1837&lt;&gt;"",Данные2!$A1837,""),"")</f>
        <v/>
      </c>
      <c r="X1837" s="53" t="str">
        <f>IF(COUNTIF(W$1:W1837,W1837)=1,IF(COUNT(X$1:X1836)&gt;0,MAX(X$1:X1836)+1,1),"")</f>
        <v/>
      </c>
      <c r="Z1837" s="51" t="str">
        <f>IF($U1837="","",IFERROR(SUMIF(Данные2!$A:$A,Техлист!$U1837,Данные2!D:D),""))</f>
        <v/>
      </c>
      <c r="AA1837" s="51" t="str">
        <f>IF($U1837="","",IFERROR(SUMIF(Данные2!$A:$A,Техлист!$U1837,Данные2!E:E),""))</f>
        <v/>
      </c>
      <c r="AB1837" s="45" t="str">
        <f>IF($U1837="","",IFERROR(ROUND(SUMIF(Данные2!$A:$A,Техлист!$U1837,Данные2!F:F)*100,0)&amp;"%",""))</f>
        <v/>
      </c>
    </row>
    <row r="1838" spans="1:28" x14ac:dyDescent="0.25">
      <c r="A1838" s="45" t="str">
        <f>IF(Данные2!$A1838&lt;&gt;"",Данные2!$A1838,"")</f>
        <v/>
      </c>
      <c r="G1838" s="45" t="str">
        <f t="shared" si="84"/>
        <v/>
      </c>
      <c r="H1838" s="45" t="str">
        <f>IF(COUNTIF(G$1:G1838,G1838)=1,IF(COUNT(H$1:H1837)&gt;0,MAX(H$1:H1837)+1,1),"")</f>
        <v/>
      </c>
      <c r="J1838" s="45" t="str">
        <f>IFERROR(IF(AND(Данные3!A1838&lt;&gt;"",Данные3!A1838=D$2),Данные3!B1838,""),"")</f>
        <v/>
      </c>
      <c r="K1838" s="45" t="str">
        <f>IF(COUNTIF(J$1:J1838,J1838)=1,IF(COUNT(K$1:K1837)&gt;0,MAX(K$1:K1837)+1,1),"")</f>
        <v/>
      </c>
      <c r="M1838" s="51" t="str">
        <f>IF(G1838="","",IFERROR(SUMIFS(Данные3!$E:$E,Данные3!$A:$A,D$2,Данные3!$B:$B,G1838),""))</f>
        <v/>
      </c>
      <c r="N1838" s="51" t="str">
        <f>IF(G1838="","",IFERROR(SUMIFS(Данные3!$F:$F,Данные3!$A:$A,D$2,Данные3!$B:$B,G1838),""))</f>
        <v/>
      </c>
      <c r="O1838" s="51" t="str">
        <f>IF(G1838="","",IFERROR(ROUND(SUMIFS(Данные3!$G:$G,Данные3!$A:$A,D$2,Данные3!$B:$B,G1838)*100,0)&amp;"%",""))</f>
        <v/>
      </c>
      <c r="U1838" s="51" t="str">
        <f t="shared" si="85"/>
        <v/>
      </c>
      <c r="V1838" s="53" t="str">
        <f t="shared" si="86"/>
        <v/>
      </c>
      <c r="W1838" s="51" t="str">
        <f>IFERROR(IF(Данные2!$A1838&lt;&gt;"",Данные2!$A1838,""),"")</f>
        <v/>
      </c>
      <c r="X1838" s="53" t="str">
        <f>IF(COUNTIF(W$1:W1838,W1838)=1,IF(COUNT(X$1:X1837)&gt;0,MAX(X$1:X1837)+1,1),"")</f>
        <v/>
      </c>
      <c r="Z1838" s="51" t="str">
        <f>IF($U1838="","",IFERROR(SUMIF(Данные2!$A:$A,Техлист!$U1838,Данные2!D:D),""))</f>
        <v/>
      </c>
      <c r="AA1838" s="51" t="str">
        <f>IF($U1838="","",IFERROR(SUMIF(Данные2!$A:$A,Техлист!$U1838,Данные2!E:E),""))</f>
        <v/>
      </c>
      <c r="AB1838" s="45" t="str">
        <f>IF($U1838="","",IFERROR(ROUND(SUMIF(Данные2!$A:$A,Техлист!$U1838,Данные2!F:F)*100,0)&amp;"%",""))</f>
        <v/>
      </c>
    </row>
    <row r="1839" spans="1:28" x14ac:dyDescent="0.25">
      <c r="A1839" s="45" t="str">
        <f>IF(Данные2!$A1839&lt;&gt;"",Данные2!$A1839,"")</f>
        <v/>
      </c>
      <c r="G1839" s="45" t="str">
        <f t="shared" si="84"/>
        <v/>
      </c>
      <c r="H1839" s="45" t="str">
        <f>IF(COUNTIF(G$1:G1839,G1839)=1,IF(COUNT(H$1:H1838)&gt;0,MAX(H$1:H1838)+1,1),"")</f>
        <v/>
      </c>
      <c r="J1839" s="45" t="str">
        <f>IFERROR(IF(AND(Данные3!A1839&lt;&gt;"",Данные3!A1839=D$2),Данные3!B1839,""),"")</f>
        <v/>
      </c>
      <c r="K1839" s="45" t="str">
        <f>IF(COUNTIF(J$1:J1839,J1839)=1,IF(COUNT(K$1:K1838)&gt;0,MAX(K$1:K1838)+1,1),"")</f>
        <v/>
      </c>
      <c r="M1839" s="51" t="str">
        <f>IF(G1839="","",IFERROR(SUMIFS(Данные3!$E:$E,Данные3!$A:$A,D$2,Данные3!$B:$B,G1839),""))</f>
        <v/>
      </c>
      <c r="N1839" s="51" t="str">
        <f>IF(G1839="","",IFERROR(SUMIFS(Данные3!$F:$F,Данные3!$A:$A,D$2,Данные3!$B:$B,G1839),""))</f>
        <v/>
      </c>
      <c r="O1839" s="51" t="str">
        <f>IF(G1839="","",IFERROR(ROUND(SUMIFS(Данные3!$G:$G,Данные3!$A:$A,D$2,Данные3!$B:$B,G1839)*100,0)&amp;"%",""))</f>
        <v/>
      </c>
      <c r="U1839" s="51" t="str">
        <f t="shared" si="85"/>
        <v/>
      </c>
      <c r="V1839" s="53" t="str">
        <f t="shared" si="86"/>
        <v/>
      </c>
      <c r="W1839" s="51" t="str">
        <f>IFERROR(IF(Данные2!$A1839&lt;&gt;"",Данные2!$A1839,""),"")</f>
        <v/>
      </c>
      <c r="X1839" s="53" t="str">
        <f>IF(COUNTIF(W$1:W1839,W1839)=1,IF(COUNT(X$1:X1838)&gt;0,MAX(X$1:X1838)+1,1),"")</f>
        <v/>
      </c>
      <c r="Z1839" s="51" t="str">
        <f>IF($U1839="","",IFERROR(SUMIF(Данные2!$A:$A,Техлист!$U1839,Данные2!D:D),""))</f>
        <v/>
      </c>
      <c r="AA1839" s="51" t="str">
        <f>IF($U1839="","",IFERROR(SUMIF(Данные2!$A:$A,Техлист!$U1839,Данные2!E:E),""))</f>
        <v/>
      </c>
      <c r="AB1839" s="45" t="str">
        <f>IF($U1839="","",IFERROR(ROUND(SUMIF(Данные2!$A:$A,Техлист!$U1839,Данные2!F:F)*100,0)&amp;"%",""))</f>
        <v/>
      </c>
    </row>
    <row r="1840" spans="1:28" x14ac:dyDescent="0.25">
      <c r="A1840" s="45" t="str">
        <f>IF(Данные2!$A1840&lt;&gt;"",Данные2!$A1840,"")</f>
        <v/>
      </c>
      <c r="G1840" s="45" t="str">
        <f t="shared" si="84"/>
        <v/>
      </c>
      <c r="H1840" s="45" t="str">
        <f>IF(COUNTIF(G$1:G1840,G1840)=1,IF(COUNT(H$1:H1839)&gt;0,MAX(H$1:H1839)+1,1),"")</f>
        <v/>
      </c>
      <c r="J1840" s="45" t="str">
        <f>IFERROR(IF(AND(Данные3!A1840&lt;&gt;"",Данные3!A1840=D$2),Данные3!B1840,""),"")</f>
        <v/>
      </c>
      <c r="K1840" s="45" t="str">
        <f>IF(COUNTIF(J$1:J1840,J1840)=1,IF(COUNT(K$1:K1839)&gt;0,MAX(K$1:K1839)+1,1),"")</f>
        <v/>
      </c>
      <c r="M1840" s="51" t="str">
        <f>IF(G1840="","",IFERROR(SUMIFS(Данные3!$E:$E,Данные3!$A:$A,D$2,Данные3!$B:$B,G1840),""))</f>
        <v/>
      </c>
      <c r="N1840" s="51" t="str">
        <f>IF(G1840="","",IFERROR(SUMIFS(Данные3!$F:$F,Данные3!$A:$A,D$2,Данные3!$B:$B,G1840),""))</f>
        <v/>
      </c>
      <c r="O1840" s="51" t="str">
        <f>IF(G1840="","",IFERROR(ROUND(SUMIFS(Данные3!$G:$G,Данные3!$A:$A,D$2,Данные3!$B:$B,G1840)*100,0)&amp;"%",""))</f>
        <v/>
      </c>
      <c r="U1840" s="51" t="str">
        <f t="shared" si="85"/>
        <v/>
      </c>
      <c r="V1840" s="53" t="str">
        <f t="shared" si="86"/>
        <v/>
      </c>
      <c r="W1840" s="51" t="str">
        <f>IFERROR(IF(Данные2!$A1840&lt;&gt;"",Данные2!$A1840,""),"")</f>
        <v/>
      </c>
      <c r="X1840" s="53" t="str">
        <f>IF(COUNTIF(W$1:W1840,W1840)=1,IF(COUNT(X$1:X1839)&gt;0,MAX(X$1:X1839)+1,1),"")</f>
        <v/>
      </c>
      <c r="Z1840" s="51" t="str">
        <f>IF($U1840="","",IFERROR(SUMIF(Данные2!$A:$A,Техлист!$U1840,Данные2!D:D),""))</f>
        <v/>
      </c>
      <c r="AA1840" s="51" t="str">
        <f>IF($U1840="","",IFERROR(SUMIF(Данные2!$A:$A,Техлист!$U1840,Данные2!E:E),""))</f>
        <v/>
      </c>
      <c r="AB1840" s="45" t="str">
        <f>IF($U1840="","",IFERROR(ROUND(SUMIF(Данные2!$A:$A,Техлист!$U1840,Данные2!F:F)*100,0)&amp;"%",""))</f>
        <v/>
      </c>
    </row>
    <row r="1841" spans="1:28" x14ac:dyDescent="0.25">
      <c r="A1841" s="45" t="str">
        <f>IF(Данные2!$A1841&lt;&gt;"",Данные2!$A1841,"")</f>
        <v/>
      </c>
      <c r="G1841" s="45" t="str">
        <f t="shared" si="84"/>
        <v/>
      </c>
      <c r="H1841" s="45" t="str">
        <f>IF(COUNTIF(G$1:G1841,G1841)=1,IF(COUNT(H$1:H1840)&gt;0,MAX(H$1:H1840)+1,1),"")</f>
        <v/>
      </c>
      <c r="J1841" s="45" t="str">
        <f>IFERROR(IF(AND(Данные3!A1841&lt;&gt;"",Данные3!A1841=D$2),Данные3!B1841,""),"")</f>
        <v/>
      </c>
      <c r="K1841" s="45" t="str">
        <f>IF(COUNTIF(J$1:J1841,J1841)=1,IF(COUNT(K$1:K1840)&gt;0,MAX(K$1:K1840)+1,1),"")</f>
        <v/>
      </c>
      <c r="M1841" s="51" t="str">
        <f>IF(G1841="","",IFERROR(SUMIFS(Данные3!$E:$E,Данные3!$A:$A,D$2,Данные3!$B:$B,G1841),""))</f>
        <v/>
      </c>
      <c r="N1841" s="51" t="str">
        <f>IF(G1841="","",IFERROR(SUMIFS(Данные3!$F:$F,Данные3!$A:$A,D$2,Данные3!$B:$B,G1841),""))</f>
        <v/>
      </c>
      <c r="O1841" s="51" t="str">
        <f>IF(G1841="","",IFERROR(ROUND(SUMIFS(Данные3!$G:$G,Данные3!$A:$A,D$2,Данные3!$B:$B,G1841)*100,0)&amp;"%",""))</f>
        <v/>
      </c>
      <c r="U1841" s="51" t="str">
        <f t="shared" si="85"/>
        <v/>
      </c>
      <c r="V1841" s="53" t="str">
        <f t="shared" si="86"/>
        <v/>
      </c>
      <c r="W1841" s="51" t="str">
        <f>IFERROR(IF(Данные2!$A1841&lt;&gt;"",Данные2!$A1841,""),"")</f>
        <v/>
      </c>
      <c r="X1841" s="53" t="str">
        <f>IF(COUNTIF(W$1:W1841,W1841)=1,IF(COUNT(X$1:X1840)&gt;0,MAX(X$1:X1840)+1,1),"")</f>
        <v/>
      </c>
      <c r="Z1841" s="51" t="str">
        <f>IF($U1841="","",IFERROR(SUMIF(Данные2!$A:$A,Техлист!$U1841,Данные2!D:D),""))</f>
        <v/>
      </c>
      <c r="AA1841" s="51" t="str">
        <f>IF($U1841="","",IFERROR(SUMIF(Данные2!$A:$A,Техлист!$U1841,Данные2!E:E),""))</f>
        <v/>
      </c>
      <c r="AB1841" s="45" t="str">
        <f>IF($U1841="","",IFERROR(ROUND(SUMIF(Данные2!$A:$A,Техлист!$U1841,Данные2!F:F)*100,0)&amp;"%",""))</f>
        <v/>
      </c>
    </row>
    <row r="1842" spans="1:28" x14ac:dyDescent="0.25">
      <c r="A1842" s="45" t="str">
        <f>IF(Данные2!$A1842&lt;&gt;"",Данные2!$A1842,"")</f>
        <v/>
      </c>
      <c r="G1842" s="45" t="str">
        <f t="shared" si="84"/>
        <v/>
      </c>
      <c r="H1842" s="45" t="str">
        <f>IF(COUNTIF(G$1:G1842,G1842)=1,IF(COUNT(H$1:H1841)&gt;0,MAX(H$1:H1841)+1,1),"")</f>
        <v/>
      </c>
      <c r="J1842" s="45" t="str">
        <f>IFERROR(IF(AND(Данные3!A1842&lt;&gt;"",Данные3!A1842=D$2),Данные3!B1842,""),"")</f>
        <v/>
      </c>
      <c r="K1842" s="45" t="str">
        <f>IF(COUNTIF(J$1:J1842,J1842)=1,IF(COUNT(K$1:K1841)&gt;0,MAX(K$1:K1841)+1,1),"")</f>
        <v/>
      </c>
      <c r="M1842" s="51" t="str">
        <f>IF(G1842="","",IFERROR(SUMIFS(Данные3!$E:$E,Данные3!$A:$A,D$2,Данные3!$B:$B,G1842),""))</f>
        <v/>
      </c>
      <c r="N1842" s="51" t="str">
        <f>IF(G1842="","",IFERROR(SUMIFS(Данные3!$F:$F,Данные3!$A:$A,D$2,Данные3!$B:$B,G1842),""))</f>
        <v/>
      </c>
      <c r="O1842" s="51" t="str">
        <f>IF(G1842="","",IFERROR(ROUND(SUMIFS(Данные3!$G:$G,Данные3!$A:$A,D$2,Данные3!$B:$B,G1842)*100,0)&amp;"%",""))</f>
        <v/>
      </c>
      <c r="U1842" s="51" t="str">
        <f t="shared" si="85"/>
        <v/>
      </c>
      <c r="V1842" s="53" t="str">
        <f t="shared" si="86"/>
        <v/>
      </c>
      <c r="W1842" s="51" t="str">
        <f>IFERROR(IF(Данные2!$A1842&lt;&gt;"",Данные2!$A1842,""),"")</f>
        <v/>
      </c>
      <c r="X1842" s="53" t="str">
        <f>IF(COUNTIF(W$1:W1842,W1842)=1,IF(COUNT(X$1:X1841)&gt;0,MAX(X$1:X1841)+1,1),"")</f>
        <v/>
      </c>
      <c r="Z1842" s="51" t="str">
        <f>IF($U1842="","",IFERROR(SUMIF(Данные2!$A:$A,Техлист!$U1842,Данные2!D:D),""))</f>
        <v/>
      </c>
      <c r="AA1842" s="51" t="str">
        <f>IF($U1842="","",IFERROR(SUMIF(Данные2!$A:$A,Техлист!$U1842,Данные2!E:E),""))</f>
        <v/>
      </c>
      <c r="AB1842" s="45" t="str">
        <f>IF($U1842="","",IFERROR(ROUND(SUMIF(Данные2!$A:$A,Техлист!$U1842,Данные2!F:F)*100,0)&amp;"%",""))</f>
        <v/>
      </c>
    </row>
    <row r="1843" spans="1:28" x14ac:dyDescent="0.25">
      <c r="A1843" s="45" t="str">
        <f>IF(Данные2!$A1843&lt;&gt;"",Данные2!$A1843,"")</f>
        <v/>
      </c>
      <c r="G1843" s="45" t="str">
        <f t="shared" si="84"/>
        <v/>
      </c>
      <c r="H1843" s="45" t="str">
        <f>IF(COUNTIF(G$1:G1843,G1843)=1,IF(COUNT(H$1:H1842)&gt;0,MAX(H$1:H1842)+1,1),"")</f>
        <v/>
      </c>
      <c r="J1843" s="45" t="str">
        <f>IFERROR(IF(AND(Данные3!A1843&lt;&gt;"",Данные3!A1843=D$2),Данные3!B1843,""),"")</f>
        <v/>
      </c>
      <c r="K1843" s="45" t="str">
        <f>IF(COUNTIF(J$1:J1843,J1843)=1,IF(COUNT(K$1:K1842)&gt;0,MAX(K$1:K1842)+1,1),"")</f>
        <v/>
      </c>
      <c r="M1843" s="51" t="str">
        <f>IF(G1843="","",IFERROR(SUMIFS(Данные3!$E:$E,Данные3!$A:$A,D$2,Данные3!$B:$B,G1843),""))</f>
        <v/>
      </c>
      <c r="N1843" s="51" t="str">
        <f>IF(G1843="","",IFERROR(SUMIFS(Данные3!$F:$F,Данные3!$A:$A,D$2,Данные3!$B:$B,G1843),""))</f>
        <v/>
      </c>
      <c r="O1843" s="51" t="str">
        <f>IF(G1843="","",IFERROR(ROUND(SUMIFS(Данные3!$G:$G,Данные3!$A:$A,D$2,Данные3!$B:$B,G1843)*100,0)&amp;"%",""))</f>
        <v/>
      </c>
      <c r="U1843" s="51" t="str">
        <f t="shared" si="85"/>
        <v/>
      </c>
      <c r="V1843" s="53" t="str">
        <f t="shared" si="86"/>
        <v/>
      </c>
      <c r="W1843" s="51" t="str">
        <f>IFERROR(IF(Данные2!$A1843&lt;&gt;"",Данные2!$A1843,""),"")</f>
        <v/>
      </c>
      <c r="X1843" s="53" t="str">
        <f>IF(COUNTIF(W$1:W1843,W1843)=1,IF(COUNT(X$1:X1842)&gt;0,MAX(X$1:X1842)+1,1),"")</f>
        <v/>
      </c>
      <c r="Z1843" s="51" t="str">
        <f>IF($U1843="","",IFERROR(SUMIF(Данные2!$A:$A,Техлист!$U1843,Данные2!D:D),""))</f>
        <v/>
      </c>
      <c r="AA1843" s="51" t="str">
        <f>IF($U1843="","",IFERROR(SUMIF(Данные2!$A:$A,Техлист!$U1843,Данные2!E:E),""))</f>
        <v/>
      </c>
      <c r="AB1843" s="45" t="str">
        <f>IF($U1843="","",IFERROR(ROUND(SUMIF(Данные2!$A:$A,Техлист!$U1843,Данные2!F:F)*100,0)&amp;"%",""))</f>
        <v/>
      </c>
    </row>
    <row r="1844" spans="1:28" x14ac:dyDescent="0.25">
      <c r="A1844" s="45" t="str">
        <f>IF(Данные2!$A1844&lt;&gt;"",Данные2!$A1844,"")</f>
        <v/>
      </c>
      <c r="G1844" s="45" t="str">
        <f t="shared" si="84"/>
        <v/>
      </c>
      <c r="H1844" s="45" t="str">
        <f>IF(COUNTIF(G$1:G1844,G1844)=1,IF(COUNT(H$1:H1843)&gt;0,MAX(H$1:H1843)+1,1),"")</f>
        <v/>
      </c>
      <c r="J1844" s="45" t="str">
        <f>IFERROR(IF(AND(Данные3!A1844&lt;&gt;"",Данные3!A1844=D$2),Данные3!B1844,""),"")</f>
        <v/>
      </c>
      <c r="K1844" s="45" t="str">
        <f>IF(COUNTIF(J$1:J1844,J1844)=1,IF(COUNT(K$1:K1843)&gt;0,MAX(K$1:K1843)+1,1),"")</f>
        <v/>
      </c>
      <c r="M1844" s="51" t="str">
        <f>IF(G1844="","",IFERROR(SUMIFS(Данные3!$E:$E,Данные3!$A:$A,D$2,Данные3!$B:$B,G1844),""))</f>
        <v/>
      </c>
      <c r="N1844" s="51" t="str">
        <f>IF(G1844="","",IFERROR(SUMIFS(Данные3!$F:$F,Данные3!$A:$A,D$2,Данные3!$B:$B,G1844),""))</f>
        <v/>
      </c>
      <c r="O1844" s="51" t="str">
        <f>IF(G1844="","",IFERROR(ROUND(SUMIFS(Данные3!$G:$G,Данные3!$A:$A,D$2,Данные3!$B:$B,G1844)*100,0)&amp;"%",""))</f>
        <v/>
      </c>
      <c r="U1844" s="51" t="str">
        <f t="shared" si="85"/>
        <v/>
      </c>
      <c r="V1844" s="53" t="str">
        <f t="shared" si="86"/>
        <v/>
      </c>
      <c r="W1844" s="51" t="str">
        <f>IFERROR(IF(Данные2!$A1844&lt;&gt;"",Данные2!$A1844,""),"")</f>
        <v/>
      </c>
      <c r="X1844" s="53" t="str">
        <f>IF(COUNTIF(W$1:W1844,W1844)=1,IF(COUNT(X$1:X1843)&gt;0,MAX(X$1:X1843)+1,1),"")</f>
        <v/>
      </c>
      <c r="Z1844" s="51" t="str">
        <f>IF($U1844="","",IFERROR(SUMIF(Данные2!$A:$A,Техлист!$U1844,Данные2!D:D),""))</f>
        <v/>
      </c>
      <c r="AA1844" s="51" t="str">
        <f>IF($U1844="","",IFERROR(SUMIF(Данные2!$A:$A,Техлист!$U1844,Данные2!E:E),""))</f>
        <v/>
      </c>
      <c r="AB1844" s="45" t="str">
        <f>IF($U1844="","",IFERROR(ROUND(SUMIF(Данные2!$A:$A,Техлист!$U1844,Данные2!F:F)*100,0)&amp;"%",""))</f>
        <v/>
      </c>
    </row>
    <row r="1845" spans="1:28" x14ac:dyDescent="0.25">
      <c r="A1845" s="45" t="str">
        <f>IF(Данные2!$A1845&lt;&gt;"",Данные2!$A1845,"")</f>
        <v/>
      </c>
      <c r="G1845" s="45" t="str">
        <f t="shared" si="84"/>
        <v/>
      </c>
      <c r="H1845" s="45" t="str">
        <f>IF(COUNTIF(G$1:G1845,G1845)=1,IF(COUNT(H$1:H1844)&gt;0,MAX(H$1:H1844)+1,1),"")</f>
        <v/>
      </c>
      <c r="J1845" s="45" t="str">
        <f>IFERROR(IF(AND(Данные3!A1845&lt;&gt;"",Данные3!A1845=D$2),Данные3!B1845,""),"")</f>
        <v/>
      </c>
      <c r="K1845" s="45" t="str">
        <f>IF(COUNTIF(J$1:J1845,J1845)=1,IF(COUNT(K$1:K1844)&gt;0,MAX(K$1:K1844)+1,1),"")</f>
        <v/>
      </c>
      <c r="M1845" s="51" t="str">
        <f>IF(G1845="","",IFERROR(SUMIFS(Данные3!$E:$E,Данные3!$A:$A,D$2,Данные3!$B:$B,G1845),""))</f>
        <v/>
      </c>
      <c r="N1845" s="51" t="str">
        <f>IF(G1845="","",IFERROR(SUMIFS(Данные3!$F:$F,Данные3!$A:$A,D$2,Данные3!$B:$B,G1845),""))</f>
        <v/>
      </c>
      <c r="O1845" s="51" t="str">
        <f>IF(G1845="","",IFERROR(ROUND(SUMIFS(Данные3!$G:$G,Данные3!$A:$A,D$2,Данные3!$B:$B,G1845)*100,0)&amp;"%",""))</f>
        <v/>
      </c>
      <c r="U1845" s="51" t="str">
        <f t="shared" si="85"/>
        <v/>
      </c>
      <c r="V1845" s="53" t="str">
        <f t="shared" si="86"/>
        <v/>
      </c>
      <c r="W1845" s="51" t="str">
        <f>IFERROR(IF(Данные2!$A1845&lt;&gt;"",Данные2!$A1845,""),"")</f>
        <v/>
      </c>
      <c r="X1845" s="53" t="str">
        <f>IF(COUNTIF(W$1:W1845,W1845)=1,IF(COUNT(X$1:X1844)&gt;0,MAX(X$1:X1844)+1,1),"")</f>
        <v/>
      </c>
      <c r="Z1845" s="51" t="str">
        <f>IF($U1845="","",IFERROR(SUMIF(Данные2!$A:$A,Техлист!$U1845,Данные2!D:D),""))</f>
        <v/>
      </c>
      <c r="AA1845" s="51" t="str">
        <f>IF($U1845="","",IFERROR(SUMIF(Данные2!$A:$A,Техлист!$U1845,Данные2!E:E),""))</f>
        <v/>
      </c>
      <c r="AB1845" s="45" t="str">
        <f>IF($U1845="","",IFERROR(ROUND(SUMIF(Данные2!$A:$A,Техлист!$U1845,Данные2!F:F)*100,0)&amp;"%",""))</f>
        <v/>
      </c>
    </row>
    <row r="1846" spans="1:28" x14ac:dyDescent="0.25">
      <c r="A1846" s="45" t="str">
        <f>IF(Данные2!$A1846&lt;&gt;"",Данные2!$A1846,"")</f>
        <v/>
      </c>
      <c r="G1846" s="45" t="str">
        <f t="shared" si="84"/>
        <v/>
      </c>
      <c r="H1846" s="45" t="str">
        <f>IF(COUNTIF(G$1:G1846,G1846)=1,IF(COUNT(H$1:H1845)&gt;0,MAX(H$1:H1845)+1,1),"")</f>
        <v/>
      </c>
      <c r="J1846" s="45" t="str">
        <f>IFERROR(IF(AND(Данные3!A1846&lt;&gt;"",Данные3!A1846=D$2),Данные3!B1846,""),"")</f>
        <v/>
      </c>
      <c r="K1846" s="45" t="str">
        <f>IF(COUNTIF(J$1:J1846,J1846)=1,IF(COUNT(K$1:K1845)&gt;0,MAX(K$1:K1845)+1,1),"")</f>
        <v/>
      </c>
      <c r="M1846" s="51" t="str">
        <f>IF(G1846="","",IFERROR(SUMIFS(Данные3!$E:$E,Данные3!$A:$A,D$2,Данные3!$B:$B,G1846),""))</f>
        <v/>
      </c>
      <c r="N1846" s="51" t="str">
        <f>IF(G1846="","",IFERROR(SUMIFS(Данные3!$F:$F,Данные3!$A:$A,D$2,Данные3!$B:$B,G1846),""))</f>
        <v/>
      </c>
      <c r="O1846" s="51" t="str">
        <f>IF(G1846="","",IFERROR(ROUND(SUMIFS(Данные3!$G:$G,Данные3!$A:$A,D$2,Данные3!$B:$B,G1846)*100,0)&amp;"%",""))</f>
        <v/>
      </c>
      <c r="U1846" s="51" t="str">
        <f t="shared" si="85"/>
        <v/>
      </c>
      <c r="V1846" s="53" t="str">
        <f t="shared" si="86"/>
        <v/>
      </c>
      <c r="W1846" s="51" t="str">
        <f>IFERROR(IF(Данные2!$A1846&lt;&gt;"",Данные2!$A1846,""),"")</f>
        <v/>
      </c>
      <c r="X1846" s="53" t="str">
        <f>IF(COUNTIF(W$1:W1846,W1846)=1,IF(COUNT(X$1:X1845)&gt;0,MAX(X$1:X1845)+1,1),"")</f>
        <v/>
      </c>
      <c r="Z1846" s="51" t="str">
        <f>IF($U1846="","",IFERROR(SUMIF(Данные2!$A:$A,Техлист!$U1846,Данные2!D:D),""))</f>
        <v/>
      </c>
      <c r="AA1846" s="51" t="str">
        <f>IF($U1846="","",IFERROR(SUMIF(Данные2!$A:$A,Техлист!$U1846,Данные2!E:E),""))</f>
        <v/>
      </c>
      <c r="AB1846" s="45" t="str">
        <f>IF($U1846="","",IFERROR(ROUND(SUMIF(Данные2!$A:$A,Техлист!$U1846,Данные2!F:F)*100,0)&amp;"%",""))</f>
        <v/>
      </c>
    </row>
    <row r="1847" spans="1:28" x14ac:dyDescent="0.25">
      <c r="A1847" s="45" t="str">
        <f>IF(Данные2!$A1847&lt;&gt;"",Данные2!$A1847,"")</f>
        <v/>
      </c>
      <c r="G1847" s="45" t="str">
        <f t="shared" si="84"/>
        <v/>
      </c>
      <c r="H1847" s="45" t="str">
        <f>IF(COUNTIF(G$1:G1847,G1847)=1,IF(COUNT(H$1:H1846)&gt;0,MAX(H$1:H1846)+1,1),"")</f>
        <v/>
      </c>
      <c r="J1847" s="45" t="str">
        <f>IFERROR(IF(AND(Данные3!A1847&lt;&gt;"",Данные3!A1847=D$2),Данные3!B1847,""),"")</f>
        <v/>
      </c>
      <c r="K1847" s="45" t="str">
        <f>IF(COUNTIF(J$1:J1847,J1847)=1,IF(COUNT(K$1:K1846)&gt;0,MAX(K$1:K1846)+1,1),"")</f>
        <v/>
      </c>
      <c r="M1847" s="51" t="str">
        <f>IF(G1847="","",IFERROR(SUMIFS(Данные3!$E:$E,Данные3!$A:$A,D$2,Данные3!$B:$B,G1847),""))</f>
        <v/>
      </c>
      <c r="N1847" s="51" t="str">
        <f>IF(G1847="","",IFERROR(SUMIFS(Данные3!$F:$F,Данные3!$A:$A,D$2,Данные3!$B:$B,G1847),""))</f>
        <v/>
      </c>
      <c r="O1847" s="51" t="str">
        <f>IF(G1847="","",IFERROR(ROUND(SUMIFS(Данные3!$G:$G,Данные3!$A:$A,D$2,Данные3!$B:$B,G1847)*100,0)&amp;"%",""))</f>
        <v/>
      </c>
      <c r="U1847" s="51" t="str">
        <f t="shared" si="85"/>
        <v/>
      </c>
      <c r="V1847" s="53" t="str">
        <f t="shared" si="86"/>
        <v/>
      </c>
      <c r="W1847" s="51" t="str">
        <f>IFERROR(IF(Данные2!$A1847&lt;&gt;"",Данные2!$A1847,""),"")</f>
        <v/>
      </c>
      <c r="X1847" s="53" t="str">
        <f>IF(COUNTIF(W$1:W1847,W1847)=1,IF(COUNT(X$1:X1846)&gt;0,MAX(X$1:X1846)+1,1),"")</f>
        <v/>
      </c>
      <c r="Z1847" s="51" t="str">
        <f>IF($U1847="","",IFERROR(SUMIF(Данные2!$A:$A,Техлист!$U1847,Данные2!D:D),""))</f>
        <v/>
      </c>
      <c r="AA1847" s="51" t="str">
        <f>IF($U1847="","",IFERROR(SUMIF(Данные2!$A:$A,Техлист!$U1847,Данные2!E:E),""))</f>
        <v/>
      </c>
      <c r="AB1847" s="45" t="str">
        <f>IF($U1847="","",IFERROR(ROUND(SUMIF(Данные2!$A:$A,Техлист!$U1847,Данные2!F:F)*100,0)&amp;"%",""))</f>
        <v/>
      </c>
    </row>
    <row r="1848" spans="1:28" x14ac:dyDescent="0.25">
      <c r="A1848" s="45" t="str">
        <f>IF(Данные2!$A1848&lt;&gt;"",Данные2!$A1848,"")</f>
        <v/>
      </c>
      <c r="G1848" s="45" t="str">
        <f t="shared" si="84"/>
        <v/>
      </c>
      <c r="H1848" s="45" t="str">
        <f>IF(COUNTIF(G$1:G1848,G1848)=1,IF(COUNT(H$1:H1847)&gt;0,MAX(H$1:H1847)+1,1),"")</f>
        <v/>
      </c>
      <c r="J1848" s="45" t="str">
        <f>IFERROR(IF(AND(Данные3!A1848&lt;&gt;"",Данные3!A1848=D$2),Данные3!B1848,""),"")</f>
        <v/>
      </c>
      <c r="K1848" s="45" t="str">
        <f>IF(COUNTIF(J$1:J1848,J1848)=1,IF(COUNT(K$1:K1847)&gt;0,MAX(K$1:K1847)+1,1),"")</f>
        <v/>
      </c>
      <c r="M1848" s="51" t="str">
        <f>IF(G1848="","",IFERROR(SUMIFS(Данные3!$E:$E,Данные3!$A:$A,D$2,Данные3!$B:$B,G1848),""))</f>
        <v/>
      </c>
      <c r="N1848" s="51" t="str">
        <f>IF(G1848="","",IFERROR(SUMIFS(Данные3!$F:$F,Данные3!$A:$A,D$2,Данные3!$B:$B,G1848),""))</f>
        <v/>
      </c>
      <c r="O1848" s="51" t="str">
        <f>IF(G1848="","",IFERROR(ROUND(SUMIFS(Данные3!$G:$G,Данные3!$A:$A,D$2,Данные3!$B:$B,G1848)*100,0)&amp;"%",""))</f>
        <v/>
      </c>
      <c r="U1848" s="51" t="str">
        <f t="shared" si="85"/>
        <v/>
      </c>
      <c r="V1848" s="53" t="str">
        <f t="shared" si="86"/>
        <v/>
      </c>
      <c r="W1848" s="51" t="str">
        <f>IFERROR(IF(Данные2!$A1848&lt;&gt;"",Данные2!$A1848,""),"")</f>
        <v/>
      </c>
      <c r="X1848" s="53" t="str">
        <f>IF(COUNTIF(W$1:W1848,W1848)=1,IF(COUNT(X$1:X1847)&gt;0,MAX(X$1:X1847)+1,1),"")</f>
        <v/>
      </c>
      <c r="Z1848" s="51" t="str">
        <f>IF($U1848="","",IFERROR(SUMIF(Данные2!$A:$A,Техлист!$U1848,Данные2!D:D),""))</f>
        <v/>
      </c>
      <c r="AA1848" s="51" t="str">
        <f>IF($U1848="","",IFERROR(SUMIF(Данные2!$A:$A,Техлист!$U1848,Данные2!E:E),""))</f>
        <v/>
      </c>
      <c r="AB1848" s="45" t="str">
        <f>IF($U1848="","",IFERROR(ROUND(SUMIF(Данные2!$A:$A,Техлист!$U1848,Данные2!F:F)*100,0)&amp;"%",""))</f>
        <v/>
      </c>
    </row>
    <row r="1849" spans="1:28" x14ac:dyDescent="0.25">
      <c r="A1849" s="45" t="str">
        <f>IF(Данные2!$A1849&lt;&gt;"",Данные2!$A1849,"")</f>
        <v/>
      </c>
      <c r="G1849" s="45" t="str">
        <f t="shared" si="84"/>
        <v/>
      </c>
      <c r="H1849" s="45" t="str">
        <f>IF(COUNTIF(G$1:G1849,G1849)=1,IF(COUNT(H$1:H1848)&gt;0,MAX(H$1:H1848)+1,1),"")</f>
        <v/>
      </c>
      <c r="J1849" s="45" t="str">
        <f>IFERROR(IF(AND(Данные3!A1849&lt;&gt;"",Данные3!A1849=D$2),Данные3!B1849,""),"")</f>
        <v/>
      </c>
      <c r="K1849" s="45" t="str">
        <f>IF(COUNTIF(J$1:J1849,J1849)=1,IF(COUNT(K$1:K1848)&gt;0,MAX(K$1:K1848)+1,1),"")</f>
        <v/>
      </c>
      <c r="M1849" s="51" t="str">
        <f>IF(G1849="","",IFERROR(SUMIFS(Данные3!$E:$E,Данные3!$A:$A,D$2,Данные3!$B:$B,G1849),""))</f>
        <v/>
      </c>
      <c r="N1849" s="51" t="str">
        <f>IF(G1849="","",IFERROR(SUMIFS(Данные3!$F:$F,Данные3!$A:$A,D$2,Данные3!$B:$B,G1849),""))</f>
        <v/>
      </c>
      <c r="O1849" s="51" t="str">
        <f>IF(G1849="","",IFERROR(ROUND(SUMIFS(Данные3!$G:$G,Данные3!$A:$A,D$2,Данные3!$B:$B,G1849)*100,0)&amp;"%",""))</f>
        <v/>
      </c>
      <c r="U1849" s="51" t="str">
        <f t="shared" si="85"/>
        <v/>
      </c>
      <c r="V1849" s="53" t="str">
        <f t="shared" si="86"/>
        <v/>
      </c>
      <c r="W1849" s="51" t="str">
        <f>IFERROR(IF(Данные2!$A1849&lt;&gt;"",Данные2!$A1849,""),"")</f>
        <v/>
      </c>
      <c r="X1849" s="53" t="str">
        <f>IF(COUNTIF(W$1:W1849,W1849)=1,IF(COUNT(X$1:X1848)&gt;0,MAX(X$1:X1848)+1,1),"")</f>
        <v/>
      </c>
      <c r="Z1849" s="51" t="str">
        <f>IF($U1849="","",IFERROR(SUMIF(Данные2!$A:$A,Техлист!$U1849,Данные2!D:D),""))</f>
        <v/>
      </c>
      <c r="AA1849" s="51" t="str">
        <f>IF($U1849="","",IFERROR(SUMIF(Данные2!$A:$A,Техлист!$U1849,Данные2!E:E),""))</f>
        <v/>
      </c>
      <c r="AB1849" s="45" t="str">
        <f>IF($U1849="","",IFERROR(ROUND(SUMIF(Данные2!$A:$A,Техлист!$U1849,Данные2!F:F)*100,0)&amp;"%",""))</f>
        <v/>
      </c>
    </row>
    <row r="1850" spans="1:28" x14ac:dyDescent="0.25">
      <c r="A1850" s="45" t="str">
        <f>IF(Данные2!$A1850&lt;&gt;"",Данные2!$A1850,"")</f>
        <v/>
      </c>
      <c r="G1850" s="45" t="str">
        <f t="shared" si="84"/>
        <v/>
      </c>
      <c r="H1850" s="45" t="str">
        <f>IF(COUNTIF(G$1:G1850,G1850)=1,IF(COUNT(H$1:H1849)&gt;0,MAX(H$1:H1849)+1,1),"")</f>
        <v/>
      </c>
      <c r="J1850" s="45" t="str">
        <f>IFERROR(IF(AND(Данные3!A1850&lt;&gt;"",Данные3!A1850=D$2),Данные3!B1850,""),"")</f>
        <v/>
      </c>
      <c r="K1850" s="45" t="str">
        <f>IF(COUNTIF(J$1:J1850,J1850)=1,IF(COUNT(K$1:K1849)&gt;0,MAX(K$1:K1849)+1,1),"")</f>
        <v/>
      </c>
      <c r="M1850" s="51" t="str">
        <f>IF(G1850="","",IFERROR(SUMIFS(Данные3!$E:$E,Данные3!$A:$A,D$2,Данные3!$B:$B,G1850),""))</f>
        <v/>
      </c>
      <c r="N1850" s="51" t="str">
        <f>IF(G1850="","",IFERROR(SUMIFS(Данные3!$F:$F,Данные3!$A:$A,D$2,Данные3!$B:$B,G1850),""))</f>
        <v/>
      </c>
      <c r="O1850" s="51" t="str">
        <f>IF(G1850="","",IFERROR(ROUND(SUMIFS(Данные3!$G:$G,Данные3!$A:$A,D$2,Данные3!$B:$B,G1850)*100,0)&amp;"%",""))</f>
        <v/>
      </c>
      <c r="U1850" s="51" t="str">
        <f t="shared" si="85"/>
        <v/>
      </c>
      <c r="V1850" s="53" t="str">
        <f t="shared" si="86"/>
        <v/>
      </c>
      <c r="W1850" s="51" t="str">
        <f>IFERROR(IF(Данные2!$A1850&lt;&gt;"",Данные2!$A1850,""),"")</f>
        <v/>
      </c>
      <c r="X1850" s="53" t="str">
        <f>IF(COUNTIF(W$1:W1850,W1850)=1,IF(COUNT(X$1:X1849)&gt;0,MAX(X$1:X1849)+1,1),"")</f>
        <v/>
      </c>
      <c r="Z1850" s="51" t="str">
        <f>IF($U1850="","",IFERROR(SUMIF(Данные2!$A:$A,Техлист!$U1850,Данные2!D:D),""))</f>
        <v/>
      </c>
      <c r="AA1850" s="51" t="str">
        <f>IF($U1850="","",IFERROR(SUMIF(Данные2!$A:$A,Техлист!$U1850,Данные2!E:E),""))</f>
        <v/>
      </c>
      <c r="AB1850" s="45" t="str">
        <f>IF($U1850="","",IFERROR(ROUND(SUMIF(Данные2!$A:$A,Техлист!$U1850,Данные2!F:F)*100,0)&amp;"%",""))</f>
        <v/>
      </c>
    </row>
    <row r="1851" spans="1:28" x14ac:dyDescent="0.25">
      <c r="A1851" s="45" t="str">
        <f>IF(Данные2!$A1851&lt;&gt;"",Данные2!$A1851,"")</f>
        <v/>
      </c>
      <c r="G1851" s="45" t="str">
        <f t="shared" si="84"/>
        <v/>
      </c>
      <c r="H1851" s="45" t="str">
        <f>IF(COUNTIF(G$1:G1851,G1851)=1,IF(COUNT(H$1:H1850)&gt;0,MAX(H$1:H1850)+1,1),"")</f>
        <v/>
      </c>
      <c r="J1851" s="45" t="str">
        <f>IFERROR(IF(AND(Данные3!A1851&lt;&gt;"",Данные3!A1851=D$2),Данные3!B1851,""),"")</f>
        <v/>
      </c>
      <c r="K1851" s="45" t="str">
        <f>IF(COUNTIF(J$1:J1851,J1851)=1,IF(COUNT(K$1:K1850)&gt;0,MAX(K$1:K1850)+1,1),"")</f>
        <v/>
      </c>
      <c r="M1851" s="51" t="str">
        <f>IF(G1851="","",IFERROR(SUMIFS(Данные3!$E:$E,Данные3!$A:$A,D$2,Данные3!$B:$B,G1851),""))</f>
        <v/>
      </c>
      <c r="N1851" s="51" t="str">
        <f>IF(G1851="","",IFERROR(SUMIFS(Данные3!$F:$F,Данные3!$A:$A,D$2,Данные3!$B:$B,G1851),""))</f>
        <v/>
      </c>
      <c r="O1851" s="51" t="str">
        <f>IF(G1851="","",IFERROR(ROUND(SUMIFS(Данные3!$G:$G,Данные3!$A:$A,D$2,Данные3!$B:$B,G1851)*100,0)&amp;"%",""))</f>
        <v/>
      </c>
      <c r="U1851" s="51" t="str">
        <f t="shared" si="85"/>
        <v/>
      </c>
      <c r="V1851" s="53" t="str">
        <f t="shared" si="86"/>
        <v/>
      </c>
      <c r="W1851" s="51" t="str">
        <f>IFERROR(IF(Данные2!$A1851&lt;&gt;"",Данные2!$A1851,""),"")</f>
        <v/>
      </c>
      <c r="X1851" s="53" t="str">
        <f>IF(COUNTIF(W$1:W1851,W1851)=1,IF(COUNT(X$1:X1850)&gt;0,MAX(X$1:X1850)+1,1),"")</f>
        <v/>
      </c>
      <c r="Z1851" s="51" t="str">
        <f>IF($U1851="","",IFERROR(SUMIF(Данные2!$A:$A,Техлист!$U1851,Данные2!D:D),""))</f>
        <v/>
      </c>
      <c r="AA1851" s="51" t="str">
        <f>IF($U1851="","",IFERROR(SUMIF(Данные2!$A:$A,Техлист!$U1851,Данные2!E:E),""))</f>
        <v/>
      </c>
      <c r="AB1851" s="45" t="str">
        <f>IF($U1851="","",IFERROR(ROUND(SUMIF(Данные2!$A:$A,Техлист!$U1851,Данные2!F:F)*100,0)&amp;"%",""))</f>
        <v/>
      </c>
    </row>
    <row r="1852" spans="1:28" x14ac:dyDescent="0.25">
      <c r="A1852" s="45" t="str">
        <f>IF(Данные2!$A1852&lt;&gt;"",Данные2!$A1852,"")</f>
        <v/>
      </c>
      <c r="G1852" s="45" t="str">
        <f t="shared" si="84"/>
        <v/>
      </c>
      <c r="H1852" s="45" t="str">
        <f>IF(COUNTIF(G$1:G1852,G1852)=1,IF(COUNT(H$1:H1851)&gt;0,MAX(H$1:H1851)+1,1),"")</f>
        <v/>
      </c>
      <c r="J1852" s="45" t="str">
        <f>IFERROR(IF(AND(Данные3!A1852&lt;&gt;"",Данные3!A1852=D$2),Данные3!B1852,""),"")</f>
        <v/>
      </c>
      <c r="K1852" s="45" t="str">
        <f>IF(COUNTIF(J$1:J1852,J1852)=1,IF(COUNT(K$1:K1851)&gt;0,MAX(K$1:K1851)+1,1),"")</f>
        <v/>
      </c>
      <c r="M1852" s="51" t="str">
        <f>IF(G1852="","",IFERROR(SUMIFS(Данные3!$E:$E,Данные3!$A:$A,D$2,Данные3!$B:$B,G1852),""))</f>
        <v/>
      </c>
      <c r="N1852" s="51" t="str">
        <f>IF(G1852="","",IFERROR(SUMIFS(Данные3!$F:$F,Данные3!$A:$A,D$2,Данные3!$B:$B,G1852),""))</f>
        <v/>
      </c>
      <c r="O1852" s="51" t="str">
        <f>IF(G1852="","",IFERROR(ROUND(SUMIFS(Данные3!$G:$G,Данные3!$A:$A,D$2,Данные3!$B:$B,G1852)*100,0)&amp;"%",""))</f>
        <v/>
      </c>
      <c r="U1852" s="51" t="str">
        <f t="shared" si="85"/>
        <v/>
      </c>
      <c r="V1852" s="53" t="str">
        <f t="shared" si="86"/>
        <v/>
      </c>
      <c r="W1852" s="51" t="str">
        <f>IFERROR(IF(Данные2!$A1852&lt;&gt;"",Данные2!$A1852,""),"")</f>
        <v/>
      </c>
      <c r="X1852" s="53" t="str">
        <f>IF(COUNTIF(W$1:W1852,W1852)=1,IF(COUNT(X$1:X1851)&gt;0,MAX(X$1:X1851)+1,1),"")</f>
        <v/>
      </c>
      <c r="Z1852" s="51" t="str">
        <f>IF($U1852="","",IFERROR(SUMIF(Данные2!$A:$A,Техлист!$U1852,Данные2!D:D),""))</f>
        <v/>
      </c>
      <c r="AA1852" s="51" t="str">
        <f>IF($U1852="","",IFERROR(SUMIF(Данные2!$A:$A,Техлист!$U1852,Данные2!E:E),""))</f>
        <v/>
      </c>
      <c r="AB1852" s="45" t="str">
        <f>IF($U1852="","",IFERROR(ROUND(SUMIF(Данные2!$A:$A,Техлист!$U1852,Данные2!F:F)*100,0)&amp;"%",""))</f>
        <v/>
      </c>
    </row>
    <row r="1853" spans="1:28" x14ac:dyDescent="0.25">
      <c r="A1853" s="45" t="str">
        <f>IF(Данные2!$A1853&lt;&gt;"",Данные2!$A1853,"")</f>
        <v/>
      </c>
      <c r="G1853" s="45" t="str">
        <f t="shared" si="84"/>
        <v/>
      </c>
      <c r="H1853" s="45" t="str">
        <f>IF(COUNTIF(G$1:G1853,G1853)=1,IF(COUNT(H$1:H1852)&gt;0,MAX(H$1:H1852)+1,1),"")</f>
        <v/>
      </c>
      <c r="J1853" s="45" t="str">
        <f>IFERROR(IF(AND(Данные3!A1853&lt;&gt;"",Данные3!A1853=D$2),Данные3!B1853,""),"")</f>
        <v/>
      </c>
      <c r="K1853" s="45" t="str">
        <f>IF(COUNTIF(J$1:J1853,J1853)=1,IF(COUNT(K$1:K1852)&gt;0,MAX(K$1:K1852)+1,1),"")</f>
        <v/>
      </c>
      <c r="M1853" s="51" t="str">
        <f>IF(G1853="","",IFERROR(SUMIFS(Данные3!$E:$E,Данные3!$A:$A,D$2,Данные3!$B:$B,G1853),""))</f>
        <v/>
      </c>
      <c r="N1853" s="51" t="str">
        <f>IF(G1853="","",IFERROR(SUMIFS(Данные3!$F:$F,Данные3!$A:$A,D$2,Данные3!$B:$B,G1853),""))</f>
        <v/>
      </c>
      <c r="O1853" s="51" t="str">
        <f>IF(G1853="","",IFERROR(ROUND(SUMIFS(Данные3!$G:$G,Данные3!$A:$A,D$2,Данные3!$B:$B,G1853)*100,0)&amp;"%",""))</f>
        <v/>
      </c>
      <c r="U1853" s="51" t="str">
        <f t="shared" si="85"/>
        <v/>
      </c>
      <c r="V1853" s="53" t="str">
        <f t="shared" si="86"/>
        <v/>
      </c>
      <c r="W1853" s="51" t="str">
        <f>IFERROR(IF(Данные2!$A1853&lt;&gt;"",Данные2!$A1853,""),"")</f>
        <v/>
      </c>
      <c r="X1853" s="53" t="str">
        <f>IF(COUNTIF(W$1:W1853,W1853)=1,IF(COUNT(X$1:X1852)&gt;0,MAX(X$1:X1852)+1,1),"")</f>
        <v/>
      </c>
      <c r="Z1853" s="51" t="str">
        <f>IF($U1853="","",IFERROR(SUMIF(Данные2!$A:$A,Техлист!$U1853,Данные2!D:D),""))</f>
        <v/>
      </c>
      <c r="AA1853" s="51" t="str">
        <f>IF($U1853="","",IFERROR(SUMIF(Данные2!$A:$A,Техлист!$U1853,Данные2!E:E),""))</f>
        <v/>
      </c>
      <c r="AB1853" s="45" t="str">
        <f>IF($U1853="","",IFERROR(ROUND(SUMIF(Данные2!$A:$A,Техлист!$U1853,Данные2!F:F)*100,0)&amp;"%",""))</f>
        <v/>
      </c>
    </row>
    <row r="1854" spans="1:28" x14ac:dyDescent="0.25">
      <c r="A1854" s="45" t="str">
        <f>IF(Данные2!$A1854&lt;&gt;"",Данные2!$A1854,"")</f>
        <v/>
      </c>
      <c r="G1854" s="45" t="str">
        <f t="shared" si="84"/>
        <v/>
      </c>
      <c r="H1854" s="45" t="str">
        <f>IF(COUNTIF(G$1:G1854,G1854)=1,IF(COUNT(H$1:H1853)&gt;0,MAX(H$1:H1853)+1,1),"")</f>
        <v/>
      </c>
      <c r="J1854" s="45" t="str">
        <f>IFERROR(IF(AND(Данные3!A1854&lt;&gt;"",Данные3!A1854=D$2),Данные3!B1854,""),"")</f>
        <v/>
      </c>
      <c r="K1854" s="45" t="str">
        <f>IF(COUNTIF(J$1:J1854,J1854)=1,IF(COUNT(K$1:K1853)&gt;0,MAX(K$1:K1853)+1,1),"")</f>
        <v/>
      </c>
      <c r="M1854" s="51" t="str">
        <f>IF(G1854="","",IFERROR(SUMIFS(Данные3!$E:$E,Данные3!$A:$A,D$2,Данные3!$B:$B,G1854),""))</f>
        <v/>
      </c>
      <c r="N1854" s="51" t="str">
        <f>IF(G1854="","",IFERROR(SUMIFS(Данные3!$F:$F,Данные3!$A:$A,D$2,Данные3!$B:$B,G1854),""))</f>
        <v/>
      </c>
      <c r="O1854" s="51" t="str">
        <f>IF(G1854="","",IFERROR(ROUND(SUMIFS(Данные3!$G:$G,Данные3!$A:$A,D$2,Данные3!$B:$B,G1854)*100,0)&amp;"%",""))</f>
        <v/>
      </c>
      <c r="U1854" s="51" t="str">
        <f t="shared" si="85"/>
        <v/>
      </c>
      <c r="V1854" s="53" t="str">
        <f t="shared" si="86"/>
        <v/>
      </c>
      <c r="W1854" s="51" t="str">
        <f>IFERROR(IF(Данные2!$A1854&lt;&gt;"",Данные2!$A1854,""),"")</f>
        <v/>
      </c>
      <c r="X1854" s="53" t="str">
        <f>IF(COUNTIF(W$1:W1854,W1854)=1,IF(COUNT(X$1:X1853)&gt;0,MAX(X$1:X1853)+1,1),"")</f>
        <v/>
      </c>
      <c r="Z1854" s="51" t="str">
        <f>IF($U1854="","",IFERROR(SUMIF(Данные2!$A:$A,Техлист!$U1854,Данные2!D:D),""))</f>
        <v/>
      </c>
      <c r="AA1854" s="51" t="str">
        <f>IF($U1854="","",IFERROR(SUMIF(Данные2!$A:$A,Техлист!$U1854,Данные2!E:E),""))</f>
        <v/>
      </c>
      <c r="AB1854" s="45" t="str">
        <f>IF($U1854="","",IFERROR(ROUND(SUMIF(Данные2!$A:$A,Техлист!$U1854,Данные2!F:F)*100,0)&amp;"%",""))</f>
        <v/>
      </c>
    </row>
    <row r="1855" spans="1:28" x14ac:dyDescent="0.25">
      <c r="A1855" s="45" t="str">
        <f>IF(Данные2!$A1855&lt;&gt;"",Данные2!$A1855,"")</f>
        <v/>
      </c>
      <c r="G1855" s="45" t="str">
        <f t="shared" si="84"/>
        <v/>
      </c>
      <c r="H1855" s="45" t="str">
        <f>IF(COUNTIF(G$1:G1855,G1855)=1,IF(COUNT(H$1:H1854)&gt;0,MAX(H$1:H1854)+1,1),"")</f>
        <v/>
      </c>
      <c r="J1855" s="45" t="str">
        <f>IFERROR(IF(AND(Данные3!A1855&lt;&gt;"",Данные3!A1855=D$2),Данные3!B1855,""),"")</f>
        <v/>
      </c>
      <c r="K1855" s="45" t="str">
        <f>IF(COUNTIF(J$1:J1855,J1855)=1,IF(COUNT(K$1:K1854)&gt;0,MAX(K$1:K1854)+1,1),"")</f>
        <v/>
      </c>
      <c r="M1855" s="51" t="str">
        <f>IF(G1855="","",IFERROR(SUMIFS(Данные3!$E:$E,Данные3!$A:$A,D$2,Данные3!$B:$B,G1855),""))</f>
        <v/>
      </c>
      <c r="N1855" s="51" t="str">
        <f>IF(G1855="","",IFERROR(SUMIFS(Данные3!$F:$F,Данные3!$A:$A,D$2,Данные3!$B:$B,G1855),""))</f>
        <v/>
      </c>
      <c r="O1855" s="51" t="str">
        <f>IF(G1855="","",IFERROR(ROUND(SUMIFS(Данные3!$G:$G,Данные3!$A:$A,D$2,Данные3!$B:$B,G1855)*100,0)&amp;"%",""))</f>
        <v/>
      </c>
      <c r="U1855" s="51" t="str">
        <f t="shared" si="85"/>
        <v/>
      </c>
      <c r="V1855" s="53" t="str">
        <f t="shared" si="86"/>
        <v/>
      </c>
      <c r="W1855" s="51" t="str">
        <f>IFERROR(IF(Данные2!$A1855&lt;&gt;"",Данные2!$A1855,""),"")</f>
        <v/>
      </c>
      <c r="X1855" s="53" t="str">
        <f>IF(COUNTIF(W$1:W1855,W1855)=1,IF(COUNT(X$1:X1854)&gt;0,MAX(X$1:X1854)+1,1),"")</f>
        <v/>
      </c>
      <c r="Z1855" s="51" t="str">
        <f>IF($U1855="","",IFERROR(SUMIF(Данные2!$A:$A,Техлист!$U1855,Данные2!D:D),""))</f>
        <v/>
      </c>
      <c r="AA1855" s="51" t="str">
        <f>IF($U1855="","",IFERROR(SUMIF(Данные2!$A:$A,Техлист!$U1855,Данные2!E:E),""))</f>
        <v/>
      </c>
      <c r="AB1855" s="45" t="str">
        <f>IF($U1855="","",IFERROR(ROUND(SUMIF(Данные2!$A:$A,Техлист!$U1855,Данные2!F:F)*100,0)&amp;"%",""))</f>
        <v/>
      </c>
    </row>
    <row r="1856" spans="1:28" x14ac:dyDescent="0.25">
      <c r="A1856" s="45" t="str">
        <f>IF(Данные2!$A1856&lt;&gt;"",Данные2!$A1856,"")</f>
        <v/>
      </c>
      <c r="G1856" s="45" t="str">
        <f t="shared" si="84"/>
        <v/>
      </c>
      <c r="H1856" s="45" t="str">
        <f>IF(COUNTIF(G$1:G1856,G1856)=1,IF(COUNT(H$1:H1855)&gt;0,MAX(H$1:H1855)+1,1),"")</f>
        <v/>
      </c>
      <c r="J1856" s="45" t="str">
        <f>IFERROR(IF(AND(Данные3!A1856&lt;&gt;"",Данные3!A1856=D$2),Данные3!B1856,""),"")</f>
        <v/>
      </c>
      <c r="K1856" s="45" t="str">
        <f>IF(COUNTIF(J$1:J1856,J1856)=1,IF(COUNT(K$1:K1855)&gt;0,MAX(K$1:K1855)+1,1),"")</f>
        <v/>
      </c>
      <c r="M1856" s="51" t="str">
        <f>IF(G1856="","",IFERROR(SUMIFS(Данные3!$E:$E,Данные3!$A:$A,D$2,Данные3!$B:$B,G1856),""))</f>
        <v/>
      </c>
      <c r="N1856" s="51" t="str">
        <f>IF(G1856="","",IFERROR(SUMIFS(Данные3!$F:$F,Данные3!$A:$A,D$2,Данные3!$B:$B,G1856),""))</f>
        <v/>
      </c>
      <c r="O1856" s="51" t="str">
        <f>IF(G1856="","",IFERROR(ROUND(SUMIFS(Данные3!$G:$G,Данные3!$A:$A,D$2,Данные3!$B:$B,G1856)*100,0)&amp;"%",""))</f>
        <v/>
      </c>
      <c r="U1856" s="51" t="str">
        <f t="shared" si="85"/>
        <v/>
      </c>
      <c r="V1856" s="53" t="str">
        <f t="shared" si="86"/>
        <v/>
      </c>
      <c r="W1856" s="51" t="str">
        <f>IFERROR(IF(Данные2!$A1856&lt;&gt;"",Данные2!$A1856,""),"")</f>
        <v/>
      </c>
      <c r="X1856" s="53" t="str">
        <f>IF(COUNTIF(W$1:W1856,W1856)=1,IF(COUNT(X$1:X1855)&gt;0,MAX(X$1:X1855)+1,1),"")</f>
        <v/>
      </c>
      <c r="Z1856" s="51" t="str">
        <f>IF($U1856="","",IFERROR(SUMIF(Данные2!$A:$A,Техлист!$U1856,Данные2!D:D),""))</f>
        <v/>
      </c>
      <c r="AA1856" s="51" t="str">
        <f>IF($U1856="","",IFERROR(SUMIF(Данные2!$A:$A,Техлист!$U1856,Данные2!E:E),""))</f>
        <v/>
      </c>
      <c r="AB1856" s="45" t="str">
        <f>IF($U1856="","",IFERROR(ROUND(SUMIF(Данные2!$A:$A,Техлист!$U1856,Данные2!F:F)*100,0)&amp;"%",""))</f>
        <v/>
      </c>
    </row>
    <row r="1857" spans="1:28" x14ac:dyDescent="0.25">
      <c r="A1857" s="45" t="str">
        <f>IF(Данные2!$A1857&lt;&gt;"",Данные2!$A1857,"")</f>
        <v/>
      </c>
      <c r="G1857" s="45" t="str">
        <f t="shared" si="84"/>
        <v/>
      </c>
      <c r="H1857" s="45" t="str">
        <f>IF(COUNTIF(G$1:G1857,G1857)=1,IF(COUNT(H$1:H1856)&gt;0,MAX(H$1:H1856)+1,1),"")</f>
        <v/>
      </c>
      <c r="J1857" s="45" t="str">
        <f>IFERROR(IF(AND(Данные3!A1857&lt;&gt;"",Данные3!A1857=D$2),Данные3!B1857,""),"")</f>
        <v/>
      </c>
      <c r="K1857" s="45" t="str">
        <f>IF(COUNTIF(J$1:J1857,J1857)=1,IF(COUNT(K$1:K1856)&gt;0,MAX(K$1:K1856)+1,1),"")</f>
        <v/>
      </c>
      <c r="M1857" s="51" t="str">
        <f>IF(G1857="","",IFERROR(SUMIFS(Данные3!$E:$E,Данные3!$A:$A,D$2,Данные3!$B:$B,G1857),""))</f>
        <v/>
      </c>
      <c r="N1857" s="51" t="str">
        <f>IF(G1857="","",IFERROR(SUMIFS(Данные3!$F:$F,Данные3!$A:$A,D$2,Данные3!$B:$B,G1857),""))</f>
        <v/>
      </c>
      <c r="O1857" s="51" t="str">
        <f>IF(G1857="","",IFERROR(ROUND(SUMIFS(Данные3!$G:$G,Данные3!$A:$A,D$2,Данные3!$B:$B,G1857)*100,0)&amp;"%",""))</f>
        <v/>
      </c>
      <c r="U1857" s="51" t="str">
        <f t="shared" si="85"/>
        <v/>
      </c>
      <c r="V1857" s="53" t="str">
        <f t="shared" si="86"/>
        <v/>
      </c>
      <c r="W1857" s="51" t="str">
        <f>IFERROR(IF(Данные2!$A1857&lt;&gt;"",Данные2!$A1857,""),"")</f>
        <v/>
      </c>
      <c r="X1857" s="53" t="str">
        <f>IF(COUNTIF(W$1:W1857,W1857)=1,IF(COUNT(X$1:X1856)&gt;0,MAX(X$1:X1856)+1,1),"")</f>
        <v/>
      </c>
      <c r="Z1857" s="51" t="str">
        <f>IF($U1857="","",IFERROR(SUMIF(Данные2!$A:$A,Техлист!$U1857,Данные2!D:D),""))</f>
        <v/>
      </c>
      <c r="AA1857" s="51" t="str">
        <f>IF($U1857="","",IFERROR(SUMIF(Данные2!$A:$A,Техлист!$U1857,Данные2!E:E),""))</f>
        <v/>
      </c>
      <c r="AB1857" s="45" t="str">
        <f>IF($U1857="","",IFERROR(ROUND(SUMIF(Данные2!$A:$A,Техлист!$U1857,Данные2!F:F)*100,0)&amp;"%",""))</f>
        <v/>
      </c>
    </row>
    <row r="1858" spans="1:28" x14ac:dyDescent="0.25">
      <c r="A1858" s="45" t="str">
        <f>IF(Данные2!$A1858&lt;&gt;"",Данные2!$A1858,"")</f>
        <v/>
      </c>
      <c r="G1858" s="45" t="str">
        <f t="shared" ref="G1858:G1921" si="87">IFERROR(INDEX(J$2:J$2000,MATCH(ROW()-1,K$2:K$2000,0)),"")</f>
        <v/>
      </c>
      <c r="H1858" s="45" t="str">
        <f>IF(COUNTIF(G$1:G1858,G1858)=1,IF(COUNT(H$1:H1857)&gt;0,MAX(H$1:H1857)+1,1),"")</f>
        <v/>
      </c>
      <c r="J1858" s="45" t="str">
        <f>IFERROR(IF(AND(Данные3!A1858&lt;&gt;"",Данные3!A1858=D$2),Данные3!B1858,""),"")</f>
        <v/>
      </c>
      <c r="K1858" s="45" t="str">
        <f>IF(COUNTIF(J$1:J1858,J1858)=1,IF(COUNT(K$1:K1857)&gt;0,MAX(K$1:K1857)+1,1),"")</f>
        <v/>
      </c>
      <c r="M1858" s="51" t="str">
        <f>IF(G1858="","",IFERROR(SUMIFS(Данные3!$E:$E,Данные3!$A:$A,D$2,Данные3!$B:$B,G1858),""))</f>
        <v/>
      </c>
      <c r="N1858" s="51" t="str">
        <f>IF(G1858="","",IFERROR(SUMIFS(Данные3!$F:$F,Данные3!$A:$A,D$2,Данные3!$B:$B,G1858),""))</f>
        <v/>
      </c>
      <c r="O1858" s="51" t="str">
        <f>IF(G1858="","",IFERROR(ROUND(SUMIFS(Данные3!$G:$G,Данные3!$A:$A,D$2,Данные3!$B:$B,G1858)*100,0)&amp;"%",""))</f>
        <v/>
      </c>
      <c r="U1858" s="51" t="str">
        <f t="shared" ref="U1858:U1921" si="88">IFERROR(INDEX(W$2:W$2000,MATCH(ROW()-1,X$2:X$2000,0)),"")</f>
        <v/>
      </c>
      <c r="V1858" s="53" t="str">
        <f t="shared" ref="V1858:V1921" si="89">IFERROR(INDEX(X$2:X$2000,MATCH(ROW()-1,X$2:X$2000,0)),"")</f>
        <v/>
      </c>
      <c r="W1858" s="51" t="str">
        <f>IFERROR(IF(Данные2!$A1858&lt;&gt;"",Данные2!$A1858,""),"")</f>
        <v/>
      </c>
      <c r="X1858" s="53" t="str">
        <f>IF(COUNTIF(W$1:W1858,W1858)=1,IF(COUNT(X$1:X1857)&gt;0,MAX(X$1:X1857)+1,1),"")</f>
        <v/>
      </c>
      <c r="Z1858" s="51" t="str">
        <f>IF($U1858="","",IFERROR(SUMIF(Данные2!$A:$A,Техлист!$U1858,Данные2!D:D),""))</f>
        <v/>
      </c>
      <c r="AA1858" s="51" t="str">
        <f>IF($U1858="","",IFERROR(SUMIF(Данные2!$A:$A,Техлист!$U1858,Данные2!E:E),""))</f>
        <v/>
      </c>
      <c r="AB1858" s="45" t="str">
        <f>IF($U1858="","",IFERROR(ROUND(SUMIF(Данные2!$A:$A,Техлист!$U1858,Данные2!F:F)*100,0)&amp;"%",""))</f>
        <v/>
      </c>
    </row>
    <row r="1859" spans="1:28" x14ac:dyDescent="0.25">
      <c r="A1859" s="45" t="str">
        <f>IF(Данные2!$A1859&lt;&gt;"",Данные2!$A1859,"")</f>
        <v/>
      </c>
      <c r="G1859" s="45" t="str">
        <f t="shared" si="87"/>
        <v/>
      </c>
      <c r="H1859" s="45" t="str">
        <f>IF(COUNTIF(G$1:G1859,G1859)=1,IF(COUNT(H$1:H1858)&gt;0,MAX(H$1:H1858)+1,1),"")</f>
        <v/>
      </c>
      <c r="J1859" s="45" t="str">
        <f>IFERROR(IF(AND(Данные3!A1859&lt;&gt;"",Данные3!A1859=D$2),Данные3!B1859,""),"")</f>
        <v/>
      </c>
      <c r="K1859" s="45" t="str">
        <f>IF(COUNTIF(J$1:J1859,J1859)=1,IF(COUNT(K$1:K1858)&gt;0,MAX(K$1:K1858)+1,1),"")</f>
        <v/>
      </c>
      <c r="M1859" s="51" t="str">
        <f>IF(G1859="","",IFERROR(SUMIFS(Данные3!$E:$E,Данные3!$A:$A,D$2,Данные3!$B:$B,G1859),""))</f>
        <v/>
      </c>
      <c r="N1859" s="51" t="str">
        <f>IF(G1859="","",IFERROR(SUMIFS(Данные3!$F:$F,Данные3!$A:$A,D$2,Данные3!$B:$B,G1859),""))</f>
        <v/>
      </c>
      <c r="O1859" s="51" t="str">
        <f>IF(G1859="","",IFERROR(ROUND(SUMIFS(Данные3!$G:$G,Данные3!$A:$A,D$2,Данные3!$B:$B,G1859)*100,0)&amp;"%",""))</f>
        <v/>
      </c>
      <c r="U1859" s="51" t="str">
        <f t="shared" si="88"/>
        <v/>
      </c>
      <c r="V1859" s="53" t="str">
        <f t="shared" si="89"/>
        <v/>
      </c>
      <c r="W1859" s="51" t="str">
        <f>IFERROR(IF(Данные2!$A1859&lt;&gt;"",Данные2!$A1859,""),"")</f>
        <v/>
      </c>
      <c r="X1859" s="53" t="str">
        <f>IF(COUNTIF(W$1:W1859,W1859)=1,IF(COUNT(X$1:X1858)&gt;0,MAX(X$1:X1858)+1,1),"")</f>
        <v/>
      </c>
      <c r="Z1859" s="51" t="str">
        <f>IF($U1859="","",IFERROR(SUMIF(Данные2!$A:$A,Техлист!$U1859,Данные2!D:D),""))</f>
        <v/>
      </c>
      <c r="AA1859" s="51" t="str">
        <f>IF($U1859="","",IFERROR(SUMIF(Данные2!$A:$A,Техлист!$U1859,Данные2!E:E),""))</f>
        <v/>
      </c>
      <c r="AB1859" s="45" t="str">
        <f>IF($U1859="","",IFERROR(ROUND(SUMIF(Данные2!$A:$A,Техлист!$U1859,Данные2!F:F)*100,0)&amp;"%",""))</f>
        <v/>
      </c>
    </row>
    <row r="1860" spans="1:28" x14ac:dyDescent="0.25">
      <c r="A1860" s="45" t="str">
        <f>IF(Данные2!$A1860&lt;&gt;"",Данные2!$A1860,"")</f>
        <v/>
      </c>
      <c r="G1860" s="45" t="str">
        <f t="shared" si="87"/>
        <v/>
      </c>
      <c r="H1860" s="45" t="str">
        <f>IF(COUNTIF(G$1:G1860,G1860)=1,IF(COUNT(H$1:H1859)&gt;0,MAX(H$1:H1859)+1,1),"")</f>
        <v/>
      </c>
      <c r="J1860" s="45" t="str">
        <f>IFERROR(IF(AND(Данные3!A1860&lt;&gt;"",Данные3!A1860=D$2),Данные3!B1860,""),"")</f>
        <v/>
      </c>
      <c r="K1860" s="45" t="str">
        <f>IF(COUNTIF(J$1:J1860,J1860)=1,IF(COUNT(K$1:K1859)&gt;0,MAX(K$1:K1859)+1,1),"")</f>
        <v/>
      </c>
      <c r="M1860" s="51" t="str">
        <f>IF(G1860="","",IFERROR(SUMIFS(Данные3!$E:$E,Данные3!$A:$A,D$2,Данные3!$B:$B,G1860),""))</f>
        <v/>
      </c>
      <c r="N1860" s="51" t="str">
        <f>IF(G1860="","",IFERROR(SUMIFS(Данные3!$F:$F,Данные3!$A:$A,D$2,Данные3!$B:$B,G1860),""))</f>
        <v/>
      </c>
      <c r="O1860" s="51" t="str">
        <f>IF(G1860="","",IFERROR(ROUND(SUMIFS(Данные3!$G:$G,Данные3!$A:$A,D$2,Данные3!$B:$B,G1860)*100,0)&amp;"%",""))</f>
        <v/>
      </c>
      <c r="U1860" s="51" t="str">
        <f t="shared" si="88"/>
        <v/>
      </c>
      <c r="V1860" s="53" t="str">
        <f t="shared" si="89"/>
        <v/>
      </c>
      <c r="W1860" s="51" t="str">
        <f>IFERROR(IF(Данные2!$A1860&lt;&gt;"",Данные2!$A1860,""),"")</f>
        <v/>
      </c>
      <c r="X1860" s="53" t="str">
        <f>IF(COUNTIF(W$1:W1860,W1860)=1,IF(COUNT(X$1:X1859)&gt;0,MAX(X$1:X1859)+1,1),"")</f>
        <v/>
      </c>
      <c r="Z1860" s="51" t="str">
        <f>IF($U1860="","",IFERROR(SUMIF(Данные2!$A:$A,Техлист!$U1860,Данные2!D:D),""))</f>
        <v/>
      </c>
      <c r="AA1860" s="51" t="str">
        <f>IF($U1860="","",IFERROR(SUMIF(Данные2!$A:$A,Техлист!$U1860,Данные2!E:E),""))</f>
        <v/>
      </c>
      <c r="AB1860" s="45" t="str">
        <f>IF($U1860="","",IFERROR(ROUND(SUMIF(Данные2!$A:$A,Техлист!$U1860,Данные2!F:F)*100,0)&amp;"%",""))</f>
        <v/>
      </c>
    </row>
    <row r="1861" spans="1:28" x14ac:dyDescent="0.25">
      <c r="A1861" s="45" t="str">
        <f>IF(Данные2!$A1861&lt;&gt;"",Данные2!$A1861,"")</f>
        <v/>
      </c>
      <c r="G1861" s="45" t="str">
        <f t="shared" si="87"/>
        <v/>
      </c>
      <c r="H1861" s="45" t="str">
        <f>IF(COUNTIF(G$1:G1861,G1861)=1,IF(COUNT(H$1:H1860)&gt;0,MAX(H$1:H1860)+1,1),"")</f>
        <v/>
      </c>
      <c r="J1861" s="45" t="str">
        <f>IFERROR(IF(AND(Данные3!A1861&lt;&gt;"",Данные3!A1861=D$2),Данные3!B1861,""),"")</f>
        <v/>
      </c>
      <c r="K1861" s="45" t="str">
        <f>IF(COUNTIF(J$1:J1861,J1861)=1,IF(COUNT(K$1:K1860)&gt;0,MAX(K$1:K1860)+1,1),"")</f>
        <v/>
      </c>
      <c r="M1861" s="51" t="str">
        <f>IF(G1861="","",IFERROR(SUMIFS(Данные3!$E:$E,Данные3!$A:$A,D$2,Данные3!$B:$B,G1861),""))</f>
        <v/>
      </c>
      <c r="N1861" s="51" t="str">
        <f>IF(G1861="","",IFERROR(SUMIFS(Данные3!$F:$F,Данные3!$A:$A,D$2,Данные3!$B:$B,G1861),""))</f>
        <v/>
      </c>
      <c r="O1861" s="51" t="str">
        <f>IF(G1861="","",IFERROR(ROUND(SUMIFS(Данные3!$G:$G,Данные3!$A:$A,D$2,Данные3!$B:$B,G1861)*100,0)&amp;"%",""))</f>
        <v/>
      </c>
      <c r="U1861" s="51" t="str">
        <f t="shared" si="88"/>
        <v/>
      </c>
      <c r="V1861" s="53" t="str">
        <f t="shared" si="89"/>
        <v/>
      </c>
      <c r="W1861" s="51" t="str">
        <f>IFERROR(IF(Данные2!$A1861&lt;&gt;"",Данные2!$A1861,""),"")</f>
        <v/>
      </c>
      <c r="X1861" s="53" t="str">
        <f>IF(COUNTIF(W$1:W1861,W1861)=1,IF(COUNT(X$1:X1860)&gt;0,MAX(X$1:X1860)+1,1),"")</f>
        <v/>
      </c>
      <c r="Z1861" s="51" t="str">
        <f>IF($U1861="","",IFERROR(SUMIF(Данные2!$A:$A,Техлист!$U1861,Данные2!D:D),""))</f>
        <v/>
      </c>
      <c r="AA1861" s="51" t="str">
        <f>IF($U1861="","",IFERROR(SUMIF(Данные2!$A:$A,Техлист!$U1861,Данные2!E:E),""))</f>
        <v/>
      </c>
      <c r="AB1861" s="45" t="str">
        <f>IF($U1861="","",IFERROR(ROUND(SUMIF(Данные2!$A:$A,Техлист!$U1861,Данные2!F:F)*100,0)&amp;"%",""))</f>
        <v/>
      </c>
    </row>
    <row r="1862" spans="1:28" x14ac:dyDescent="0.25">
      <c r="A1862" s="45" t="str">
        <f>IF(Данные2!$A1862&lt;&gt;"",Данные2!$A1862,"")</f>
        <v/>
      </c>
      <c r="G1862" s="45" t="str">
        <f t="shared" si="87"/>
        <v/>
      </c>
      <c r="H1862" s="45" t="str">
        <f>IF(COUNTIF(G$1:G1862,G1862)=1,IF(COUNT(H$1:H1861)&gt;0,MAX(H$1:H1861)+1,1),"")</f>
        <v/>
      </c>
      <c r="J1862" s="45" t="str">
        <f>IFERROR(IF(AND(Данные3!A1862&lt;&gt;"",Данные3!A1862=D$2),Данные3!B1862,""),"")</f>
        <v/>
      </c>
      <c r="K1862" s="45" t="str">
        <f>IF(COUNTIF(J$1:J1862,J1862)=1,IF(COUNT(K$1:K1861)&gt;0,MAX(K$1:K1861)+1,1),"")</f>
        <v/>
      </c>
      <c r="M1862" s="51" t="str">
        <f>IF(G1862="","",IFERROR(SUMIFS(Данные3!$E:$E,Данные3!$A:$A,D$2,Данные3!$B:$B,G1862),""))</f>
        <v/>
      </c>
      <c r="N1862" s="51" t="str">
        <f>IF(G1862="","",IFERROR(SUMIFS(Данные3!$F:$F,Данные3!$A:$A,D$2,Данные3!$B:$B,G1862),""))</f>
        <v/>
      </c>
      <c r="O1862" s="51" t="str">
        <f>IF(G1862="","",IFERROR(ROUND(SUMIFS(Данные3!$G:$G,Данные3!$A:$A,D$2,Данные3!$B:$B,G1862)*100,0)&amp;"%",""))</f>
        <v/>
      </c>
      <c r="U1862" s="51" t="str">
        <f t="shared" si="88"/>
        <v/>
      </c>
      <c r="V1862" s="53" t="str">
        <f t="shared" si="89"/>
        <v/>
      </c>
      <c r="W1862" s="51" t="str">
        <f>IFERROR(IF(Данные2!$A1862&lt;&gt;"",Данные2!$A1862,""),"")</f>
        <v/>
      </c>
      <c r="X1862" s="53" t="str">
        <f>IF(COUNTIF(W$1:W1862,W1862)=1,IF(COUNT(X$1:X1861)&gt;0,MAX(X$1:X1861)+1,1),"")</f>
        <v/>
      </c>
      <c r="Z1862" s="51" t="str">
        <f>IF($U1862="","",IFERROR(SUMIF(Данные2!$A:$A,Техлист!$U1862,Данные2!D:D),""))</f>
        <v/>
      </c>
      <c r="AA1862" s="51" t="str">
        <f>IF($U1862="","",IFERROR(SUMIF(Данные2!$A:$A,Техлист!$U1862,Данные2!E:E),""))</f>
        <v/>
      </c>
      <c r="AB1862" s="45" t="str">
        <f>IF($U1862="","",IFERROR(ROUND(SUMIF(Данные2!$A:$A,Техлист!$U1862,Данные2!F:F)*100,0)&amp;"%",""))</f>
        <v/>
      </c>
    </row>
    <row r="1863" spans="1:28" x14ac:dyDescent="0.25">
      <c r="A1863" s="45" t="str">
        <f>IF(Данные2!$A1863&lt;&gt;"",Данные2!$A1863,"")</f>
        <v/>
      </c>
      <c r="G1863" s="45" t="str">
        <f t="shared" si="87"/>
        <v/>
      </c>
      <c r="H1863" s="45" t="str">
        <f>IF(COUNTIF(G$1:G1863,G1863)=1,IF(COUNT(H$1:H1862)&gt;0,MAX(H$1:H1862)+1,1),"")</f>
        <v/>
      </c>
      <c r="J1863" s="45" t="str">
        <f>IFERROR(IF(AND(Данные3!A1863&lt;&gt;"",Данные3!A1863=D$2),Данные3!B1863,""),"")</f>
        <v/>
      </c>
      <c r="K1863" s="45" t="str">
        <f>IF(COUNTIF(J$1:J1863,J1863)=1,IF(COUNT(K$1:K1862)&gt;0,MAX(K$1:K1862)+1,1),"")</f>
        <v/>
      </c>
      <c r="M1863" s="51" t="str">
        <f>IF(G1863="","",IFERROR(SUMIFS(Данные3!$E:$E,Данные3!$A:$A,D$2,Данные3!$B:$B,G1863),""))</f>
        <v/>
      </c>
      <c r="N1863" s="51" t="str">
        <f>IF(G1863="","",IFERROR(SUMIFS(Данные3!$F:$F,Данные3!$A:$A,D$2,Данные3!$B:$B,G1863),""))</f>
        <v/>
      </c>
      <c r="O1863" s="51" t="str">
        <f>IF(G1863="","",IFERROR(ROUND(SUMIFS(Данные3!$G:$G,Данные3!$A:$A,D$2,Данные3!$B:$B,G1863)*100,0)&amp;"%",""))</f>
        <v/>
      </c>
      <c r="U1863" s="51" t="str">
        <f t="shared" si="88"/>
        <v/>
      </c>
      <c r="V1863" s="53" t="str">
        <f t="shared" si="89"/>
        <v/>
      </c>
      <c r="W1863" s="51" t="str">
        <f>IFERROR(IF(Данные2!$A1863&lt;&gt;"",Данные2!$A1863,""),"")</f>
        <v/>
      </c>
      <c r="X1863" s="53" t="str">
        <f>IF(COUNTIF(W$1:W1863,W1863)=1,IF(COUNT(X$1:X1862)&gt;0,MAX(X$1:X1862)+1,1),"")</f>
        <v/>
      </c>
      <c r="Z1863" s="51" t="str">
        <f>IF($U1863="","",IFERROR(SUMIF(Данные2!$A:$A,Техлист!$U1863,Данные2!D:D),""))</f>
        <v/>
      </c>
      <c r="AA1863" s="51" t="str">
        <f>IF($U1863="","",IFERROR(SUMIF(Данные2!$A:$A,Техлист!$U1863,Данные2!E:E),""))</f>
        <v/>
      </c>
      <c r="AB1863" s="45" t="str">
        <f>IF($U1863="","",IFERROR(ROUND(SUMIF(Данные2!$A:$A,Техлист!$U1863,Данные2!F:F)*100,0)&amp;"%",""))</f>
        <v/>
      </c>
    </row>
    <row r="1864" spans="1:28" x14ac:dyDescent="0.25">
      <c r="A1864" s="45" t="str">
        <f>IF(Данные2!$A1864&lt;&gt;"",Данные2!$A1864,"")</f>
        <v/>
      </c>
      <c r="G1864" s="45" t="str">
        <f t="shared" si="87"/>
        <v/>
      </c>
      <c r="H1864" s="45" t="str">
        <f>IF(COUNTIF(G$1:G1864,G1864)=1,IF(COUNT(H$1:H1863)&gt;0,MAX(H$1:H1863)+1,1),"")</f>
        <v/>
      </c>
      <c r="J1864" s="45" t="str">
        <f>IFERROR(IF(AND(Данные3!A1864&lt;&gt;"",Данные3!A1864=D$2),Данные3!B1864,""),"")</f>
        <v/>
      </c>
      <c r="K1864" s="45" t="str">
        <f>IF(COUNTIF(J$1:J1864,J1864)=1,IF(COUNT(K$1:K1863)&gt;0,MAX(K$1:K1863)+1,1),"")</f>
        <v/>
      </c>
      <c r="M1864" s="51" t="str">
        <f>IF(G1864="","",IFERROR(SUMIFS(Данные3!$E:$E,Данные3!$A:$A,D$2,Данные3!$B:$B,G1864),""))</f>
        <v/>
      </c>
      <c r="N1864" s="51" t="str">
        <f>IF(G1864="","",IFERROR(SUMIFS(Данные3!$F:$F,Данные3!$A:$A,D$2,Данные3!$B:$B,G1864),""))</f>
        <v/>
      </c>
      <c r="O1864" s="51" t="str">
        <f>IF(G1864="","",IFERROR(ROUND(SUMIFS(Данные3!$G:$G,Данные3!$A:$A,D$2,Данные3!$B:$B,G1864)*100,0)&amp;"%",""))</f>
        <v/>
      </c>
      <c r="U1864" s="51" t="str">
        <f t="shared" si="88"/>
        <v/>
      </c>
      <c r="V1864" s="53" t="str">
        <f t="shared" si="89"/>
        <v/>
      </c>
      <c r="W1864" s="51" t="str">
        <f>IFERROR(IF(Данные2!$A1864&lt;&gt;"",Данные2!$A1864,""),"")</f>
        <v/>
      </c>
      <c r="X1864" s="53" t="str">
        <f>IF(COUNTIF(W$1:W1864,W1864)=1,IF(COUNT(X$1:X1863)&gt;0,MAX(X$1:X1863)+1,1),"")</f>
        <v/>
      </c>
      <c r="Z1864" s="51" t="str">
        <f>IF($U1864="","",IFERROR(SUMIF(Данные2!$A:$A,Техлист!$U1864,Данные2!D:D),""))</f>
        <v/>
      </c>
      <c r="AA1864" s="51" t="str">
        <f>IF($U1864="","",IFERROR(SUMIF(Данные2!$A:$A,Техлист!$U1864,Данные2!E:E),""))</f>
        <v/>
      </c>
      <c r="AB1864" s="45" t="str">
        <f>IF($U1864="","",IFERROR(ROUND(SUMIF(Данные2!$A:$A,Техлист!$U1864,Данные2!F:F)*100,0)&amp;"%",""))</f>
        <v/>
      </c>
    </row>
    <row r="1865" spans="1:28" x14ac:dyDescent="0.25">
      <c r="A1865" s="45" t="str">
        <f>IF(Данные2!$A1865&lt;&gt;"",Данные2!$A1865,"")</f>
        <v/>
      </c>
      <c r="G1865" s="45" t="str">
        <f t="shared" si="87"/>
        <v/>
      </c>
      <c r="H1865" s="45" t="str">
        <f>IF(COUNTIF(G$1:G1865,G1865)=1,IF(COUNT(H$1:H1864)&gt;0,MAX(H$1:H1864)+1,1),"")</f>
        <v/>
      </c>
      <c r="J1865" s="45" t="str">
        <f>IFERROR(IF(AND(Данные3!A1865&lt;&gt;"",Данные3!A1865=D$2),Данные3!B1865,""),"")</f>
        <v/>
      </c>
      <c r="K1865" s="45" t="str">
        <f>IF(COUNTIF(J$1:J1865,J1865)=1,IF(COUNT(K$1:K1864)&gt;0,MAX(K$1:K1864)+1,1),"")</f>
        <v/>
      </c>
      <c r="M1865" s="51" t="str">
        <f>IF(G1865="","",IFERROR(SUMIFS(Данные3!$E:$E,Данные3!$A:$A,D$2,Данные3!$B:$B,G1865),""))</f>
        <v/>
      </c>
      <c r="N1865" s="51" t="str">
        <f>IF(G1865="","",IFERROR(SUMIFS(Данные3!$F:$F,Данные3!$A:$A,D$2,Данные3!$B:$B,G1865),""))</f>
        <v/>
      </c>
      <c r="O1865" s="51" t="str">
        <f>IF(G1865="","",IFERROR(ROUND(SUMIFS(Данные3!$G:$G,Данные3!$A:$A,D$2,Данные3!$B:$B,G1865)*100,0)&amp;"%",""))</f>
        <v/>
      </c>
      <c r="U1865" s="51" t="str">
        <f t="shared" si="88"/>
        <v/>
      </c>
      <c r="V1865" s="53" t="str">
        <f t="shared" si="89"/>
        <v/>
      </c>
      <c r="W1865" s="51" t="str">
        <f>IFERROR(IF(Данные2!$A1865&lt;&gt;"",Данные2!$A1865,""),"")</f>
        <v/>
      </c>
      <c r="X1865" s="53" t="str">
        <f>IF(COUNTIF(W$1:W1865,W1865)=1,IF(COUNT(X$1:X1864)&gt;0,MAX(X$1:X1864)+1,1),"")</f>
        <v/>
      </c>
      <c r="Z1865" s="51" t="str">
        <f>IF($U1865="","",IFERROR(SUMIF(Данные2!$A:$A,Техлист!$U1865,Данные2!D:D),""))</f>
        <v/>
      </c>
      <c r="AA1865" s="51" t="str">
        <f>IF($U1865="","",IFERROR(SUMIF(Данные2!$A:$A,Техлист!$U1865,Данные2!E:E),""))</f>
        <v/>
      </c>
      <c r="AB1865" s="45" t="str">
        <f>IF($U1865="","",IFERROR(ROUND(SUMIF(Данные2!$A:$A,Техлист!$U1865,Данные2!F:F)*100,0)&amp;"%",""))</f>
        <v/>
      </c>
    </row>
    <row r="1866" spans="1:28" x14ac:dyDescent="0.25">
      <c r="A1866" s="45" t="str">
        <f>IF(Данные2!$A1866&lt;&gt;"",Данные2!$A1866,"")</f>
        <v/>
      </c>
      <c r="G1866" s="45" t="str">
        <f t="shared" si="87"/>
        <v/>
      </c>
      <c r="H1866" s="45" t="str">
        <f>IF(COUNTIF(G$1:G1866,G1866)=1,IF(COUNT(H$1:H1865)&gt;0,MAX(H$1:H1865)+1,1),"")</f>
        <v/>
      </c>
      <c r="J1866" s="45" t="str">
        <f>IFERROR(IF(AND(Данные3!A1866&lt;&gt;"",Данные3!A1866=D$2),Данные3!B1866,""),"")</f>
        <v/>
      </c>
      <c r="K1866" s="45" t="str">
        <f>IF(COUNTIF(J$1:J1866,J1866)=1,IF(COUNT(K$1:K1865)&gt;0,MAX(K$1:K1865)+1,1),"")</f>
        <v/>
      </c>
      <c r="M1866" s="51" t="str">
        <f>IF(G1866="","",IFERROR(SUMIFS(Данные3!$E:$E,Данные3!$A:$A,D$2,Данные3!$B:$B,G1866),""))</f>
        <v/>
      </c>
      <c r="N1866" s="51" t="str">
        <f>IF(G1866="","",IFERROR(SUMIFS(Данные3!$F:$F,Данные3!$A:$A,D$2,Данные3!$B:$B,G1866),""))</f>
        <v/>
      </c>
      <c r="O1866" s="51" t="str">
        <f>IF(G1866="","",IFERROR(ROUND(SUMIFS(Данные3!$G:$G,Данные3!$A:$A,D$2,Данные3!$B:$B,G1866)*100,0)&amp;"%",""))</f>
        <v/>
      </c>
      <c r="U1866" s="51" t="str">
        <f t="shared" si="88"/>
        <v/>
      </c>
      <c r="V1866" s="53" t="str">
        <f t="shared" si="89"/>
        <v/>
      </c>
      <c r="W1866" s="51" t="str">
        <f>IFERROR(IF(Данные2!$A1866&lt;&gt;"",Данные2!$A1866,""),"")</f>
        <v/>
      </c>
      <c r="X1866" s="53" t="str">
        <f>IF(COUNTIF(W$1:W1866,W1866)=1,IF(COUNT(X$1:X1865)&gt;0,MAX(X$1:X1865)+1,1),"")</f>
        <v/>
      </c>
      <c r="Z1866" s="51" t="str">
        <f>IF($U1866="","",IFERROR(SUMIF(Данные2!$A:$A,Техлист!$U1866,Данные2!D:D),""))</f>
        <v/>
      </c>
      <c r="AA1866" s="51" t="str">
        <f>IF($U1866="","",IFERROR(SUMIF(Данные2!$A:$A,Техлист!$U1866,Данные2!E:E),""))</f>
        <v/>
      </c>
      <c r="AB1866" s="45" t="str">
        <f>IF($U1866="","",IFERROR(ROUND(SUMIF(Данные2!$A:$A,Техлист!$U1866,Данные2!F:F)*100,0)&amp;"%",""))</f>
        <v/>
      </c>
    </row>
    <row r="1867" spans="1:28" x14ac:dyDescent="0.25">
      <c r="A1867" s="45" t="str">
        <f>IF(Данные2!$A1867&lt;&gt;"",Данные2!$A1867,"")</f>
        <v/>
      </c>
      <c r="G1867" s="45" t="str">
        <f t="shared" si="87"/>
        <v/>
      </c>
      <c r="H1867" s="45" t="str">
        <f>IF(COUNTIF(G$1:G1867,G1867)=1,IF(COUNT(H$1:H1866)&gt;0,MAX(H$1:H1866)+1,1),"")</f>
        <v/>
      </c>
      <c r="J1867" s="45" t="str">
        <f>IFERROR(IF(AND(Данные3!A1867&lt;&gt;"",Данные3!A1867=D$2),Данные3!B1867,""),"")</f>
        <v/>
      </c>
      <c r="K1867" s="45" t="str">
        <f>IF(COUNTIF(J$1:J1867,J1867)=1,IF(COUNT(K$1:K1866)&gt;0,MAX(K$1:K1866)+1,1),"")</f>
        <v/>
      </c>
      <c r="M1867" s="51" t="str">
        <f>IF(G1867="","",IFERROR(SUMIFS(Данные3!$E:$E,Данные3!$A:$A,D$2,Данные3!$B:$B,G1867),""))</f>
        <v/>
      </c>
      <c r="N1867" s="51" t="str">
        <f>IF(G1867="","",IFERROR(SUMIFS(Данные3!$F:$F,Данные3!$A:$A,D$2,Данные3!$B:$B,G1867),""))</f>
        <v/>
      </c>
      <c r="O1867" s="51" t="str">
        <f>IF(G1867="","",IFERROR(ROUND(SUMIFS(Данные3!$G:$G,Данные3!$A:$A,D$2,Данные3!$B:$B,G1867)*100,0)&amp;"%",""))</f>
        <v/>
      </c>
      <c r="U1867" s="51" t="str">
        <f t="shared" si="88"/>
        <v/>
      </c>
      <c r="V1867" s="53" t="str">
        <f t="shared" si="89"/>
        <v/>
      </c>
      <c r="W1867" s="51" t="str">
        <f>IFERROR(IF(Данные2!$A1867&lt;&gt;"",Данные2!$A1867,""),"")</f>
        <v/>
      </c>
      <c r="X1867" s="53" t="str">
        <f>IF(COUNTIF(W$1:W1867,W1867)=1,IF(COUNT(X$1:X1866)&gt;0,MAX(X$1:X1866)+1,1),"")</f>
        <v/>
      </c>
      <c r="Z1867" s="51" t="str">
        <f>IF($U1867="","",IFERROR(SUMIF(Данные2!$A:$A,Техлист!$U1867,Данные2!D:D),""))</f>
        <v/>
      </c>
      <c r="AA1867" s="51" t="str">
        <f>IF($U1867="","",IFERROR(SUMIF(Данные2!$A:$A,Техлист!$U1867,Данные2!E:E),""))</f>
        <v/>
      </c>
      <c r="AB1867" s="45" t="str">
        <f>IF($U1867="","",IFERROR(ROUND(SUMIF(Данные2!$A:$A,Техлист!$U1867,Данные2!F:F)*100,0)&amp;"%",""))</f>
        <v/>
      </c>
    </row>
    <row r="1868" spans="1:28" x14ac:dyDescent="0.25">
      <c r="A1868" s="45" t="str">
        <f>IF(Данные2!$A1868&lt;&gt;"",Данные2!$A1868,"")</f>
        <v/>
      </c>
      <c r="G1868" s="45" t="str">
        <f t="shared" si="87"/>
        <v/>
      </c>
      <c r="H1868" s="45" t="str">
        <f>IF(COUNTIF(G$1:G1868,G1868)=1,IF(COUNT(H$1:H1867)&gt;0,MAX(H$1:H1867)+1,1),"")</f>
        <v/>
      </c>
      <c r="J1868" s="45" t="str">
        <f>IFERROR(IF(AND(Данные3!A1868&lt;&gt;"",Данные3!A1868=D$2),Данные3!B1868,""),"")</f>
        <v/>
      </c>
      <c r="K1868" s="45" t="str">
        <f>IF(COUNTIF(J$1:J1868,J1868)=1,IF(COUNT(K$1:K1867)&gt;0,MAX(K$1:K1867)+1,1),"")</f>
        <v/>
      </c>
      <c r="M1868" s="51" t="str">
        <f>IF(G1868="","",IFERROR(SUMIFS(Данные3!$E:$E,Данные3!$A:$A,D$2,Данные3!$B:$B,G1868),""))</f>
        <v/>
      </c>
      <c r="N1868" s="51" t="str">
        <f>IF(G1868="","",IFERROR(SUMIFS(Данные3!$F:$F,Данные3!$A:$A,D$2,Данные3!$B:$B,G1868),""))</f>
        <v/>
      </c>
      <c r="O1868" s="51" t="str">
        <f>IF(G1868="","",IFERROR(ROUND(SUMIFS(Данные3!$G:$G,Данные3!$A:$A,D$2,Данные3!$B:$B,G1868)*100,0)&amp;"%",""))</f>
        <v/>
      </c>
      <c r="U1868" s="51" t="str">
        <f t="shared" si="88"/>
        <v/>
      </c>
      <c r="V1868" s="53" t="str">
        <f t="shared" si="89"/>
        <v/>
      </c>
      <c r="W1868" s="51" t="str">
        <f>IFERROR(IF(Данные2!$A1868&lt;&gt;"",Данные2!$A1868,""),"")</f>
        <v/>
      </c>
      <c r="X1868" s="53" t="str">
        <f>IF(COUNTIF(W$1:W1868,W1868)=1,IF(COUNT(X$1:X1867)&gt;0,MAX(X$1:X1867)+1,1),"")</f>
        <v/>
      </c>
      <c r="Z1868" s="51" t="str">
        <f>IF($U1868="","",IFERROR(SUMIF(Данные2!$A:$A,Техлист!$U1868,Данные2!D:D),""))</f>
        <v/>
      </c>
      <c r="AA1868" s="51" t="str">
        <f>IF($U1868="","",IFERROR(SUMIF(Данные2!$A:$A,Техлист!$U1868,Данные2!E:E),""))</f>
        <v/>
      </c>
      <c r="AB1868" s="45" t="str">
        <f>IF($U1868="","",IFERROR(ROUND(SUMIF(Данные2!$A:$A,Техлист!$U1868,Данные2!F:F)*100,0)&amp;"%",""))</f>
        <v/>
      </c>
    </row>
    <row r="1869" spans="1:28" x14ac:dyDescent="0.25">
      <c r="A1869" s="45" t="str">
        <f>IF(Данные2!$A1869&lt;&gt;"",Данные2!$A1869,"")</f>
        <v/>
      </c>
      <c r="G1869" s="45" t="str">
        <f t="shared" si="87"/>
        <v/>
      </c>
      <c r="H1869" s="45" t="str">
        <f>IF(COUNTIF(G$1:G1869,G1869)=1,IF(COUNT(H$1:H1868)&gt;0,MAX(H$1:H1868)+1,1),"")</f>
        <v/>
      </c>
      <c r="J1869" s="45" t="str">
        <f>IFERROR(IF(AND(Данные3!A1869&lt;&gt;"",Данные3!A1869=D$2),Данные3!B1869,""),"")</f>
        <v/>
      </c>
      <c r="K1869" s="45" t="str">
        <f>IF(COUNTIF(J$1:J1869,J1869)=1,IF(COUNT(K$1:K1868)&gt;0,MAX(K$1:K1868)+1,1),"")</f>
        <v/>
      </c>
      <c r="M1869" s="51" t="str">
        <f>IF(G1869="","",IFERROR(SUMIFS(Данные3!$E:$E,Данные3!$A:$A,D$2,Данные3!$B:$B,G1869),""))</f>
        <v/>
      </c>
      <c r="N1869" s="51" t="str">
        <f>IF(G1869="","",IFERROR(SUMIFS(Данные3!$F:$F,Данные3!$A:$A,D$2,Данные3!$B:$B,G1869),""))</f>
        <v/>
      </c>
      <c r="O1869" s="51" t="str">
        <f>IF(G1869="","",IFERROR(ROUND(SUMIFS(Данные3!$G:$G,Данные3!$A:$A,D$2,Данные3!$B:$B,G1869)*100,0)&amp;"%",""))</f>
        <v/>
      </c>
      <c r="U1869" s="51" t="str">
        <f t="shared" si="88"/>
        <v/>
      </c>
      <c r="V1869" s="53" t="str">
        <f t="shared" si="89"/>
        <v/>
      </c>
      <c r="W1869" s="51" t="str">
        <f>IFERROR(IF(Данные2!$A1869&lt;&gt;"",Данные2!$A1869,""),"")</f>
        <v/>
      </c>
      <c r="X1869" s="53" t="str">
        <f>IF(COUNTIF(W$1:W1869,W1869)=1,IF(COUNT(X$1:X1868)&gt;0,MAX(X$1:X1868)+1,1),"")</f>
        <v/>
      </c>
      <c r="Z1869" s="51" t="str">
        <f>IF($U1869="","",IFERROR(SUMIF(Данные2!$A:$A,Техлист!$U1869,Данные2!D:D),""))</f>
        <v/>
      </c>
      <c r="AA1869" s="51" t="str">
        <f>IF($U1869="","",IFERROR(SUMIF(Данные2!$A:$A,Техлист!$U1869,Данные2!E:E),""))</f>
        <v/>
      </c>
      <c r="AB1869" s="45" t="str">
        <f>IF($U1869="","",IFERROR(ROUND(SUMIF(Данные2!$A:$A,Техлист!$U1869,Данные2!F:F)*100,0)&amp;"%",""))</f>
        <v/>
      </c>
    </row>
    <row r="1870" spans="1:28" x14ac:dyDescent="0.25">
      <c r="A1870" s="45" t="str">
        <f>IF(Данные2!$A1870&lt;&gt;"",Данные2!$A1870,"")</f>
        <v/>
      </c>
      <c r="G1870" s="45" t="str">
        <f t="shared" si="87"/>
        <v/>
      </c>
      <c r="H1870" s="45" t="str">
        <f>IF(COUNTIF(G$1:G1870,G1870)=1,IF(COUNT(H$1:H1869)&gt;0,MAX(H$1:H1869)+1,1),"")</f>
        <v/>
      </c>
      <c r="J1870" s="45" t="str">
        <f>IFERROR(IF(AND(Данные3!A1870&lt;&gt;"",Данные3!A1870=D$2),Данные3!B1870,""),"")</f>
        <v/>
      </c>
      <c r="K1870" s="45" t="str">
        <f>IF(COUNTIF(J$1:J1870,J1870)=1,IF(COUNT(K$1:K1869)&gt;0,MAX(K$1:K1869)+1,1),"")</f>
        <v/>
      </c>
      <c r="M1870" s="51" t="str">
        <f>IF(G1870="","",IFERROR(SUMIFS(Данные3!$E:$E,Данные3!$A:$A,D$2,Данные3!$B:$B,G1870),""))</f>
        <v/>
      </c>
      <c r="N1870" s="51" t="str">
        <f>IF(G1870="","",IFERROR(SUMIFS(Данные3!$F:$F,Данные3!$A:$A,D$2,Данные3!$B:$B,G1870),""))</f>
        <v/>
      </c>
      <c r="O1870" s="51" t="str">
        <f>IF(G1870="","",IFERROR(ROUND(SUMIFS(Данные3!$G:$G,Данные3!$A:$A,D$2,Данные3!$B:$B,G1870)*100,0)&amp;"%",""))</f>
        <v/>
      </c>
      <c r="U1870" s="51" t="str">
        <f t="shared" si="88"/>
        <v/>
      </c>
      <c r="V1870" s="53" t="str">
        <f t="shared" si="89"/>
        <v/>
      </c>
      <c r="W1870" s="51" t="str">
        <f>IFERROR(IF(Данные2!$A1870&lt;&gt;"",Данные2!$A1870,""),"")</f>
        <v/>
      </c>
      <c r="X1870" s="53" t="str">
        <f>IF(COUNTIF(W$1:W1870,W1870)=1,IF(COUNT(X$1:X1869)&gt;0,MAX(X$1:X1869)+1,1),"")</f>
        <v/>
      </c>
      <c r="Z1870" s="51" t="str">
        <f>IF($U1870="","",IFERROR(SUMIF(Данные2!$A:$A,Техлист!$U1870,Данные2!D:D),""))</f>
        <v/>
      </c>
      <c r="AA1870" s="51" t="str">
        <f>IF($U1870="","",IFERROR(SUMIF(Данные2!$A:$A,Техлист!$U1870,Данные2!E:E),""))</f>
        <v/>
      </c>
      <c r="AB1870" s="45" t="str">
        <f>IF($U1870="","",IFERROR(ROUND(SUMIF(Данные2!$A:$A,Техлист!$U1870,Данные2!F:F)*100,0)&amp;"%",""))</f>
        <v/>
      </c>
    </row>
    <row r="1871" spans="1:28" x14ac:dyDescent="0.25">
      <c r="A1871" s="45" t="str">
        <f>IF(Данные2!$A1871&lt;&gt;"",Данные2!$A1871,"")</f>
        <v/>
      </c>
      <c r="G1871" s="45" t="str">
        <f t="shared" si="87"/>
        <v/>
      </c>
      <c r="H1871" s="45" t="str">
        <f>IF(COUNTIF(G$1:G1871,G1871)=1,IF(COUNT(H$1:H1870)&gt;0,MAX(H$1:H1870)+1,1),"")</f>
        <v/>
      </c>
      <c r="J1871" s="45" t="str">
        <f>IFERROR(IF(AND(Данные3!A1871&lt;&gt;"",Данные3!A1871=D$2),Данные3!B1871,""),"")</f>
        <v/>
      </c>
      <c r="K1871" s="45" t="str">
        <f>IF(COUNTIF(J$1:J1871,J1871)=1,IF(COUNT(K$1:K1870)&gt;0,MAX(K$1:K1870)+1,1),"")</f>
        <v/>
      </c>
      <c r="M1871" s="51" t="str">
        <f>IF(G1871="","",IFERROR(SUMIFS(Данные3!$E:$E,Данные3!$A:$A,D$2,Данные3!$B:$B,G1871),""))</f>
        <v/>
      </c>
      <c r="N1871" s="51" t="str">
        <f>IF(G1871="","",IFERROR(SUMIFS(Данные3!$F:$F,Данные3!$A:$A,D$2,Данные3!$B:$B,G1871),""))</f>
        <v/>
      </c>
      <c r="O1871" s="51" t="str">
        <f>IF(G1871="","",IFERROR(ROUND(SUMIFS(Данные3!$G:$G,Данные3!$A:$A,D$2,Данные3!$B:$B,G1871)*100,0)&amp;"%",""))</f>
        <v/>
      </c>
      <c r="U1871" s="51" t="str">
        <f t="shared" si="88"/>
        <v/>
      </c>
      <c r="V1871" s="53" t="str">
        <f t="shared" si="89"/>
        <v/>
      </c>
      <c r="W1871" s="51" t="str">
        <f>IFERROR(IF(Данные2!$A1871&lt;&gt;"",Данные2!$A1871,""),"")</f>
        <v/>
      </c>
      <c r="X1871" s="53" t="str">
        <f>IF(COUNTIF(W$1:W1871,W1871)=1,IF(COUNT(X$1:X1870)&gt;0,MAX(X$1:X1870)+1,1),"")</f>
        <v/>
      </c>
      <c r="Z1871" s="51" t="str">
        <f>IF($U1871="","",IFERROR(SUMIF(Данные2!$A:$A,Техлист!$U1871,Данные2!D:D),""))</f>
        <v/>
      </c>
      <c r="AA1871" s="51" t="str">
        <f>IF($U1871="","",IFERROR(SUMIF(Данные2!$A:$A,Техлист!$U1871,Данные2!E:E),""))</f>
        <v/>
      </c>
      <c r="AB1871" s="45" t="str">
        <f>IF($U1871="","",IFERROR(ROUND(SUMIF(Данные2!$A:$A,Техлист!$U1871,Данные2!F:F)*100,0)&amp;"%",""))</f>
        <v/>
      </c>
    </row>
    <row r="1872" spans="1:28" x14ac:dyDescent="0.25">
      <c r="A1872" s="45" t="str">
        <f>IF(Данные2!$A1872&lt;&gt;"",Данные2!$A1872,"")</f>
        <v/>
      </c>
      <c r="G1872" s="45" t="str">
        <f t="shared" si="87"/>
        <v/>
      </c>
      <c r="H1872" s="45" t="str">
        <f>IF(COUNTIF(G$1:G1872,G1872)=1,IF(COUNT(H$1:H1871)&gt;0,MAX(H$1:H1871)+1,1),"")</f>
        <v/>
      </c>
      <c r="J1872" s="45" t="str">
        <f>IFERROR(IF(AND(Данные3!A1872&lt;&gt;"",Данные3!A1872=D$2),Данные3!B1872,""),"")</f>
        <v/>
      </c>
      <c r="K1872" s="45" t="str">
        <f>IF(COUNTIF(J$1:J1872,J1872)=1,IF(COUNT(K$1:K1871)&gt;0,MAX(K$1:K1871)+1,1),"")</f>
        <v/>
      </c>
      <c r="M1872" s="51" t="str">
        <f>IF(G1872="","",IFERROR(SUMIFS(Данные3!$E:$E,Данные3!$A:$A,D$2,Данные3!$B:$B,G1872),""))</f>
        <v/>
      </c>
      <c r="N1872" s="51" t="str">
        <f>IF(G1872="","",IFERROR(SUMIFS(Данные3!$F:$F,Данные3!$A:$A,D$2,Данные3!$B:$B,G1872),""))</f>
        <v/>
      </c>
      <c r="O1872" s="51" t="str">
        <f>IF(G1872="","",IFERROR(ROUND(SUMIFS(Данные3!$G:$G,Данные3!$A:$A,D$2,Данные3!$B:$B,G1872)*100,0)&amp;"%",""))</f>
        <v/>
      </c>
      <c r="U1872" s="51" t="str">
        <f t="shared" si="88"/>
        <v/>
      </c>
      <c r="V1872" s="53" t="str">
        <f t="shared" si="89"/>
        <v/>
      </c>
      <c r="W1872" s="51" t="str">
        <f>IFERROR(IF(Данные2!$A1872&lt;&gt;"",Данные2!$A1872,""),"")</f>
        <v/>
      </c>
      <c r="X1872" s="53" t="str">
        <f>IF(COUNTIF(W$1:W1872,W1872)=1,IF(COUNT(X$1:X1871)&gt;0,MAX(X$1:X1871)+1,1),"")</f>
        <v/>
      </c>
      <c r="Z1872" s="51" t="str">
        <f>IF($U1872="","",IFERROR(SUMIF(Данные2!$A:$A,Техлист!$U1872,Данные2!D:D),""))</f>
        <v/>
      </c>
      <c r="AA1872" s="51" t="str">
        <f>IF($U1872="","",IFERROR(SUMIF(Данные2!$A:$A,Техлист!$U1872,Данные2!E:E),""))</f>
        <v/>
      </c>
      <c r="AB1872" s="45" t="str">
        <f>IF($U1872="","",IFERROR(ROUND(SUMIF(Данные2!$A:$A,Техлист!$U1872,Данные2!F:F)*100,0)&amp;"%",""))</f>
        <v/>
      </c>
    </row>
    <row r="1873" spans="1:28" x14ac:dyDescent="0.25">
      <c r="A1873" s="45" t="str">
        <f>IF(Данные2!$A1873&lt;&gt;"",Данные2!$A1873,"")</f>
        <v/>
      </c>
      <c r="G1873" s="45" t="str">
        <f t="shared" si="87"/>
        <v/>
      </c>
      <c r="H1873" s="45" t="str">
        <f>IF(COUNTIF(G$1:G1873,G1873)=1,IF(COUNT(H$1:H1872)&gt;0,MAX(H$1:H1872)+1,1),"")</f>
        <v/>
      </c>
      <c r="J1873" s="45" t="str">
        <f>IFERROR(IF(AND(Данные3!A1873&lt;&gt;"",Данные3!A1873=D$2),Данные3!B1873,""),"")</f>
        <v/>
      </c>
      <c r="K1873" s="45" t="str">
        <f>IF(COUNTIF(J$1:J1873,J1873)=1,IF(COUNT(K$1:K1872)&gt;0,MAX(K$1:K1872)+1,1),"")</f>
        <v/>
      </c>
      <c r="M1873" s="51" t="str">
        <f>IF(G1873="","",IFERROR(SUMIFS(Данные3!$E:$E,Данные3!$A:$A,D$2,Данные3!$B:$B,G1873),""))</f>
        <v/>
      </c>
      <c r="N1873" s="51" t="str">
        <f>IF(G1873="","",IFERROR(SUMIFS(Данные3!$F:$F,Данные3!$A:$A,D$2,Данные3!$B:$B,G1873),""))</f>
        <v/>
      </c>
      <c r="O1873" s="51" t="str">
        <f>IF(G1873="","",IFERROR(ROUND(SUMIFS(Данные3!$G:$G,Данные3!$A:$A,D$2,Данные3!$B:$B,G1873)*100,0)&amp;"%",""))</f>
        <v/>
      </c>
      <c r="U1873" s="51" t="str">
        <f t="shared" si="88"/>
        <v/>
      </c>
      <c r="V1873" s="53" t="str">
        <f t="shared" si="89"/>
        <v/>
      </c>
      <c r="W1873" s="51" t="str">
        <f>IFERROR(IF(Данные2!$A1873&lt;&gt;"",Данные2!$A1873,""),"")</f>
        <v/>
      </c>
      <c r="X1873" s="53" t="str">
        <f>IF(COUNTIF(W$1:W1873,W1873)=1,IF(COUNT(X$1:X1872)&gt;0,MAX(X$1:X1872)+1,1),"")</f>
        <v/>
      </c>
      <c r="Z1873" s="51" t="str">
        <f>IF($U1873="","",IFERROR(SUMIF(Данные2!$A:$A,Техлист!$U1873,Данные2!D:D),""))</f>
        <v/>
      </c>
      <c r="AA1873" s="51" t="str">
        <f>IF($U1873="","",IFERROR(SUMIF(Данные2!$A:$A,Техлист!$U1873,Данные2!E:E),""))</f>
        <v/>
      </c>
      <c r="AB1873" s="45" t="str">
        <f>IF($U1873="","",IFERROR(ROUND(SUMIF(Данные2!$A:$A,Техлист!$U1873,Данные2!F:F)*100,0)&amp;"%",""))</f>
        <v/>
      </c>
    </row>
    <row r="1874" spans="1:28" x14ac:dyDescent="0.25">
      <c r="A1874" s="45" t="str">
        <f>IF(Данные2!$A1874&lt;&gt;"",Данные2!$A1874,"")</f>
        <v/>
      </c>
      <c r="G1874" s="45" t="str">
        <f t="shared" si="87"/>
        <v/>
      </c>
      <c r="H1874" s="45" t="str">
        <f>IF(COUNTIF(G$1:G1874,G1874)=1,IF(COUNT(H$1:H1873)&gt;0,MAX(H$1:H1873)+1,1),"")</f>
        <v/>
      </c>
      <c r="J1874" s="45" t="str">
        <f>IFERROR(IF(AND(Данные3!A1874&lt;&gt;"",Данные3!A1874=D$2),Данные3!B1874,""),"")</f>
        <v/>
      </c>
      <c r="K1874" s="45" t="str">
        <f>IF(COUNTIF(J$1:J1874,J1874)=1,IF(COUNT(K$1:K1873)&gt;0,MAX(K$1:K1873)+1,1),"")</f>
        <v/>
      </c>
      <c r="M1874" s="51" t="str">
        <f>IF(G1874="","",IFERROR(SUMIFS(Данные3!$E:$E,Данные3!$A:$A,D$2,Данные3!$B:$B,G1874),""))</f>
        <v/>
      </c>
      <c r="N1874" s="51" t="str">
        <f>IF(G1874="","",IFERROR(SUMIFS(Данные3!$F:$F,Данные3!$A:$A,D$2,Данные3!$B:$B,G1874),""))</f>
        <v/>
      </c>
      <c r="O1874" s="51" t="str">
        <f>IF(G1874="","",IFERROR(ROUND(SUMIFS(Данные3!$G:$G,Данные3!$A:$A,D$2,Данные3!$B:$B,G1874)*100,0)&amp;"%",""))</f>
        <v/>
      </c>
      <c r="U1874" s="51" t="str">
        <f t="shared" si="88"/>
        <v/>
      </c>
      <c r="V1874" s="53" t="str">
        <f t="shared" si="89"/>
        <v/>
      </c>
      <c r="W1874" s="51" t="str">
        <f>IFERROR(IF(Данные2!$A1874&lt;&gt;"",Данные2!$A1874,""),"")</f>
        <v/>
      </c>
      <c r="X1874" s="53" t="str">
        <f>IF(COUNTIF(W$1:W1874,W1874)=1,IF(COUNT(X$1:X1873)&gt;0,MAX(X$1:X1873)+1,1),"")</f>
        <v/>
      </c>
      <c r="Z1874" s="51" t="str">
        <f>IF($U1874="","",IFERROR(SUMIF(Данные2!$A:$A,Техлист!$U1874,Данные2!D:D),""))</f>
        <v/>
      </c>
      <c r="AA1874" s="51" t="str">
        <f>IF($U1874="","",IFERROR(SUMIF(Данные2!$A:$A,Техлист!$U1874,Данные2!E:E),""))</f>
        <v/>
      </c>
      <c r="AB1874" s="45" t="str">
        <f>IF($U1874="","",IFERROR(ROUND(SUMIF(Данные2!$A:$A,Техлист!$U1874,Данные2!F:F)*100,0)&amp;"%",""))</f>
        <v/>
      </c>
    </row>
    <row r="1875" spans="1:28" x14ac:dyDescent="0.25">
      <c r="A1875" s="45" t="str">
        <f>IF(Данные2!$A1875&lt;&gt;"",Данные2!$A1875,"")</f>
        <v/>
      </c>
      <c r="G1875" s="45" t="str">
        <f t="shared" si="87"/>
        <v/>
      </c>
      <c r="H1875" s="45" t="str">
        <f>IF(COUNTIF(G$1:G1875,G1875)=1,IF(COUNT(H$1:H1874)&gt;0,MAX(H$1:H1874)+1,1),"")</f>
        <v/>
      </c>
      <c r="J1875" s="45" t="str">
        <f>IFERROR(IF(AND(Данные3!A1875&lt;&gt;"",Данные3!A1875=D$2),Данные3!B1875,""),"")</f>
        <v/>
      </c>
      <c r="K1875" s="45" t="str">
        <f>IF(COUNTIF(J$1:J1875,J1875)=1,IF(COUNT(K$1:K1874)&gt;0,MAX(K$1:K1874)+1,1),"")</f>
        <v/>
      </c>
      <c r="M1875" s="51" t="str">
        <f>IF(G1875="","",IFERROR(SUMIFS(Данные3!$E:$E,Данные3!$A:$A,D$2,Данные3!$B:$B,G1875),""))</f>
        <v/>
      </c>
      <c r="N1875" s="51" t="str">
        <f>IF(G1875="","",IFERROR(SUMIFS(Данные3!$F:$F,Данные3!$A:$A,D$2,Данные3!$B:$B,G1875),""))</f>
        <v/>
      </c>
      <c r="O1875" s="51" t="str">
        <f>IF(G1875="","",IFERROR(ROUND(SUMIFS(Данные3!$G:$G,Данные3!$A:$A,D$2,Данные3!$B:$B,G1875)*100,0)&amp;"%",""))</f>
        <v/>
      </c>
      <c r="U1875" s="51" t="str">
        <f t="shared" si="88"/>
        <v/>
      </c>
      <c r="V1875" s="53" t="str">
        <f t="shared" si="89"/>
        <v/>
      </c>
      <c r="W1875" s="51" t="str">
        <f>IFERROR(IF(Данные2!$A1875&lt;&gt;"",Данные2!$A1875,""),"")</f>
        <v/>
      </c>
      <c r="X1875" s="53" t="str">
        <f>IF(COUNTIF(W$1:W1875,W1875)=1,IF(COUNT(X$1:X1874)&gt;0,MAX(X$1:X1874)+1,1),"")</f>
        <v/>
      </c>
      <c r="Z1875" s="51" t="str">
        <f>IF($U1875="","",IFERROR(SUMIF(Данные2!$A:$A,Техлист!$U1875,Данные2!D:D),""))</f>
        <v/>
      </c>
      <c r="AA1875" s="51" t="str">
        <f>IF($U1875="","",IFERROR(SUMIF(Данные2!$A:$A,Техлист!$U1875,Данные2!E:E),""))</f>
        <v/>
      </c>
      <c r="AB1875" s="45" t="str">
        <f>IF($U1875="","",IFERROR(ROUND(SUMIF(Данные2!$A:$A,Техлист!$U1875,Данные2!F:F)*100,0)&amp;"%",""))</f>
        <v/>
      </c>
    </row>
    <row r="1876" spans="1:28" x14ac:dyDescent="0.25">
      <c r="A1876" s="45" t="str">
        <f>IF(Данные2!$A1876&lt;&gt;"",Данные2!$A1876,"")</f>
        <v/>
      </c>
      <c r="G1876" s="45" t="str">
        <f t="shared" si="87"/>
        <v/>
      </c>
      <c r="H1876" s="45" t="str">
        <f>IF(COUNTIF(G$1:G1876,G1876)=1,IF(COUNT(H$1:H1875)&gt;0,MAX(H$1:H1875)+1,1),"")</f>
        <v/>
      </c>
      <c r="J1876" s="45" t="str">
        <f>IFERROR(IF(AND(Данные3!A1876&lt;&gt;"",Данные3!A1876=D$2),Данные3!B1876,""),"")</f>
        <v/>
      </c>
      <c r="K1876" s="45" t="str">
        <f>IF(COUNTIF(J$1:J1876,J1876)=1,IF(COUNT(K$1:K1875)&gt;0,MAX(K$1:K1875)+1,1),"")</f>
        <v/>
      </c>
      <c r="M1876" s="51" t="str">
        <f>IF(G1876="","",IFERROR(SUMIFS(Данные3!$E:$E,Данные3!$A:$A,D$2,Данные3!$B:$B,G1876),""))</f>
        <v/>
      </c>
      <c r="N1876" s="51" t="str">
        <f>IF(G1876="","",IFERROR(SUMIFS(Данные3!$F:$F,Данные3!$A:$A,D$2,Данные3!$B:$B,G1876),""))</f>
        <v/>
      </c>
      <c r="O1876" s="51" t="str">
        <f>IF(G1876="","",IFERROR(ROUND(SUMIFS(Данные3!$G:$G,Данные3!$A:$A,D$2,Данные3!$B:$B,G1876)*100,0)&amp;"%",""))</f>
        <v/>
      </c>
      <c r="U1876" s="51" t="str">
        <f t="shared" si="88"/>
        <v/>
      </c>
      <c r="V1876" s="53" t="str">
        <f t="shared" si="89"/>
        <v/>
      </c>
      <c r="W1876" s="51" t="str">
        <f>IFERROR(IF(Данные2!$A1876&lt;&gt;"",Данные2!$A1876,""),"")</f>
        <v/>
      </c>
      <c r="X1876" s="53" t="str">
        <f>IF(COUNTIF(W$1:W1876,W1876)=1,IF(COUNT(X$1:X1875)&gt;0,MAX(X$1:X1875)+1,1),"")</f>
        <v/>
      </c>
      <c r="Z1876" s="51" t="str">
        <f>IF($U1876="","",IFERROR(SUMIF(Данные2!$A:$A,Техлист!$U1876,Данные2!D:D),""))</f>
        <v/>
      </c>
      <c r="AA1876" s="51" t="str">
        <f>IF($U1876="","",IFERROR(SUMIF(Данные2!$A:$A,Техлист!$U1876,Данные2!E:E),""))</f>
        <v/>
      </c>
      <c r="AB1876" s="45" t="str">
        <f>IF($U1876="","",IFERROR(ROUND(SUMIF(Данные2!$A:$A,Техлист!$U1876,Данные2!F:F)*100,0)&amp;"%",""))</f>
        <v/>
      </c>
    </row>
    <row r="1877" spans="1:28" x14ac:dyDescent="0.25">
      <c r="A1877" s="45" t="str">
        <f>IF(Данные2!$A1877&lt;&gt;"",Данные2!$A1877,"")</f>
        <v/>
      </c>
      <c r="G1877" s="45" t="str">
        <f t="shared" si="87"/>
        <v/>
      </c>
      <c r="H1877" s="45" t="str">
        <f>IF(COUNTIF(G$1:G1877,G1877)=1,IF(COUNT(H$1:H1876)&gt;0,MAX(H$1:H1876)+1,1),"")</f>
        <v/>
      </c>
      <c r="J1877" s="45" t="str">
        <f>IFERROR(IF(AND(Данные3!A1877&lt;&gt;"",Данные3!A1877=D$2),Данные3!B1877,""),"")</f>
        <v/>
      </c>
      <c r="K1877" s="45" t="str">
        <f>IF(COUNTIF(J$1:J1877,J1877)=1,IF(COUNT(K$1:K1876)&gt;0,MAX(K$1:K1876)+1,1),"")</f>
        <v/>
      </c>
      <c r="M1877" s="51" t="str">
        <f>IF(G1877="","",IFERROR(SUMIFS(Данные3!$E:$E,Данные3!$A:$A,D$2,Данные3!$B:$B,G1877),""))</f>
        <v/>
      </c>
      <c r="N1877" s="51" t="str">
        <f>IF(G1877="","",IFERROR(SUMIFS(Данные3!$F:$F,Данные3!$A:$A,D$2,Данные3!$B:$B,G1877),""))</f>
        <v/>
      </c>
      <c r="O1877" s="51" t="str">
        <f>IF(G1877="","",IFERROR(ROUND(SUMIFS(Данные3!$G:$G,Данные3!$A:$A,D$2,Данные3!$B:$B,G1877)*100,0)&amp;"%",""))</f>
        <v/>
      </c>
      <c r="U1877" s="51" t="str">
        <f t="shared" si="88"/>
        <v/>
      </c>
      <c r="V1877" s="53" t="str">
        <f t="shared" si="89"/>
        <v/>
      </c>
      <c r="W1877" s="51" t="str">
        <f>IFERROR(IF(Данные2!$A1877&lt;&gt;"",Данные2!$A1877,""),"")</f>
        <v/>
      </c>
      <c r="X1877" s="53" t="str">
        <f>IF(COUNTIF(W$1:W1877,W1877)=1,IF(COUNT(X$1:X1876)&gt;0,MAX(X$1:X1876)+1,1),"")</f>
        <v/>
      </c>
      <c r="Z1877" s="51" t="str">
        <f>IF($U1877="","",IFERROR(SUMIF(Данные2!$A:$A,Техлист!$U1877,Данные2!D:D),""))</f>
        <v/>
      </c>
      <c r="AA1877" s="51" t="str">
        <f>IF($U1877="","",IFERROR(SUMIF(Данные2!$A:$A,Техлист!$U1877,Данные2!E:E),""))</f>
        <v/>
      </c>
      <c r="AB1877" s="45" t="str">
        <f>IF($U1877="","",IFERROR(ROUND(SUMIF(Данные2!$A:$A,Техлист!$U1877,Данные2!F:F)*100,0)&amp;"%",""))</f>
        <v/>
      </c>
    </row>
    <row r="1878" spans="1:28" x14ac:dyDescent="0.25">
      <c r="A1878" s="45" t="str">
        <f>IF(Данные2!$A1878&lt;&gt;"",Данные2!$A1878,"")</f>
        <v/>
      </c>
      <c r="G1878" s="45" t="str">
        <f t="shared" si="87"/>
        <v/>
      </c>
      <c r="H1878" s="45" t="str">
        <f>IF(COUNTIF(G$1:G1878,G1878)=1,IF(COUNT(H$1:H1877)&gt;0,MAX(H$1:H1877)+1,1),"")</f>
        <v/>
      </c>
      <c r="J1878" s="45" t="str">
        <f>IFERROR(IF(AND(Данные3!A1878&lt;&gt;"",Данные3!A1878=D$2),Данные3!B1878,""),"")</f>
        <v/>
      </c>
      <c r="K1878" s="45" t="str">
        <f>IF(COUNTIF(J$1:J1878,J1878)=1,IF(COUNT(K$1:K1877)&gt;0,MAX(K$1:K1877)+1,1),"")</f>
        <v/>
      </c>
      <c r="M1878" s="51" t="str">
        <f>IF(G1878="","",IFERROR(SUMIFS(Данные3!$E:$E,Данные3!$A:$A,D$2,Данные3!$B:$B,G1878),""))</f>
        <v/>
      </c>
      <c r="N1878" s="51" t="str">
        <f>IF(G1878="","",IFERROR(SUMIFS(Данные3!$F:$F,Данные3!$A:$A,D$2,Данные3!$B:$B,G1878),""))</f>
        <v/>
      </c>
      <c r="O1878" s="51" t="str">
        <f>IF(G1878="","",IFERROR(ROUND(SUMIFS(Данные3!$G:$G,Данные3!$A:$A,D$2,Данные3!$B:$B,G1878)*100,0)&amp;"%",""))</f>
        <v/>
      </c>
      <c r="U1878" s="51" t="str">
        <f t="shared" si="88"/>
        <v/>
      </c>
      <c r="V1878" s="53" t="str">
        <f t="shared" si="89"/>
        <v/>
      </c>
      <c r="W1878" s="51" t="str">
        <f>IFERROR(IF(Данные2!$A1878&lt;&gt;"",Данные2!$A1878,""),"")</f>
        <v/>
      </c>
      <c r="X1878" s="53" t="str">
        <f>IF(COUNTIF(W$1:W1878,W1878)=1,IF(COUNT(X$1:X1877)&gt;0,MAX(X$1:X1877)+1,1),"")</f>
        <v/>
      </c>
      <c r="Z1878" s="51" t="str">
        <f>IF($U1878="","",IFERROR(SUMIF(Данные2!$A:$A,Техлист!$U1878,Данные2!D:D),""))</f>
        <v/>
      </c>
      <c r="AA1878" s="51" t="str">
        <f>IF($U1878="","",IFERROR(SUMIF(Данные2!$A:$A,Техлист!$U1878,Данные2!E:E),""))</f>
        <v/>
      </c>
      <c r="AB1878" s="45" t="str">
        <f>IF($U1878="","",IFERROR(ROUND(SUMIF(Данные2!$A:$A,Техлист!$U1878,Данные2!F:F)*100,0)&amp;"%",""))</f>
        <v/>
      </c>
    </row>
    <row r="1879" spans="1:28" x14ac:dyDescent="0.25">
      <c r="A1879" s="45" t="str">
        <f>IF(Данные2!$A1879&lt;&gt;"",Данные2!$A1879,"")</f>
        <v/>
      </c>
      <c r="G1879" s="45" t="str">
        <f t="shared" si="87"/>
        <v/>
      </c>
      <c r="H1879" s="45" t="str">
        <f>IF(COUNTIF(G$1:G1879,G1879)=1,IF(COUNT(H$1:H1878)&gt;0,MAX(H$1:H1878)+1,1),"")</f>
        <v/>
      </c>
      <c r="J1879" s="45" t="str">
        <f>IFERROR(IF(AND(Данные3!A1879&lt;&gt;"",Данные3!A1879=D$2),Данные3!B1879,""),"")</f>
        <v/>
      </c>
      <c r="K1879" s="45" t="str">
        <f>IF(COUNTIF(J$1:J1879,J1879)=1,IF(COUNT(K$1:K1878)&gt;0,MAX(K$1:K1878)+1,1),"")</f>
        <v/>
      </c>
      <c r="M1879" s="51" t="str">
        <f>IF(G1879="","",IFERROR(SUMIFS(Данные3!$E:$E,Данные3!$A:$A,D$2,Данные3!$B:$B,G1879),""))</f>
        <v/>
      </c>
      <c r="N1879" s="51" t="str">
        <f>IF(G1879="","",IFERROR(SUMIFS(Данные3!$F:$F,Данные3!$A:$A,D$2,Данные3!$B:$B,G1879),""))</f>
        <v/>
      </c>
      <c r="O1879" s="51" t="str">
        <f>IF(G1879="","",IFERROR(ROUND(SUMIFS(Данные3!$G:$G,Данные3!$A:$A,D$2,Данные3!$B:$B,G1879)*100,0)&amp;"%",""))</f>
        <v/>
      </c>
      <c r="U1879" s="51" t="str">
        <f t="shared" si="88"/>
        <v/>
      </c>
      <c r="V1879" s="53" t="str">
        <f t="shared" si="89"/>
        <v/>
      </c>
      <c r="W1879" s="51" t="str">
        <f>IFERROR(IF(Данные2!$A1879&lt;&gt;"",Данные2!$A1879,""),"")</f>
        <v/>
      </c>
      <c r="X1879" s="53" t="str">
        <f>IF(COUNTIF(W$1:W1879,W1879)=1,IF(COUNT(X$1:X1878)&gt;0,MAX(X$1:X1878)+1,1),"")</f>
        <v/>
      </c>
      <c r="Z1879" s="51" t="str">
        <f>IF($U1879="","",IFERROR(SUMIF(Данные2!$A:$A,Техлист!$U1879,Данные2!D:D),""))</f>
        <v/>
      </c>
      <c r="AA1879" s="51" t="str">
        <f>IF($U1879="","",IFERROR(SUMIF(Данные2!$A:$A,Техлист!$U1879,Данные2!E:E),""))</f>
        <v/>
      </c>
      <c r="AB1879" s="45" t="str">
        <f>IF($U1879="","",IFERROR(ROUND(SUMIF(Данные2!$A:$A,Техлист!$U1879,Данные2!F:F)*100,0)&amp;"%",""))</f>
        <v/>
      </c>
    </row>
    <row r="1880" spans="1:28" x14ac:dyDescent="0.25">
      <c r="A1880" s="45" t="str">
        <f>IF(Данные2!$A1880&lt;&gt;"",Данные2!$A1880,"")</f>
        <v/>
      </c>
      <c r="G1880" s="45" t="str">
        <f t="shared" si="87"/>
        <v/>
      </c>
      <c r="H1880" s="45" t="str">
        <f>IF(COUNTIF(G$1:G1880,G1880)=1,IF(COUNT(H$1:H1879)&gt;0,MAX(H$1:H1879)+1,1),"")</f>
        <v/>
      </c>
      <c r="J1880" s="45" t="str">
        <f>IFERROR(IF(AND(Данные3!A1880&lt;&gt;"",Данные3!A1880=D$2),Данные3!B1880,""),"")</f>
        <v/>
      </c>
      <c r="K1880" s="45" t="str">
        <f>IF(COUNTIF(J$1:J1880,J1880)=1,IF(COUNT(K$1:K1879)&gt;0,MAX(K$1:K1879)+1,1),"")</f>
        <v/>
      </c>
      <c r="M1880" s="51" t="str">
        <f>IF(G1880="","",IFERROR(SUMIFS(Данные3!$E:$E,Данные3!$A:$A,D$2,Данные3!$B:$B,G1880),""))</f>
        <v/>
      </c>
      <c r="N1880" s="51" t="str">
        <f>IF(G1880="","",IFERROR(SUMIFS(Данные3!$F:$F,Данные3!$A:$A,D$2,Данные3!$B:$B,G1880),""))</f>
        <v/>
      </c>
      <c r="O1880" s="51" t="str">
        <f>IF(G1880="","",IFERROR(ROUND(SUMIFS(Данные3!$G:$G,Данные3!$A:$A,D$2,Данные3!$B:$B,G1880)*100,0)&amp;"%",""))</f>
        <v/>
      </c>
      <c r="U1880" s="51" t="str">
        <f t="shared" si="88"/>
        <v/>
      </c>
      <c r="V1880" s="53" t="str">
        <f t="shared" si="89"/>
        <v/>
      </c>
      <c r="W1880" s="51" t="str">
        <f>IFERROR(IF(Данные2!$A1880&lt;&gt;"",Данные2!$A1880,""),"")</f>
        <v/>
      </c>
      <c r="X1880" s="53" t="str">
        <f>IF(COUNTIF(W$1:W1880,W1880)=1,IF(COUNT(X$1:X1879)&gt;0,MAX(X$1:X1879)+1,1),"")</f>
        <v/>
      </c>
      <c r="Z1880" s="51" t="str">
        <f>IF($U1880="","",IFERROR(SUMIF(Данные2!$A:$A,Техлист!$U1880,Данные2!D:D),""))</f>
        <v/>
      </c>
      <c r="AA1880" s="51" t="str">
        <f>IF($U1880="","",IFERROR(SUMIF(Данные2!$A:$A,Техлист!$U1880,Данные2!E:E),""))</f>
        <v/>
      </c>
      <c r="AB1880" s="45" t="str">
        <f>IF($U1880="","",IFERROR(ROUND(SUMIF(Данные2!$A:$A,Техлист!$U1880,Данные2!F:F)*100,0)&amp;"%",""))</f>
        <v/>
      </c>
    </row>
    <row r="1881" spans="1:28" x14ac:dyDescent="0.25">
      <c r="A1881" s="45" t="str">
        <f>IF(Данные2!$A1881&lt;&gt;"",Данные2!$A1881,"")</f>
        <v/>
      </c>
      <c r="G1881" s="45" t="str">
        <f t="shared" si="87"/>
        <v/>
      </c>
      <c r="H1881" s="45" t="str">
        <f>IF(COUNTIF(G$1:G1881,G1881)=1,IF(COUNT(H$1:H1880)&gt;0,MAX(H$1:H1880)+1,1),"")</f>
        <v/>
      </c>
      <c r="J1881" s="45" t="str">
        <f>IFERROR(IF(AND(Данные3!A1881&lt;&gt;"",Данные3!A1881=D$2),Данные3!B1881,""),"")</f>
        <v/>
      </c>
      <c r="K1881" s="45" t="str">
        <f>IF(COUNTIF(J$1:J1881,J1881)=1,IF(COUNT(K$1:K1880)&gt;0,MAX(K$1:K1880)+1,1),"")</f>
        <v/>
      </c>
      <c r="M1881" s="51" t="str">
        <f>IF(G1881="","",IFERROR(SUMIFS(Данные3!$E:$E,Данные3!$A:$A,D$2,Данные3!$B:$B,G1881),""))</f>
        <v/>
      </c>
      <c r="N1881" s="51" t="str">
        <f>IF(G1881="","",IFERROR(SUMIFS(Данные3!$F:$F,Данные3!$A:$A,D$2,Данные3!$B:$B,G1881),""))</f>
        <v/>
      </c>
      <c r="O1881" s="51" t="str">
        <f>IF(G1881="","",IFERROR(ROUND(SUMIFS(Данные3!$G:$G,Данные3!$A:$A,D$2,Данные3!$B:$B,G1881)*100,0)&amp;"%",""))</f>
        <v/>
      </c>
      <c r="U1881" s="51" t="str">
        <f t="shared" si="88"/>
        <v/>
      </c>
      <c r="V1881" s="53" t="str">
        <f t="shared" si="89"/>
        <v/>
      </c>
      <c r="W1881" s="51" t="str">
        <f>IFERROR(IF(Данные2!$A1881&lt;&gt;"",Данные2!$A1881,""),"")</f>
        <v/>
      </c>
      <c r="X1881" s="53" t="str">
        <f>IF(COUNTIF(W$1:W1881,W1881)=1,IF(COUNT(X$1:X1880)&gt;0,MAX(X$1:X1880)+1,1),"")</f>
        <v/>
      </c>
      <c r="Z1881" s="51" t="str">
        <f>IF($U1881="","",IFERROR(SUMIF(Данные2!$A:$A,Техлист!$U1881,Данные2!D:D),""))</f>
        <v/>
      </c>
      <c r="AA1881" s="51" t="str">
        <f>IF($U1881="","",IFERROR(SUMIF(Данные2!$A:$A,Техлист!$U1881,Данные2!E:E),""))</f>
        <v/>
      </c>
      <c r="AB1881" s="45" t="str">
        <f>IF($U1881="","",IFERROR(ROUND(SUMIF(Данные2!$A:$A,Техлист!$U1881,Данные2!F:F)*100,0)&amp;"%",""))</f>
        <v/>
      </c>
    </row>
    <row r="1882" spans="1:28" x14ac:dyDescent="0.25">
      <c r="A1882" s="45" t="str">
        <f>IF(Данные2!$A1882&lt;&gt;"",Данные2!$A1882,"")</f>
        <v/>
      </c>
      <c r="G1882" s="45" t="str">
        <f t="shared" si="87"/>
        <v/>
      </c>
      <c r="H1882" s="45" t="str">
        <f>IF(COUNTIF(G$1:G1882,G1882)=1,IF(COUNT(H$1:H1881)&gt;0,MAX(H$1:H1881)+1,1),"")</f>
        <v/>
      </c>
      <c r="J1882" s="45" t="str">
        <f>IFERROR(IF(AND(Данные3!A1882&lt;&gt;"",Данные3!A1882=D$2),Данные3!B1882,""),"")</f>
        <v/>
      </c>
      <c r="K1882" s="45" t="str">
        <f>IF(COUNTIF(J$1:J1882,J1882)=1,IF(COUNT(K$1:K1881)&gt;0,MAX(K$1:K1881)+1,1),"")</f>
        <v/>
      </c>
      <c r="M1882" s="51" t="str">
        <f>IF(G1882="","",IFERROR(SUMIFS(Данные3!$E:$E,Данные3!$A:$A,D$2,Данные3!$B:$B,G1882),""))</f>
        <v/>
      </c>
      <c r="N1882" s="51" t="str">
        <f>IF(G1882="","",IFERROR(SUMIFS(Данные3!$F:$F,Данные3!$A:$A,D$2,Данные3!$B:$B,G1882),""))</f>
        <v/>
      </c>
      <c r="O1882" s="51" t="str">
        <f>IF(G1882="","",IFERROR(ROUND(SUMIFS(Данные3!$G:$G,Данные3!$A:$A,D$2,Данные3!$B:$B,G1882)*100,0)&amp;"%",""))</f>
        <v/>
      </c>
      <c r="U1882" s="51" t="str">
        <f t="shared" si="88"/>
        <v/>
      </c>
      <c r="V1882" s="53" t="str">
        <f t="shared" si="89"/>
        <v/>
      </c>
      <c r="W1882" s="51" t="str">
        <f>IFERROR(IF(Данные2!$A1882&lt;&gt;"",Данные2!$A1882,""),"")</f>
        <v/>
      </c>
      <c r="X1882" s="53" t="str">
        <f>IF(COUNTIF(W$1:W1882,W1882)=1,IF(COUNT(X$1:X1881)&gt;0,MAX(X$1:X1881)+1,1),"")</f>
        <v/>
      </c>
      <c r="Z1882" s="51" t="str">
        <f>IF($U1882="","",IFERROR(SUMIF(Данные2!$A:$A,Техлист!$U1882,Данные2!D:D),""))</f>
        <v/>
      </c>
      <c r="AA1882" s="51" t="str">
        <f>IF($U1882="","",IFERROR(SUMIF(Данные2!$A:$A,Техлист!$U1882,Данные2!E:E),""))</f>
        <v/>
      </c>
      <c r="AB1882" s="45" t="str">
        <f>IF($U1882="","",IFERROR(ROUND(SUMIF(Данные2!$A:$A,Техлист!$U1882,Данные2!F:F)*100,0)&amp;"%",""))</f>
        <v/>
      </c>
    </row>
    <row r="1883" spans="1:28" x14ac:dyDescent="0.25">
      <c r="A1883" s="45" t="str">
        <f>IF(Данные2!$A1883&lt;&gt;"",Данные2!$A1883,"")</f>
        <v/>
      </c>
      <c r="G1883" s="45" t="str">
        <f t="shared" si="87"/>
        <v/>
      </c>
      <c r="H1883" s="45" t="str">
        <f>IF(COUNTIF(G$1:G1883,G1883)=1,IF(COUNT(H$1:H1882)&gt;0,MAX(H$1:H1882)+1,1),"")</f>
        <v/>
      </c>
      <c r="J1883" s="45" t="str">
        <f>IFERROR(IF(AND(Данные3!A1883&lt;&gt;"",Данные3!A1883=D$2),Данные3!B1883,""),"")</f>
        <v/>
      </c>
      <c r="K1883" s="45" t="str">
        <f>IF(COUNTIF(J$1:J1883,J1883)=1,IF(COUNT(K$1:K1882)&gt;0,MAX(K$1:K1882)+1,1),"")</f>
        <v/>
      </c>
      <c r="M1883" s="51" t="str">
        <f>IF(G1883="","",IFERROR(SUMIFS(Данные3!$E:$E,Данные3!$A:$A,D$2,Данные3!$B:$B,G1883),""))</f>
        <v/>
      </c>
      <c r="N1883" s="51" t="str">
        <f>IF(G1883="","",IFERROR(SUMIFS(Данные3!$F:$F,Данные3!$A:$A,D$2,Данные3!$B:$B,G1883),""))</f>
        <v/>
      </c>
      <c r="O1883" s="51" t="str">
        <f>IF(G1883="","",IFERROR(ROUND(SUMIFS(Данные3!$G:$G,Данные3!$A:$A,D$2,Данные3!$B:$B,G1883)*100,0)&amp;"%",""))</f>
        <v/>
      </c>
      <c r="U1883" s="51" t="str">
        <f t="shared" si="88"/>
        <v/>
      </c>
      <c r="V1883" s="53" t="str">
        <f t="shared" si="89"/>
        <v/>
      </c>
      <c r="W1883" s="51" t="str">
        <f>IFERROR(IF(Данные2!$A1883&lt;&gt;"",Данные2!$A1883,""),"")</f>
        <v/>
      </c>
      <c r="X1883" s="53" t="str">
        <f>IF(COUNTIF(W$1:W1883,W1883)=1,IF(COUNT(X$1:X1882)&gt;0,MAX(X$1:X1882)+1,1),"")</f>
        <v/>
      </c>
      <c r="Z1883" s="51" t="str">
        <f>IF($U1883="","",IFERROR(SUMIF(Данные2!$A:$A,Техлист!$U1883,Данные2!D:D),""))</f>
        <v/>
      </c>
      <c r="AA1883" s="51" t="str">
        <f>IF($U1883="","",IFERROR(SUMIF(Данные2!$A:$A,Техлист!$U1883,Данные2!E:E),""))</f>
        <v/>
      </c>
      <c r="AB1883" s="45" t="str">
        <f>IF($U1883="","",IFERROR(ROUND(SUMIF(Данные2!$A:$A,Техлист!$U1883,Данные2!F:F)*100,0)&amp;"%",""))</f>
        <v/>
      </c>
    </row>
    <row r="1884" spans="1:28" x14ac:dyDescent="0.25">
      <c r="A1884" s="45" t="str">
        <f>IF(Данные2!$A1884&lt;&gt;"",Данные2!$A1884,"")</f>
        <v/>
      </c>
      <c r="G1884" s="45" t="str">
        <f t="shared" si="87"/>
        <v/>
      </c>
      <c r="H1884" s="45" t="str">
        <f>IF(COUNTIF(G$1:G1884,G1884)=1,IF(COUNT(H$1:H1883)&gt;0,MAX(H$1:H1883)+1,1),"")</f>
        <v/>
      </c>
      <c r="J1884" s="45" t="str">
        <f>IFERROR(IF(AND(Данные3!A1884&lt;&gt;"",Данные3!A1884=D$2),Данные3!B1884,""),"")</f>
        <v/>
      </c>
      <c r="K1884" s="45" t="str">
        <f>IF(COUNTIF(J$1:J1884,J1884)=1,IF(COUNT(K$1:K1883)&gt;0,MAX(K$1:K1883)+1,1),"")</f>
        <v/>
      </c>
      <c r="M1884" s="51" t="str">
        <f>IF(G1884="","",IFERROR(SUMIFS(Данные3!$E:$E,Данные3!$A:$A,D$2,Данные3!$B:$B,G1884),""))</f>
        <v/>
      </c>
      <c r="N1884" s="51" t="str">
        <f>IF(G1884="","",IFERROR(SUMIFS(Данные3!$F:$F,Данные3!$A:$A,D$2,Данные3!$B:$B,G1884),""))</f>
        <v/>
      </c>
      <c r="O1884" s="51" t="str">
        <f>IF(G1884="","",IFERROR(ROUND(SUMIFS(Данные3!$G:$G,Данные3!$A:$A,D$2,Данные3!$B:$B,G1884)*100,0)&amp;"%",""))</f>
        <v/>
      </c>
      <c r="U1884" s="51" t="str">
        <f t="shared" si="88"/>
        <v/>
      </c>
      <c r="V1884" s="53" t="str">
        <f t="shared" si="89"/>
        <v/>
      </c>
      <c r="W1884" s="51" t="str">
        <f>IFERROR(IF(Данные2!$A1884&lt;&gt;"",Данные2!$A1884,""),"")</f>
        <v/>
      </c>
      <c r="X1884" s="53" t="str">
        <f>IF(COUNTIF(W$1:W1884,W1884)=1,IF(COUNT(X$1:X1883)&gt;0,MAX(X$1:X1883)+1,1),"")</f>
        <v/>
      </c>
      <c r="Z1884" s="51" t="str">
        <f>IF($U1884="","",IFERROR(SUMIF(Данные2!$A:$A,Техлист!$U1884,Данные2!D:D),""))</f>
        <v/>
      </c>
      <c r="AA1884" s="51" t="str">
        <f>IF($U1884="","",IFERROR(SUMIF(Данные2!$A:$A,Техлист!$U1884,Данные2!E:E),""))</f>
        <v/>
      </c>
      <c r="AB1884" s="45" t="str">
        <f>IF($U1884="","",IFERROR(ROUND(SUMIF(Данные2!$A:$A,Техлист!$U1884,Данные2!F:F)*100,0)&amp;"%",""))</f>
        <v/>
      </c>
    </row>
    <row r="1885" spans="1:28" x14ac:dyDescent="0.25">
      <c r="A1885" s="45" t="str">
        <f>IF(Данные2!$A1885&lt;&gt;"",Данные2!$A1885,"")</f>
        <v/>
      </c>
      <c r="G1885" s="45" t="str">
        <f t="shared" si="87"/>
        <v/>
      </c>
      <c r="H1885" s="45" t="str">
        <f>IF(COUNTIF(G$1:G1885,G1885)=1,IF(COUNT(H$1:H1884)&gt;0,MAX(H$1:H1884)+1,1),"")</f>
        <v/>
      </c>
      <c r="J1885" s="45" t="str">
        <f>IFERROR(IF(AND(Данные3!A1885&lt;&gt;"",Данные3!A1885=D$2),Данные3!B1885,""),"")</f>
        <v/>
      </c>
      <c r="K1885" s="45" t="str">
        <f>IF(COUNTIF(J$1:J1885,J1885)=1,IF(COUNT(K$1:K1884)&gt;0,MAX(K$1:K1884)+1,1),"")</f>
        <v/>
      </c>
      <c r="M1885" s="51" t="str">
        <f>IF(G1885="","",IFERROR(SUMIFS(Данные3!$E:$E,Данные3!$A:$A,D$2,Данные3!$B:$B,G1885),""))</f>
        <v/>
      </c>
      <c r="N1885" s="51" t="str">
        <f>IF(G1885="","",IFERROR(SUMIFS(Данные3!$F:$F,Данные3!$A:$A,D$2,Данные3!$B:$B,G1885),""))</f>
        <v/>
      </c>
      <c r="O1885" s="51" t="str">
        <f>IF(G1885="","",IFERROR(ROUND(SUMIFS(Данные3!$G:$G,Данные3!$A:$A,D$2,Данные3!$B:$B,G1885)*100,0)&amp;"%",""))</f>
        <v/>
      </c>
      <c r="U1885" s="51" t="str">
        <f t="shared" si="88"/>
        <v/>
      </c>
      <c r="V1885" s="53" t="str">
        <f t="shared" si="89"/>
        <v/>
      </c>
      <c r="W1885" s="51" t="str">
        <f>IFERROR(IF(Данные2!$A1885&lt;&gt;"",Данные2!$A1885,""),"")</f>
        <v/>
      </c>
      <c r="X1885" s="53" t="str">
        <f>IF(COUNTIF(W$1:W1885,W1885)=1,IF(COUNT(X$1:X1884)&gt;0,MAX(X$1:X1884)+1,1),"")</f>
        <v/>
      </c>
      <c r="Z1885" s="51" t="str">
        <f>IF($U1885="","",IFERROR(SUMIF(Данные2!$A:$A,Техлист!$U1885,Данные2!D:D),""))</f>
        <v/>
      </c>
      <c r="AA1885" s="51" t="str">
        <f>IF($U1885="","",IFERROR(SUMIF(Данные2!$A:$A,Техлист!$U1885,Данные2!E:E),""))</f>
        <v/>
      </c>
      <c r="AB1885" s="45" t="str">
        <f>IF($U1885="","",IFERROR(ROUND(SUMIF(Данные2!$A:$A,Техлист!$U1885,Данные2!F:F)*100,0)&amp;"%",""))</f>
        <v/>
      </c>
    </row>
    <row r="1886" spans="1:28" x14ac:dyDescent="0.25">
      <c r="A1886" s="45" t="str">
        <f>IF(Данные2!$A1886&lt;&gt;"",Данные2!$A1886,"")</f>
        <v/>
      </c>
      <c r="G1886" s="45" t="str">
        <f t="shared" si="87"/>
        <v/>
      </c>
      <c r="H1886" s="45" t="str">
        <f>IF(COUNTIF(G$1:G1886,G1886)=1,IF(COUNT(H$1:H1885)&gt;0,MAX(H$1:H1885)+1,1),"")</f>
        <v/>
      </c>
      <c r="J1886" s="45" t="str">
        <f>IFERROR(IF(AND(Данные3!A1886&lt;&gt;"",Данные3!A1886=D$2),Данные3!B1886,""),"")</f>
        <v/>
      </c>
      <c r="K1886" s="45" t="str">
        <f>IF(COUNTIF(J$1:J1886,J1886)=1,IF(COUNT(K$1:K1885)&gt;0,MAX(K$1:K1885)+1,1),"")</f>
        <v/>
      </c>
      <c r="M1886" s="51" t="str">
        <f>IF(G1886="","",IFERROR(SUMIFS(Данные3!$E:$E,Данные3!$A:$A,D$2,Данные3!$B:$B,G1886),""))</f>
        <v/>
      </c>
      <c r="N1886" s="51" t="str">
        <f>IF(G1886="","",IFERROR(SUMIFS(Данные3!$F:$F,Данные3!$A:$A,D$2,Данные3!$B:$B,G1886),""))</f>
        <v/>
      </c>
      <c r="O1886" s="51" t="str">
        <f>IF(G1886="","",IFERROR(ROUND(SUMIFS(Данные3!$G:$G,Данные3!$A:$A,D$2,Данные3!$B:$B,G1886)*100,0)&amp;"%",""))</f>
        <v/>
      </c>
      <c r="U1886" s="51" t="str">
        <f t="shared" si="88"/>
        <v/>
      </c>
      <c r="V1886" s="53" t="str">
        <f t="shared" si="89"/>
        <v/>
      </c>
      <c r="W1886" s="51" t="str">
        <f>IFERROR(IF(Данные2!$A1886&lt;&gt;"",Данные2!$A1886,""),"")</f>
        <v/>
      </c>
      <c r="X1886" s="53" t="str">
        <f>IF(COUNTIF(W$1:W1886,W1886)=1,IF(COUNT(X$1:X1885)&gt;0,MAX(X$1:X1885)+1,1),"")</f>
        <v/>
      </c>
      <c r="Z1886" s="51" t="str">
        <f>IF($U1886="","",IFERROR(SUMIF(Данные2!$A:$A,Техлист!$U1886,Данные2!D:D),""))</f>
        <v/>
      </c>
      <c r="AA1886" s="51" t="str">
        <f>IF($U1886="","",IFERROR(SUMIF(Данные2!$A:$A,Техлист!$U1886,Данные2!E:E),""))</f>
        <v/>
      </c>
      <c r="AB1886" s="45" t="str">
        <f>IF($U1886="","",IFERROR(ROUND(SUMIF(Данные2!$A:$A,Техлист!$U1886,Данные2!F:F)*100,0)&amp;"%",""))</f>
        <v/>
      </c>
    </row>
    <row r="1887" spans="1:28" x14ac:dyDescent="0.25">
      <c r="A1887" s="45" t="str">
        <f>IF(Данные2!$A1887&lt;&gt;"",Данные2!$A1887,"")</f>
        <v/>
      </c>
      <c r="G1887" s="45" t="str">
        <f t="shared" si="87"/>
        <v/>
      </c>
      <c r="H1887" s="45" t="str">
        <f>IF(COUNTIF(G$1:G1887,G1887)=1,IF(COUNT(H$1:H1886)&gt;0,MAX(H$1:H1886)+1,1),"")</f>
        <v/>
      </c>
      <c r="J1887" s="45" t="str">
        <f>IFERROR(IF(AND(Данные3!A1887&lt;&gt;"",Данные3!A1887=D$2),Данные3!B1887,""),"")</f>
        <v/>
      </c>
      <c r="K1887" s="45" t="str">
        <f>IF(COUNTIF(J$1:J1887,J1887)=1,IF(COUNT(K$1:K1886)&gt;0,MAX(K$1:K1886)+1,1),"")</f>
        <v/>
      </c>
      <c r="M1887" s="51" t="str">
        <f>IF(G1887="","",IFERROR(SUMIFS(Данные3!$E:$E,Данные3!$A:$A,D$2,Данные3!$B:$B,G1887),""))</f>
        <v/>
      </c>
      <c r="N1887" s="51" t="str">
        <f>IF(G1887="","",IFERROR(SUMIFS(Данные3!$F:$F,Данные3!$A:$A,D$2,Данные3!$B:$B,G1887),""))</f>
        <v/>
      </c>
      <c r="O1887" s="51" t="str">
        <f>IF(G1887="","",IFERROR(ROUND(SUMIFS(Данные3!$G:$G,Данные3!$A:$A,D$2,Данные3!$B:$B,G1887)*100,0)&amp;"%",""))</f>
        <v/>
      </c>
      <c r="U1887" s="51" t="str">
        <f t="shared" si="88"/>
        <v/>
      </c>
      <c r="V1887" s="53" t="str">
        <f t="shared" si="89"/>
        <v/>
      </c>
      <c r="W1887" s="51" t="str">
        <f>IFERROR(IF(Данные2!$A1887&lt;&gt;"",Данные2!$A1887,""),"")</f>
        <v/>
      </c>
      <c r="X1887" s="53" t="str">
        <f>IF(COUNTIF(W$1:W1887,W1887)=1,IF(COUNT(X$1:X1886)&gt;0,MAX(X$1:X1886)+1,1),"")</f>
        <v/>
      </c>
      <c r="Z1887" s="51" t="str">
        <f>IF($U1887="","",IFERROR(SUMIF(Данные2!$A:$A,Техлист!$U1887,Данные2!D:D),""))</f>
        <v/>
      </c>
      <c r="AA1887" s="51" t="str">
        <f>IF($U1887="","",IFERROR(SUMIF(Данные2!$A:$A,Техлист!$U1887,Данные2!E:E),""))</f>
        <v/>
      </c>
      <c r="AB1887" s="45" t="str">
        <f>IF($U1887="","",IFERROR(ROUND(SUMIF(Данные2!$A:$A,Техлист!$U1887,Данные2!F:F)*100,0)&amp;"%",""))</f>
        <v/>
      </c>
    </row>
    <row r="1888" spans="1:28" x14ac:dyDescent="0.25">
      <c r="A1888" s="45" t="str">
        <f>IF(Данные2!$A1888&lt;&gt;"",Данные2!$A1888,"")</f>
        <v/>
      </c>
      <c r="G1888" s="45" t="str">
        <f t="shared" si="87"/>
        <v/>
      </c>
      <c r="H1888" s="45" t="str">
        <f>IF(COUNTIF(G$1:G1888,G1888)=1,IF(COUNT(H$1:H1887)&gt;0,MAX(H$1:H1887)+1,1),"")</f>
        <v/>
      </c>
      <c r="J1888" s="45" t="str">
        <f>IFERROR(IF(AND(Данные3!A1888&lt;&gt;"",Данные3!A1888=D$2),Данные3!B1888,""),"")</f>
        <v/>
      </c>
      <c r="K1888" s="45" t="str">
        <f>IF(COUNTIF(J$1:J1888,J1888)=1,IF(COUNT(K$1:K1887)&gt;0,MAX(K$1:K1887)+1,1),"")</f>
        <v/>
      </c>
      <c r="M1888" s="51" t="str">
        <f>IF(G1888="","",IFERROR(SUMIFS(Данные3!$E:$E,Данные3!$A:$A,D$2,Данные3!$B:$B,G1888),""))</f>
        <v/>
      </c>
      <c r="N1888" s="51" t="str">
        <f>IF(G1888="","",IFERROR(SUMIFS(Данные3!$F:$F,Данные3!$A:$A,D$2,Данные3!$B:$B,G1888),""))</f>
        <v/>
      </c>
      <c r="O1888" s="51" t="str">
        <f>IF(G1888="","",IFERROR(ROUND(SUMIFS(Данные3!$G:$G,Данные3!$A:$A,D$2,Данные3!$B:$B,G1888)*100,0)&amp;"%",""))</f>
        <v/>
      </c>
      <c r="U1888" s="51" t="str">
        <f t="shared" si="88"/>
        <v/>
      </c>
      <c r="V1888" s="53" t="str">
        <f t="shared" si="89"/>
        <v/>
      </c>
      <c r="W1888" s="51" t="str">
        <f>IFERROR(IF(Данные2!$A1888&lt;&gt;"",Данные2!$A1888,""),"")</f>
        <v/>
      </c>
      <c r="X1888" s="53" t="str">
        <f>IF(COUNTIF(W$1:W1888,W1888)=1,IF(COUNT(X$1:X1887)&gt;0,MAX(X$1:X1887)+1,1),"")</f>
        <v/>
      </c>
      <c r="Z1888" s="51" t="str">
        <f>IF($U1888="","",IFERROR(SUMIF(Данные2!$A:$A,Техлист!$U1888,Данные2!D:D),""))</f>
        <v/>
      </c>
      <c r="AA1888" s="51" t="str">
        <f>IF($U1888="","",IFERROR(SUMIF(Данные2!$A:$A,Техлист!$U1888,Данные2!E:E),""))</f>
        <v/>
      </c>
      <c r="AB1888" s="45" t="str">
        <f>IF($U1888="","",IFERROR(ROUND(SUMIF(Данные2!$A:$A,Техлист!$U1888,Данные2!F:F)*100,0)&amp;"%",""))</f>
        <v/>
      </c>
    </row>
    <row r="1889" spans="1:28" x14ac:dyDescent="0.25">
      <c r="A1889" s="45" t="str">
        <f>IF(Данные2!$A1889&lt;&gt;"",Данные2!$A1889,"")</f>
        <v/>
      </c>
      <c r="G1889" s="45" t="str">
        <f t="shared" si="87"/>
        <v/>
      </c>
      <c r="H1889" s="45" t="str">
        <f>IF(COUNTIF(G$1:G1889,G1889)=1,IF(COUNT(H$1:H1888)&gt;0,MAX(H$1:H1888)+1,1),"")</f>
        <v/>
      </c>
      <c r="J1889" s="45" t="str">
        <f>IFERROR(IF(AND(Данные3!A1889&lt;&gt;"",Данные3!A1889=D$2),Данные3!B1889,""),"")</f>
        <v/>
      </c>
      <c r="K1889" s="45" t="str">
        <f>IF(COUNTIF(J$1:J1889,J1889)=1,IF(COUNT(K$1:K1888)&gt;0,MAX(K$1:K1888)+1,1),"")</f>
        <v/>
      </c>
      <c r="M1889" s="51" t="str">
        <f>IF(G1889="","",IFERROR(SUMIFS(Данные3!$E:$E,Данные3!$A:$A,D$2,Данные3!$B:$B,G1889),""))</f>
        <v/>
      </c>
      <c r="N1889" s="51" t="str">
        <f>IF(G1889="","",IFERROR(SUMIFS(Данные3!$F:$F,Данные3!$A:$A,D$2,Данные3!$B:$B,G1889),""))</f>
        <v/>
      </c>
      <c r="O1889" s="51" t="str">
        <f>IF(G1889="","",IFERROR(ROUND(SUMIFS(Данные3!$G:$G,Данные3!$A:$A,D$2,Данные3!$B:$B,G1889)*100,0)&amp;"%",""))</f>
        <v/>
      </c>
      <c r="U1889" s="51" t="str">
        <f t="shared" si="88"/>
        <v/>
      </c>
      <c r="V1889" s="53" t="str">
        <f t="shared" si="89"/>
        <v/>
      </c>
      <c r="W1889" s="51" t="str">
        <f>IFERROR(IF(Данные2!$A1889&lt;&gt;"",Данные2!$A1889,""),"")</f>
        <v/>
      </c>
      <c r="X1889" s="53" t="str">
        <f>IF(COUNTIF(W$1:W1889,W1889)=1,IF(COUNT(X$1:X1888)&gt;0,MAX(X$1:X1888)+1,1),"")</f>
        <v/>
      </c>
      <c r="Z1889" s="51" t="str">
        <f>IF($U1889="","",IFERROR(SUMIF(Данные2!$A:$A,Техлист!$U1889,Данные2!D:D),""))</f>
        <v/>
      </c>
      <c r="AA1889" s="51" t="str">
        <f>IF($U1889="","",IFERROR(SUMIF(Данные2!$A:$A,Техлист!$U1889,Данные2!E:E),""))</f>
        <v/>
      </c>
      <c r="AB1889" s="45" t="str">
        <f>IF($U1889="","",IFERROR(ROUND(SUMIF(Данные2!$A:$A,Техлист!$U1889,Данные2!F:F)*100,0)&amp;"%",""))</f>
        <v/>
      </c>
    </row>
    <row r="1890" spans="1:28" x14ac:dyDescent="0.25">
      <c r="A1890" s="45" t="str">
        <f>IF(Данные2!$A1890&lt;&gt;"",Данные2!$A1890,"")</f>
        <v/>
      </c>
      <c r="G1890" s="45" t="str">
        <f t="shared" si="87"/>
        <v/>
      </c>
      <c r="H1890" s="45" t="str">
        <f>IF(COUNTIF(G$1:G1890,G1890)=1,IF(COUNT(H$1:H1889)&gt;0,MAX(H$1:H1889)+1,1),"")</f>
        <v/>
      </c>
      <c r="J1890" s="45" t="str">
        <f>IFERROR(IF(AND(Данные3!A1890&lt;&gt;"",Данные3!A1890=D$2),Данные3!B1890,""),"")</f>
        <v/>
      </c>
      <c r="K1890" s="45" t="str">
        <f>IF(COUNTIF(J$1:J1890,J1890)=1,IF(COUNT(K$1:K1889)&gt;0,MAX(K$1:K1889)+1,1),"")</f>
        <v/>
      </c>
      <c r="M1890" s="51" t="str">
        <f>IF(G1890="","",IFERROR(SUMIFS(Данные3!$E:$E,Данные3!$A:$A,D$2,Данные3!$B:$B,G1890),""))</f>
        <v/>
      </c>
      <c r="N1890" s="51" t="str">
        <f>IF(G1890="","",IFERROR(SUMIFS(Данные3!$F:$F,Данные3!$A:$A,D$2,Данные3!$B:$B,G1890),""))</f>
        <v/>
      </c>
      <c r="O1890" s="51" t="str">
        <f>IF(G1890="","",IFERROR(ROUND(SUMIFS(Данные3!$G:$G,Данные3!$A:$A,D$2,Данные3!$B:$B,G1890)*100,0)&amp;"%",""))</f>
        <v/>
      </c>
      <c r="U1890" s="51" t="str">
        <f t="shared" si="88"/>
        <v/>
      </c>
      <c r="V1890" s="53" t="str">
        <f t="shared" si="89"/>
        <v/>
      </c>
      <c r="W1890" s="51" t="str">
        <f>IFERROR(IF(Данные2!$A1890&lt;&gt;"",Данные2!$A1890,""),"")</f>
        <v/>
      </c>
      <c r="X1890" s="53" t="str">
        <f>IF(COUNTIF(W$1:W1890,W1890)=1,IF(COUNT(X$1:X1889)&gt;0,MAX(X$1:X1889)+1,1),"")</f>
        <v/>
      </c>
      <c r="Z1890" s="51" t="str">
        <f>IF($U1890="","",IFERROR(SUMIF(Данные2!$A:$A,Техлист!$U1890,Данные2!D:D),""))</f>
        <v/>
      </c>
      <c r="AA1890" s="51" t="str">
        <f>IF($U1890="","",IFERROR(SUMIF(Данные2!$A:$A,Техлист!$U1890,Данные2!E:E),""))</f>
        <v/>
      </c>
      <c r="AB1890" s="45" t="str">
        <f>IF($U1890="","",IFERROR(ROUND(SUMIF(Данные2!$A:$A,Техлист!$U1890,Данные2!F:F)*100,0)&amp;"%",""))</f>
        <v/>
      </c>
    </row>
    <row r="1891" spans="1:28" x14ac:dyDescent="0.25">
      <c r="A1891" s="45" t="str">
        <f>IF(Данные2!$A1891&lt;&gt;"",Данные2!$A1891,"")</f>
        <v/>
      </c>
      <c r="G1891" s="45" t="str">
        <f t="shared" si="87"/>
        <v/>
      </c>
      <c r="H1891" s="45" t="str">
        <f>IF(COUNTIF(G$1:G1891,G1891)=1,IF(COUNT(H$1:H1890)&gt;0,MAX(H$1:H1890)+1,1),"")</f>
        <v/>
      </c>
      <c r="J1891" s="45" t="str">
        <f>IFERROR(IF(AND(Данные3!A1891&lt;&gt;"",Данные3!A1891=D$2),Данные3!B1891,""),"")</f>
        <v/>
      </c>
      <c r="K1891" s="45" t="str">
        <f>IF(COUNTIF(J$1:J1891,J1891)=1,IF(COUNT(K$1:K1890)&gt;0,MAX(K$1:K1890)+1,1),"")</f>
        <v/>
      </c>
      <c r="M1891" s="51" t="str">
        <f>IF(G1891="","",IFERROR(SUMIFS(Данные3!$E:$E,Данные3!$A:$A,D$2,Данные3!$B:$B,G1891),""))</f>
        <v/>
      </c>
      <c r="N1891" s="51" t="str">
        <f>IF(G1891="","",IFERROR(SUMIFS(Данные3!$F:$F,Данные3!$A:$A,D$2,Данные3!$B:$B,G1891),""))</f>
        <v/>
      </c>
      <c r="O1891" s="51" t="str">
        <f>IF(G1891="","",IFERROR(ROUND(SUMIFS(Данные3!$G:$G,Данные3!$A:$A,D$2,Данные3!$B:$B,G1891)*100,0)&amp;"%",""))</f>
        <v/>
      </c>
      <c r="U1891" s="51" t="str">
        <f t="shared" si="88"/>
        <v/>
      </c>
      <c r="V1891" s="53" t="str">
        <f t="shared" si="89"/>
        <v/>
      </c>
      <c r="W1891" s="51" t="str">
        <f>IFERROR(IF(Данные2!$A1891&lt;&gt;"",Данные2!$A1891,""),"")</f>
        <v/>
      </c>
      <c r="X1891" s="53" t="str">
        <f>IF(COUNTIF(W$1:W1891,W1891)=1,IF(COUNT(X$1:X1890)&gt;0,MAX(X$1:X1890)+1,1),"")</f>
        <v/>
      </c>
      <c r="Z1891" s="51" t="str">
        <f>IF($U1891="","",IFERROR(SUMIF(Данные2!$A:$A,Техлист!$U1891,Данные2!D:D),""))</f>
        <v/>
      </c>
      <c r="AA1891" s="51" t="str">
        <f>IF($U1891="","",IFERROR(SUMIF(Данные2!$A:$A,Техлист!$U1891,Данные2!E:E),""))</f>
        <v/>
      </c>
      <c r="AB1891" s="45" t="str">
        <f>IF($U1891="","",IFERROR(ROUND(SUMIF(Данные2!$A:$A,Техлист!$U1891,Данные2!F:F)*100,0)&amp;"%",""))</f>
        <v/>
      </c>
    </row>
    <row r="1892" spans="1:28" x14ac:dyDescent="0.25">
      <c r="A1892" s="45" t="str">
        <f>IF(Данные2!$A1892&lt;&gt;"",Данные2!$A1892,"")</f>
        <v/>
      </c>
      <c r="G1892" s="45" t="str">
        <f t="shared" si="87"/>
        <v/>
      </c>
      <c r="H1892" s="45" t="str">
        <f>IF(COUNTIF(G$1:G1892,G1892)=1,IF(COUNT(H$1:H1891)&gt;0,MAX(H$1:H1891)+1,1),"")</f>
        <v/>
      </c>
      <c r="J1892" s="45" t="str">
        <f>IFERROR(IF(AND(Данные3!A1892&lt;&gt;"",Данные3!A1892=D$2),Данные3!B1892,""),"")</f>
        <v/>
      </c>
      <c r="K1892" s="45" t="str">
        <f>IF(COUNTIF(J$1:J1892,J1892)=1,IF(COUNT(K$1:K1891)&gt;0,MAX(K$1:K1891)+1,1),"")</f>
        <v/>
      </c>
      <c r="M1892" s="51" t="str">
        <f>IF(G1892="","",IFERROR(SUMIFS(Данные3!$E:$E,Данные3!$A:$A,D$2,Данные3!$B:$B,G1892),""))</f>
        <v/>
      </c>
      <c r="N1892" s="51" t="str">
        <f>IF(G1892="","",IFERROR(SUMIFS(Данные3!$F:$F,Данные3!$A:$A,D$2,Данные3!$B:$B,G1892),""))</f>
        <v/>
      </c>
      <c r="O1892" s="51" t="str">
        <f>IF(G1892="","",IFERROR(ROUND(SUMIFS(Данные3!$G:$G,Данные3!$A:$A,D$2,Данные3!$B:$B,G1892)*100,0)&amp;"%",""))</f>
        <v/>
      </c>
      <c r="U1892" s="51" t="str">
        <f t="shared" si="88"/>
        <v/>
      </c>
      <c r="V1892" s="53" t="str">
        <f t="shared" si="89"/>
        <v/>
      </c>
      <c r="W1892" s="51" t="str">
        <f>IFERROR(IF(Данные2!$A1892&lt;&gt;"",Данные2!$A1892,""),"")</f>
        <v/>
      </c>
      <c r="X1892" s="53" t="str">
        <f>IF(COUNTIF(W$1:W1892,W1892)=1,IF(COUNT(X$1:X1891)&gt;0,MAX(X$1:X1891)+1,1),"")</f>
        <v/>
      </c>
      <c r="Z1892" s="51" t="str">
        <f>IF($U1892="","",IFERROR(SUMIF(Данные2!$A:$A,Техлист!$U1892,Данные2!D:D),""))</f>
        <v/>
      </c>
      <c r="AA1892" s="51" t="str">
        <f>IF($U1892="","",IFERROR(SUMIF(Данные2!$A:$A,Техлист!$U1892,Данные2!E:E),""))</f>
        <v/>
      </c>
      <c r="AB1892" s="45" t="str">
        <f>IF($U1892="","",IFERROR(ROUND(SUMIF(Данные2!$A:$A,Техлист!$U1892,Данные2!F:F)*100,0)&amp;"%",""))</f>
        <v/>
      </c>
    </row>
    <row r="1893" spans="1:28" x14ac:dyDescent="0.25">
      <c r="A1893" s="45" t="str">
        <f>IF(Данные2!$A1893&lt;&gt;"",Данные2!$A1893,"")</f>
        <v/>
      </c>
      <c r="G1893" s="45" t="str">
        <f t="shared" si="87"/>
        <v/>
      </c>
      <c r="H1893" s="45" t="str">
        <f>IF(COUNTIF(G$1:G1893,G1893)=1,IF(COUNT(H$1:H1892)&gt;0,MAX(H$1:H1892)+1,1),"")</f>
        <v/>
      </c>
      <c r="J1893" s="45" t="str">
        <f>IFERROR(IF(AND(Данные3!A1893&lt;&gt;"",Данные3!A1893=D$2),Данные3!B1893,""),"")</f>
        <v/>
      </c>
      <c r="K1893" s="45" t="str">
        <f>IF(COUNTIF(J$1:J1893,J1893)=1,IF(COUNT(K$1:K1892)&gt;0,MAX(K$1:K1892)+1,1),"")</f>
        <v/>
      </c>
      <c r="M1893" s="51" t="str">
        <f>IF(G1893="","",IFERROR(SUMIFS(Данные3!$E:$E,Данные3!$A:$A,D$2,Данные3!$B:$B,G1893),""))</f>
        <v/>
      </c>
      <c r="N1893" s="51" t="str">
        <f>IF(G1893="","",IFERROR(SUMIFS(Данные3!$F:$F,Данные3!$A:$A,D$2,Данные3!$B:$B,G1893),""))</f>
        <v/>
      </c>
      <c r="O1893" s="51" t="str">
        <f>IF(G1893="","",IFERROR(ROUND(SUMIFS(Данные3!$G:$G,Данные3!$A:$A,D$2,Данные3!$B:$B,G1893)*100,0)&amp;"%",""))</f>
        <v/>
      </c>
      <c r="U1893" s="51" t="str">
        <f t="shared" si="88"/>
        <v/>
      </c>
      <c r="V1893" s="53" t="str">
        <f t="shared" si="89"/>
        <v/>
      </c>
      <c r="W1893" s="51" t="str">
        <f>IFERROR(IF(Данные2!$A1893&lt;&gt;"",Данные2!$A1893,""),"")</f>
        <v/>
      </c>
      <c r="X1893" s="53" t="str">
        <f>IF(COUNTIF(W$1:W1893,W1893)=1,IF(COUNT(X$1:X1892)&gt;0,MAX(X$1:X1892)+1,1),"")</f>
        <v/>
      </c>
      <c r="Z1893" s="51" t="str">
        <f>IF($U1893="","",IFERROR(SUMIF(Данные2!$A:$A,Техлист!$U1893,Данные2!D:D),""))</f>
        <v/>
      </c>
      <c r="AA1893" s="51" t="str">
        <f>IF($U1893="","",IFERROR(SUMIF(Данные2!$A:$A,Техлист!$U1893,Данные2!E:E),""))</f>
        <v/>
      </c>
      <c r="AB1893" s="45" t="str">
        <f>IF($U1893="","",IFERROR(ROUND(SUMIF(Данные2!$A:$A,Техлист!$U1893,Данные2!F:F)*100,0)&amp;"%",""))</f>
        <v/>
      </c>
    </row>
    <row r="1894" spans="1:28" x14ac:dyDescent="0.25">
      <c r="A1894" s="45" t="str">
        <f>IF(Данные2!$A1894&lt;&gt;"",Данные2!$A1894,"")</f>
        <v/>
      </c>
      <c r="G1894" s="45" t="str">
        <f t="shared" si="87"/>
        <v/>
      </c>
      <c r="H1894" s="45" t="str">
        <f>IF(COUNTIF(G$1:G1894,G1894)=1,IF(COUNT(H$1:H1893)&gt;0,MAX(H$1:H1893)+1,1),"")</f>
        <v/>
      </c>
      <c r="J1894" s="45" t="str">
        <f>IFERROR(IF(AND(Данные3!A1894&lt;&gt;"",Данные3!A1894=D$2),Данные3!B1894,""),"")</f>
        <v/>
      </c>
      <c r="K1894" s="45" t="str">
        <f>IF(COUNTIF(J$1:J1894,J1894)=1,IF(COUNT(K$1:K1893)&gt;0,MAX(K$1:K1893)+1,1),"")</f>
        <v/>
      </c>
      <c r="M1894" s="51" t="str">
        <f>IF(G1894="","",IFERROR(SUMIFS(Данные3!$E:$E,Данные3!$A:$A,D$2,Данные3!$B:$B,G1894),""))</f>
        <v/>
      </c>
      <c r="N1894" s="51" t="str">
        <f>IF(G1894="","",IFERROR(SUMIFS(Данные3!$F:$F,Данные3!$A:$A,D$2,Данные3!$B:$B,G1894),""))</f>
        <v/>
      </c>
      <c r="O1894" s="51" t="str">
        <f>IF(G1894="","",IFERROR(ROUND(SUMIFS(Данные3!$G:$G,Данные3!$A:$A,D$2,Данные3!$B:$B,G1894)*100,0)&amp;"%",""))</f>
        <v/>
      </c>
      <c r="U1894" s="51" t="str">
        <f t="shared" si="88"/>
        <v/>
      </c>
      <c r="V1894" s="53" t="str">
        <f t="shared" si="89"/>
        <v/>
      </c>
      <c r="W1894" s="51" t="str">
        <f>IFERROR(IF(Данные2!$A1894&lt;&gt;"",Данные2!$A1894,""),"")</f>
        <v/>
      </c>
      <c r="X1894" s="53" t="str">
        <f>IF(COUNTIF(W$1:W1894,W1894)=1,IF(COUNT(X$1:X1893)&gt;0,MAX(X$1:X1893)+1,1),"")</f>
        <v/>
      </c>
      <c r="Z1894" s="51" t="str">
        <f>IF($U1894="","",IFERROR(SUMIF(Данные2!$A:$A,Техлист!$U1894,Данные2!D:D),""))</f>
        <v/>
      </c>
      <c r="AA1894" s="51" t="str">
        <f>IF($U1894="","",IFERROR(SUMIF(Данные2!$A:$A,Техлист!$U1894,Данные2!E:E),""))</f>
        <v/>
      </c>
      <c r="AB1894" s="45" t="str">
        <f>IF($U1894="","",IFERROR(ROUND(SUMIF(Данные2!$A:$A,Техлист!$U1894,Данные2!F:F)*100,0)&amp;"%",""))</f>
        <v/>
      </c>
    </row>
    <row r="1895" spans="1:28" x14ac:dyDescent="0.25">
      <c r="A1895" s="45" t="str">
        <f>IF(Данные2!$A1895&lt;&gt;"",Данные2!$A1895,"")</f>
        <v/>
      </c>
      <c r="G1895" s="45" t="str">
        <f t="shared" si="87"/>
        <v/>
      </c>
      <c r="H1895" s="45" t="str">
        <f>IF(COUNTIF(G$1:G1895,G1895)=1,IF(COUNT(H$1:H1894)&gt;0,MAX(H$1:H1894)+1,1),"")</f>
        <v/>
      </c>
      <c r="J1895" s="45" t="str">
        <f>IFERROR(IF(AND(Данные3!A1895&lt;&gt;"",Данные3!A1895=D$2),Данные3!B1895,""),"")</f>
        <v/>
      </c>
      <c r="K1895" s="45" t="str">
        <f>IF(COUNTIF(J$1:J1895,J1895)=1,IF(COUNT(K$1:K1894)&gt;0,MAX(K$1:K1894)+1,1),"")</f>
        <v/>
      </c>
      <c r="M1895" s="51" t="str">
        <f>IF(G1895="","",IFERROR(SUMIFS(Данные3!$E:$E,Данные3!$A:$A,D$2,Данные3!$B:$B,G1895),""))</f>
        <v/>
      </c>
      <c r="N1895" s="51" t="str">
        <f>IF(G1895="","",IFERROR(SUMIFS(Данные3!$F:$F,Данные3!$A:$A,D$2,Данные3!$B:$B,G1895),""))</f>
        <v/>
      </c>
      <c r="O1895" s="51" t="str">
        <f>IF(G1895="","",IFERROR(ROUND(SUMIFS(Данные3!$G:$G,Данные3!$A:$A,D$2,Данные3!$B:$B,G1895)*100,0)&amp;"%",""))</f>
        <v/>
      </c>
      <c r="U1895" s="51" t="str">
        <f t="shared" si="88"/>
        <v/>
      </c>
      <c r="V1895" s="53" t="str">
        <f t="shared" si="89"/>
        <v/>
      </c>
      <c r="W1895" s="51" t="str">
        <f>IFERROR(IF(Данные2!$A1895&lt;&gt;"",Данные2!$A1895,""),"")</f>
        <v/>
      </c>
      <c r="X1895" s="53" t="str">
        <f>IF(COUNTIF(W$1:W1895,W1895)=1,IF(COUNT(X$1:X1894)&gt;0,MAX(X$1:X1894)+1,1),"")</f>
        <v/>
      </c>
      <c r="Z1895" s="51" t="str">
        <f>IF($U1895="","",IFERROR(SUMIF(Данные2!$A:$A,Техлист!$U1895,Данные2!D:D),""))</f>
        <v/>
      </c>
      <c r="AA1895" s="51" t="str">
        <f>IF($U1895="","",IFERROR(SUMIF(Данные2!$A:$A,Техлист!$U1895,Данные2!E:E),""))</f>
        <v/>
      </c>
      <c r="AB1895" s="45" t="str">
        <f>IF($U1895="","",IFERROR(ROUND(SUMIF(Данные2!$A:$A,Техлист!$U1895,Данные2!F:F)*100,0)&amp;"%",""))</f>
        <v/>
      </c>
    </row>
    <row r="1896" spans="1:28" x14ac:dyDescent="0.25">
      <c r="A1896" s="45" t="str">
        <f>IF(Данные2!$A1896&lt;&gt;"",Данные2!$A1896,"")</f>
        <v/>
      </c>
      <c r="G1896" s="45" t="str">
        <f t="shared" si="87"/>
        <v/>
      </c>
      <c r="H1896" s="45" t="str">
        <f>IF(COUNTIF(G$1:G1896,G1896)=1,IF(COUNT(H$1:H1895)&gt;0,MAX(H$1:H1895)+1,1),"")</f>
        <v/>
      </c>
      <c r="J1896" s="45" t="str">
        <f>IFERROR(IF(AND(Данные3!A1896&lt;&gt;"",Данные3!A1896=D$2),Данные3!B1896,""),"")</f>
        <v/>
      </c>
      <c r="K1896" s="45" t="str">
        <f>IF(COUNTIF(J$1:J1896,J1896)=1,IF(COUNT(K$1:K1895)&gt;0,MAX(K$1:K1895)+1,1),"")</f>
        <v/>
      </c>
      <c r="M1896" s="51" t="str">
        <f>IF(G1896="","",IFERROR(SUMIFS(Данные3!$E:$E,Данные3!$A:$A,D$2,Данные3!$B:$B,G1896),""))</f>
        <v/>
      </c>
      <c r="N1896" s="51" t="str">
        <f>IF(G1896="","",IFERROR(SUMIFS(Данные3!$F:$F,Данные3!$A:$A,D$2,Данные3!$B:$B,G1896),""))</f>
        <v/>
      </c>
      <c r="O1896" s="51" t="str">
        <f>IF(G1896="","",IFERROR(ROUND(SUMIFS(Данные3!$G:$G,Данные3!$A:$A,D$2,Данные3!$B:$B,G1896)*100,0)&amp;"%",""))</f>
        <v/>
      </c>
      <c r="U1896" s="51" t="str">
        <f t="shared" si="88"/>
        <v/>
      </c>
      <c r="V1896" s="53" t="str">
        <f t="shared" si="89"/>
        <v/>
      </c>
      <c r="W1896" s="51" t="str">
        <f>IFERROR(IF(Данные2!$A1896&lt;&gt;"",Данные2!$A1896,""),"")</f>
        <v/>
      </c>
      <c r="X1896" s="53" t="str">
        <f>IF(COUNTIF(W$1:W1896,W1896)=1,IF(COUNT(X$1:X1895)&gt;0,MAX(X$1:X1895)+1,1),"")</f>
        <v/>
      </c>
      <c r="Z1896" s="51" t="str">
        <f>IF($U1896="","",IFERROR(SUMIF(Данные2!$A:$A,Техлист!$U1896,Данные2!D:D),""))</f>
        <v/>
      </c>
      <c r="AA1896" s="51" t="str">
        <f>IF($U1896="","",IFERROR(SUMIF(Данные2!$A:$A,Техлист!$U1896,Данные2!E:E),""))</f>
        <v/>
      </c>
      <c r="AB1896" s="45" t="str">
        <f>IF($U1896="","",IFERROR(ROUND(SUMIF(Данные2!$A:$A,Техлист!$U1896,Данные2!F:F)*100,0)&amp;"%",""))</f>
        <v/>
      </c>
    </row>
    <row r="1897" spans="1:28" x14ac:dyDescent="0.25">
      <c r="A1897" s="45" t="str">
        <f>IF(Данные2!$A1897&lt;&gt;"",Данные2!$A1897,"")</f>
        <v/>
      </c>
      <c r="G1897" s="45" t="str">
        <f t="shared" si="87"/>
        <v/>
      </c>
      <c r="H1897" s="45" t="str">
        <f>IF(COUNTIF(G$1:G1897,G1897)=1,IF(COUNT(H$1:H1896)&gt;0,MAX(H$1:H1896)+1,1),"")</f>
        <v/>
      </c>
      <c r="J1897" s="45" t="str">
        <f>IFERROR(IF(AND(Данные3!A1897&lt;&gt;"",Данные3!A1897=D$2),Данные3!B1897,""),"")</f>
        <v/>
      </c>
      <c r="K1897" s="45" t="str">
        <f>IF(COUNTIF(J$1:J1897,J1897)=1,IF(COUNT(K$1:K1896)&gt;0,MAX(K$1:K1896)+1,1),"")</f>
        <v/>
      </c>
      <c r="M1897" s="51" t="str">
        <f>IF(G1897="","",IFERROR(SUMIFS(Данные3!$E:$E,Данные3!$A:$A,D$2,Данные3!$B:$B,G1897),""))</f>
        <v/>
      </c>
      <c r="N1897" s="51" t="str">
        <f>IF(G1897="","",IFERROR(SUMIFS(Данные3!$F:$F,Данные3!$A:$A,D$2,Данные3!$B:$B,G1897),""))</f>
        <v/>
      </c>
      <c r="O1897" s="51" t="str">
        <f>IF(G1897="","",IFERROR(ROUND(SUMIFS(Данные3!$G:$G,Данные3!$A:$A,D$2,Данные3!$B:$B,G1897)*100,0)&amp;"%",""))</f>
        <v/>
      </c>
      <c r="U1897" s="51" t="str">
        <f t="shared" si="88"/>
        <v/>
      </c>
      <c r="V1897" s="53" t="str">
        <f t="shared" si="89"/>
        <v/>
      </c>
      <c r="W1897" s="51" t="str">
        <f>IFERROR(IF(Данные2!$A1897&lt;&gt;"",Данные2!$A1897,""),"")</f>
        <v/>
      </c>
      <c r="X1897" s="53" t="str">
        <f>IF(COUNTIF(W$1:W1897,W1897)=1,IF(COUNT(X$1:X1896)&gt;0,MAX(X$1:X1896)+1,1),"")</f>
        <v/>
      </c>
      <c r="Z1897" s="51" t="str">
        <f>IF($U1897="","",IFERROR(SUMIF(Данные2!$A:$A,Техлист!$U1897,Данные2!D:D),""))</f>
        <v/>
      </c>
      <c r="AA1897" s="51" t="str">
        <f>IF($U1897="","",IFERROR(SUMIF(Данные2!$A:$A,Техлист!$U1897,Данные2!E:E),""))</f>
        <v/>
      </c>
      <c r="AB1897" s="45" t="str">
        <f>IF($U1897="","",IFERROR(ROUND(SUMIF(Данные2!$A:$A,Техлист!$U1897,Данные2!F:F)*100,0)&amp;"%",""))</f>
        <v/>
      </c>
    </row>
    <row r="1898" spans="1:28" x14ac:dyDescent="0.25">
      <c r="A1898" s="45" t="str">
        <f>IF(Данные2!$A1898&lt;&gt;"",Данные2!$A1898,"")</f>
        <v/>
      </c>
      <c r="G1898" s="45" t="str">
        <f t="shared" si="87"/>
        <v/>
      </c>
      <c r="H1898" s="45" t="str">
        <f>IF(COUNTIF(G$1:G1898,G1898)=1,IF(COUNT(H$1:H1897)&gt;0,MAX(H$1:H1897)+1,1),"")</f>
        <v/>
      </c>
      <c r="J1898" s="45" t="str">
        <f>IFERROR(IF(AND(Данные3!A1898&lt;&gt;"",Данные3!A1898=D$2),Данные3!B1898,""),"")</f>
        <v/>
      </c>
      <c r="K1898" s="45" t="str">
        <f>IF(COUNTIF(J$1:J1898,J1898)=1,IF(COUNT(K$1:K1897)&gt;0,MAX(K$1:K1897)+1,1),"")</f>
        <v/>
      </c>
      <c r="M1898" s="51" t="str">
        <f>IF(G1898="","",IFERROR(SUMIFS(Данные3!$E:$E,Данные3!$A:$A,D$2,Данные3!$B:$B,G1898),""))</f>
        <v/>
      </c>
      <c r="N1898" s="51" t="str">
        <f>IF(G1898="","",IFERROR(SUMIFS(Данные3!$F:$F,Данные3!$A:$A,D$2,Данные3!$B:$B,G1898),""))</f>
        <v/>
      </c>
      <c r="O1898" s="51" t="str">
        <f>IF(G1898="","",IFERROR(ROUND(SUMIFS(Данные3!$G:$G,Данные3!$A:$A,D$2,Данные3!$B:$B,G1898)*100,0)&amp;"%",""))</f>
        <v/>
      </c>
      <c r="U1898" s="51" t="str">
        <f t="shared" si="88"/>
        <v/>
      </c>
      <c r="V1898" s="53" t="str">
        <f t="shared" si="89"/>
        <v/>
      </c>
      <c r="W1898" s="51" t="str">
        <f>IFERROR(IF(Данные2!$A1898&lt;&gt;"",Данные2!$A1898,""),"")</f>
        <v/>
      </c>
      <c r="X1898" s="53" t="str">
        <f>IF(COUNTIF(W$1:W1898,W1898)=1,IF(COUNT(X$1:X1897)&gt;0,MAX(X$1:X1897)+1,1),"")</f>
        <v/>
      </c>
      <c r="Z1898" s="51" t="str">
        <f>IF($U1898="","",IFERROR(SUMIF(Данные2!$A:$A,Техлист!$U1898,Данные2!D:D),""))</f>
        <v/>
      </c>
      <c r="AA1898" s="51" t="str">
        <f>IF($U1898="","",IFERROR(SUMIF(Данные2!$A:$A,Техлист!$U1898,Данные2!E:E),""))</f>
        <v/>
      </c>
      <c r="AB1898" s="45" t="str">
        <f>IF($U1898="","",IFERROR(ROUND(SUMIF(Данные2!$A:$A,Техлист!$U1898,Данные2!F:F)*100,0)&amp;"%",""))</f>
        <v/>
      </c>
    </row>
    <row r="1899" spans="1:28" x14ac:dyDescent="0.25">
      <c r="A1899" s="45" t="str">
        <f>IF(Данные2!$A1899&lt;&gt;"",Данные2!$A1899,"")</f>
        <v/>
      </c>
      <c r="G1899" s="45" t="str">
        <f t="shared" si="87"/>
        <v/>
      </c>
      <c r="H1899" s="45" t="str">
        <f>IF(COUNTIF(G$1:G1899,G1899)=1,IF(COUNT(H$1:H1898)&gt;0,MAX(H$1:H1898)+1,1),"")</f>
        <v/>
      </c>
      <c r="J1899" s="45" t="str">
        <f>IFERROR(IF(AND(Данные3!A1899&lt;&gt;"",Данные3!A1899=D$2),Данные3!B1899,""),"")</f>
        <v/>
      </c>
      <c r="K1899" s="45" t="str">
        <f>IF(COUNTIF(J$1:J1899,J1899)=1,IF(COUNT(K$1:K1898)&gt;0,MAX(K$1:K1898)+1,1),"")</f>
        <v/>
      </c>
      <c r="M1899" s="51" t="str">
        <f>IF(G1899="","",IFERROR(SUMIFS(Данные3!$E:$E,Данные3!$A:$A,D$2,Данные3!$B:$B,G1899),""))</f>
        <v/>
      </c>
      <c r="N1899" s="51" t="str">
        <f>IF(G1899="","",IFERROR(SUMIFS(Данные3!$F:$F,Данные3!$A:$A,D$2,Данные3!$B:$B,G1899),""))</f>
        <v/>
      </c>
      <c r="O1899" s="51" t="str">
        <f>IF(G1899="","",IFERROR(ROUND(SUMIFS(Данные3!$G:$G,Данные3!$A:$A,D$2,Данные3!$B:$B,G1899)*100,0)&amp;"%",""))</f>
        <v/>
      </c>
      <c r="U1899" s="51" t="str">
        <f t="shared" si="88"/>
        <v/>
      </c>
      <c r="V1899" s="53" t="str">
        <f t="shared" si="89"/>
        <v/>
      </c>
      <c r="W1899" s="51" t="str">
        <f>IFERROR(IF(Данные2!$A1899&lt;&gt;"",Данные2!$A1899,""),"")</f>
        <v/>
      </c>
      <c r="X1899" s="53" t="str">
        <f>IF(COUNTIF(W$1:W1899,W1899)=1,IF(COUNT(X$1:X1898)&gt;0,MAX(X$1:X1898)+1,1),"")</f>
        <v/>
      </c>
      <c r="Z1899" s="51" t="str">
        <f>IF($U1899="","",IFERROR(SUMIF(Данные2!$A:$A,Техлист!$U1899,Данные2!D:D),""))</f>
        <v/>
      </c>
      <c r="AA1899" s="51" t="str">
        <f>IF($U1899="","",IFERROR(SUMIF(Данные2!$A:$A,Техлист!$U1899,Данные2!E:E),""))</f>
        <v/>
      </c>
      <c r="AB1899" s="45" t="str">
        <f>IF($U1899="","",IFERROR(ROUND(SUMIF(Данные2!$A:$A,Техлист!$U1899,Данные2!F:F)*100,0)&amp;"%",""))</f>
        <v/>
      </c>
    </row>
    <row r="1900" spans="1:28" x14ac:dyDescent="0.25">
      <c r="A1900" s="45" t="str">
        <f>IF(Данные2!$A1900&lt;&gt;"",Данные2!$A1900,"")</f>
        <v/>
      </c>
      <c r="G1900" s="45" t="str">
        <f t="shared" si="87"/>
        <v/>
      </c>
      <c r="H1900" s="45" t="str">
        <f>IF(COUNTIF(G$1:G1900,G1900)=1,IF(COUNT(H$1:H1899)&gt;0,MAX(H$1:H1899)+1,1),"")</f>
        <v/>
      </c>
      <c r="J1900" s="45" t="str">
        <f>IFERROR(IF(AND(Данные3!A1900&lt;&gt;"",Данные3!A1900=D$2),Данные3!B1900,""),"")</f>
        <v/>
      </c>
      <c r="K1900" s="45" t="str">
        <f>IF(COUNTIF(J$1:J1900,J1900)=1,IF(COUNT(K$1:K1899)&gt;0,MAX(K$1:K1899)+1,1),"")</f>
        <v/>
      </c>
      <c r="M1900" s="51" t="str">
        <f>IF(G1900="","",IFERROR(SUMIFS(Данные3!$E:$E,Данные3!$A:$A,D$2,Данные3!$B:$B,G1900),""))</f>
        <v/>
      </c>
      <c r="N1900" s="51" t="str">
        <f>IF(G1900="","",IFERROR(SUMIFS(Данные3!$F:$F,Данные3!$A:$A,D$2,Данные3!$B:$B,G1900),""))</f>
        <v/>
      </c>
      <c r="O1900" s="51" t="str">
        <f>IF(G1900="","",IFERROR(ROUND(SUMIFS(Данные3!$G:$G,Данные3!$A:$A,D$2,Данные3!$B:$B,G1900)*100,0)&amp;"%",""))</f>
        <v/>
      </c>
      <c r="U1900" s="51" t="str">
        <f t="shared" si="88"/>
        <v/>
      </c>
      <c r="V1900" s="53" t="str">
        <f t="shared" si="89"/>
        <v/>
      </c>
      <c r="W1900" s="51" t="str">
        <f>IFERROR(IF(Данные2!$A1900&lt;&gt;"",Данные2!$A1900,""),"")</f>
        <v/>
      </c>
      <c r="X1900" s="53" t="str">
        <f>IF(COUNTIF(W$1:W1900,W1900)=1,IF(COUNT(X$1:X1899)&gt;0,MAX(X$1:X1899)+1,1),"")</f>
        <v/>
      </c>
      <c r="Z1900" s="51" t="str">
        <f>IF($U1900="","",IFERROR(SUMIF(Данные2!$A:$A,Техлист!$U1900,Данные2!D:D),""))</f>
        <v/>
      </c>
      <c r="AA1900" s="51" t="str">
        <f>IF($U1900="","",IFERROR(SUMIF(Данные2!$A:$A,Техлист!$U1900,Данные2!E:E),""))</f>
        <v/>
      </c>
      <c r="AB1900" s="45" t="str">
        <f>IF($U1900="","",IFERROR(ROUND(SUMIF(Данные2!$A:$A,Техлист!$U1900,Данные2!F:F)*100,0)&amp;"%",""))</f>
        <v/>
      </c>
    </row>
    <row r="1901" spans="1:28" x14ac:dyDescent="0.25">
      <c r="A1901" s="45" t="str">
        <f>IF(Данные2!$A1901&lt;&gt;"",Данные2!$A1901,"")</f>
        <v/>
      </c>
      <c r="G1901" s="45" t="str">
        <f t="shared" si="87"/>
        <v/>
      </c>
      <c r="H1901" s="45" t="str">
        <f>IF(COUNTIF(G$1:G1901,G1901)=1,IF(COUNT(H$1:H1900)&gt;0,MAX(H$1:H1900)+1,1),"")</f>
        <v/>
      </c>
      <c r="J1901" s="45" t="str">
        <f>IFERROR(IF(AND(Данные3!A1901&lt;&gt;"",Данные3!A1901=D$2),Данные3!B1901,""),"")</f>
        <v/>
      </c>
      <c r="K1901" s="45" t="str">
        <f>IF(COUNTIF(J$1:J1901,J1901)=1,IF(COUNT(K$1:K1900)&gt;0,MAX(K$1:K1900)+1,1),"")</f>
        <v/>
      </c>
      <c r="M1901" s="51" t="str">
        <f>IF(G1901="","",IFERROR(SUMIFS(Данные3!$E:$E,Данные3!$A:$A,D$2,Данные3!$B:$B,G1901),""))</f>
        <v/>
      </c>
      <c r="N1901" s="51" t="str">
        <f>IF(G1901="","",IFERROR(SUMIFS(Данные3!$F:$F,Данные3!$A:$A,D$2,Данные3!$B:$B,G1901),""))</f>
        <v/>
      </c>
      <c r="O1901" s="51" t="str">
        <f>IF(G1901="","",IFERROR(ROUND(SUMIFS(Данные3!$G:$G,Данные3!$A:$A,D$2,Данные3!$B:$B,G1901)*100,0)&amp;"%",""))</f>
        <v/>
      </c>
      <c r="U1901" s="51" t="str">
        <f t="shared" si="88"/>
        <v/>
      </c>
      <c r="V1901" s="53" t="str">
        <f t="shared" si="89"/>
        <v/>
      </c>
      <c r="W1901" s="51" t="str">
        <f>IFERROR(IF(Данные2!$A1901&lt;&gt;"",Данные2!$A1901,""),"")</f>
        <v/>
      </c>
      <c r="X1901" s="53" t="str">
        <f>IF(COUNTIF(W$1:W1901,W1901)=1,IF(COUNT(X$1:X1900)&gt;0,MAX(X$1:X1900)+1,1),"")</f>
        <v/>
      </c>
      <c r="Z1901" s="51" t="str">
        <f>IF($U1901="","",IFERROR(SUMIF(Данные2!$A:$A,Техлист!$U1901,Данные2!D:D),""))</f>
        <v/>
      </c>
      <c r="AA1901" s="51" t="str">
        <f>IF($U1901="","",IFERROR(SUMIF(Данные2!$A:$A,Техлист!$U1901,Данные2!E:E),""))</f>
        <v/>
      </c>
      <c r="AB1901" s="45" t="str">
        <f>IF($U1901="","",IFERROR(ROUND(SUMIF(Данные2!$A:$A,Техлист!$U1901,Данные2!F:F)*100,0)&amp;"%",""))</f>
        <v/>
      </c>
    </row>
    <row r="1902" spans="1:28" x14ac:dyDescent="0.25">
      <c r="A1902" s="45" t="str">
        <f>IF(Данные2!$A1902&lt;&gt;"",Данные2!$A1902,"")</f>
        <v/>
      </c>
      <c r="G1902" s="45" t="str">
        <f t="shared" si="87"/>
        <v/>
      </c>
      <c r="H1902" s="45" t="str">
        <f>IF(COUNTIF(G$1:G1902,G1902)=1,IF(COUNT(H$1:H1901)&gt;0,MAX(H$1:H1901)+1,1),"")</f>
        <v/>
      </c>
      <c r="J1902" s="45" t="str">
        <f>IFERROR(IF(AND(Данные3!A1902&lt;&gt;"",Данные3!A1902=D$2),Данные3!B1902,""),"")</f>
        <v/>
      </c>
      <c r="K1902" s="45" t="str">
        <f>IF(COUNTIF(J$1:J1902,J1902)=1,IF(COUNT(K$1:K1901)&gt;0,MAX(K$1:K1901)+1,1),"")</f>
        <v/>
      </c>
      <c r="M1902" s="51" t="str">
        <f>IF(G1902="","",IFERROR(SUMIFS(Данные3!$E:$E,Данные3!$A:$A,D$2,Данные3!$B:$B,G1902),""))</f>
        <v/>
      </c>
      <c r="N1902" s="51" t="str">
        <f>IF(G1902="","",IFERROR(SUMIFS(Данные3!$F:$F,Данные3!$A:$A,D$2,Данные3!$B:$B,G1902),""))</f>
        <v/>
      </c>
      <c r="O1902" s="51" t="str">
        <f>IF(G1902="","",IFERROR(ROUND(SUMIFS(Данные3!$G:$G,Данные3!$A:$A,D$2,Данные3!$B:$B,G1902)*100,0)&amp;"%",""))</f>
        <v/>
      </c>
      <c r="U1902" s="51" t="str">
        <f t="shared" si="88"/>
        <v/>
      </c>
      <c r="V1902" s="53" t="str">
        <f t="shared" si="89"/>
        <v/>
      </c>
      <c r="W1902" s="51" t="str">
        <f>IFERROR(IF(Данные2!$A1902&lt;&gt;"",Данные2!$A1902,""),"")</f>
        <v/>
      </c>
      <c r="X1902" s="53" t="str">
        <f>IF(COUNTIF(W$1:W1902,W1902)=1,IF(COUNT(X$1:X1901)&gt;0,MAX(X$1:X1901)+1,1),"")</f>
        <v/>
      </c>
      <c r="Z1902" s="51" t="str">
        <f>IF($U1902="","",IFERROR(SUMIF(Данные2!$A:$A,Техлист!$U1902,Данные2!D:D),""))</f>
        <v/>
      </c>
      <c r="AA1902" s="51" t="str">
        <f>IF($U1902="","",IFERROR(SUMIF(Данные2!$A:$A,Техлист!$U1902,Данные2!E:E),""))</f>
        <v/>
      </c>
      <c r="AB1902" s="45" t="str">
        <f>IF($U1902="","",IFERROR(ROUND(SUMIF(Данные2!$A:$A,Техлист!$U1902,Данные2!F:F)*100,0)&amp;"%",""))</f>
        <v/>
      </c>
    </row>
    <row r="1903" spans="1:28" x14ac:dyDescent="0.25">
      <c r="A1903" s="45" t="str">
        <f>IF(Данные2!$A1903&lt;&gt;"",Данные2!$A1903,"")</f>
        <v/>
      </c>
      <c r="G1903" s="45" t="str">
        <f t="shared" si="87"/>
        <v/>
      </c>
      <c r="H1903" s="45" t="str">
        <f>IF(COUNTIF(G$1:G1903,G1903)=1,IF(COUNT(H$1:H1902)&gt;0,MAX(H$1:H1902)+1,1),"")</f>
        <v/>
      </c>
      <c r="J1903" s="45" t="str">
        <f>IFERROR(IF(AND(Данные3!A1903&lt;&gt;"",Данные3!A1903=D$2),Данные3!B1903,""),"")</f>
        <v/>
      </c>
      <c r="K1903" s="45" t="str">
        <f>IF(COUNTIF(J$1:J1903,J1903)=1,IF(COUNT(K$1:K1902)&gt;0,MAX(K$1:K1902)+1,1),"")</f>
        <v/>
      </c>
      <c r="M1903" s="51" t="str">
        <f>IF(G1903="","",IFERROR(SUMIFS(Данные3!$E:$E,Данные3!$A:$A,D$2,Данные3!$B:$B,G1903),""))</f>
        <v/>
      </c>
      <c r="N1903" s="51" t="str">
        <f>IF(G1903="","",IFERROR(SUMIFS(Данные3!$F:$F,Данные3!$A:$A,D$2,Данные3!$B:$B,G1903),""))</f>
        <v/>
      </c>
      <c r="O1903" s="51" t="str">
        <f>IF(G1903="","",IFERROR(ROUND(SUMIFS(Данные3!$G:$G,Данные3!$A:$A,D$2,Данные3!$B:$B,G1903)*100,0)&amp;"%",""))</f>
        <v/>
      </c>
      <c r="U1903" s="51" t="str">
        <f t="shared" si="88"/>
        <v/>
      </c>
      <c r="V1903" s="53" t="str">
        <f t="shared" si="89"/>
        <v/>
      </c>
      <c r="W1903" s="51" t="str">
        <f>IFERROR(IF(Данные2!$A1903&lt;&gt;"",Данные2!$A1903,""),"")</f>
        <v/>
      </c>
      <c r="X1903" s="53" t="str">
        <f>IF(COUNTIF(W$1:W1903,W1903)=1,IF(COUNT(X$1:X1902)&gt;0,MAX(X$1:X1902)+1,1),"")</f>
        <v/>
      </c>
      <c r="Z1903" s="51" t="str">
        <f>IF($U1903="","",IFERROR(SUMIF(Данные2!$A:$A,Техлист!$U1903,Данные2!D:D),""))</f>
        <v/>
      </c>
      <c r="AA1903" s="51" t="str">
        <f>IF($U1903="","",IFERROR(SUMIF(Данные2!$A:$A,Техлист!$U1903,Данные2!E:E),""))</f>
        <v/>
      </c>
      <c r="AB1903" s="45" t="str">
        <f>IF($U1903="","",IFERROR(ROUND(SUMIF(Данные2!$A:$A,Техлист!$U1903,Данные2!F:F)*100,0)&amp;"%",""))</f>
        <v/>
      </c>
    </row>
    <row r="1904" spans="1:28" x14ac:dyDescent="0.25">
      <c r="A1904" s="45" t="str">
        <f>IF(Данные2!$A1904&lt;&gt;"",Данные2!$A1904,"")</f>
        <v/>
      </c>
      <c r="G1904" s="45" t="str">
        <f t="shared" si="87"/>
        <v/>
      </c>
      <c r="H1904" s="45" t="str">
        <f>IF(COUNTIF(G$1:G1904,G1904)=1,IF(COUNT(H$1:H1903)&gt;0,MAX(H$1:H1903)+1,1),"")</f>
        <v/>
      </c>
      <c r="J1904" s="45" t="str">
        <f>IFERROR(IF(AND(Данные3!A1904&lt;&gt;"",Данные3!A1904=D$2),Данные3!B1904,""),"")</f>
        <v/>
      </c>
      <c r="K1904" s="45" t="str">
        <f>IF(COUNTIF(J$1:J1904,J1904)=1,IF(COUNT(K$1:K1903)&gt;0,MAX(K$1:K1903)+1,1),"")</f>
        <v/>
      </c>
      <c r="M1904" s="51" t="str">
        <f>IF(G1904="","",IFERROR(SUMIFS(Данные3!$E:$E,Данные3!$A:$A,D$2,Данные3!$B:$B,G1904),""))</f>
        <v/>
      </c>
      <c r="N1904" s="51" t="str">
        <f>IF(G1904="","",IFERROR(SUMIFS(Данные3!$F:$F,Данные3!$A:$A,D$2,Данные3!$B:$B,G1904),""))</f>
        <v/>
      </c>
      <c r="O1904" s="51" t="str">
        <f>IF(G1904="","",IFERROR(ROUND(SUMIFS(Данные3!$G:$G,Данные3!$A:$A,D$2,Данные3!$B:$B,G1904)*100,0)&amp;"%",""))</f>
        <v/>
      </c>
      <c r="U1904" s="51" t="str">
        <f t="shared" si="88"/>
        <v/>
      </c>
      <c r="V1904" s="53" t="str">
        <f t="shared" si="89"/>
        <v/>
      </c>
      <c r="W1904" s="51" t="str">
        <f>IFERROR(IF(Данные2!$A1904&lt;&gt;"",Данные2!$A1904,""),"")</f>
        <v/>
      </c>
      <c r="X1904" s="53" t="str">
        <f>IF(COUNTIF(W$1:W1904,W1904)=1,IF(COUNT(X$1:X1903)&gt;0,MAX(X$1:X1903)+1,1),"")</f>
        <v/>
      </c>
      <c r="Z1904" s="51" t="str">
        <f>IF($U1904="","",IFERROR(SUMIF(Данные2!$A:$A,Техлист!$U1904,Данные2!D:D),""))</f>
        <v/>
      </c>
      <c r="AA1904" s="51" t="str">
        <f>IF($U1904="","",IFERROR(SUMIF(Данные2!$A:$A,Техлист!$U1904,Данные2!E:E),""))</f>
        <v/>
      </c>
      <c r="AB1904" s="45" t="str">
        <f>IF($U1904="","",IFERROR(ROUND(SUMIF(Данные2!$A:$A,Техлист!$U1904,Данные2!F:F)*100,0)&amp;"%",""))</f>
        <v/>
      </c>
    </row>
    <row r="1905" spans="1:28" x14ac:dyDescent="0.25">
      <c r="A1905" s="45" t="str">
        <f>IF(Данные2!$A1905&lt;&gt;"",Данные2!$A1905,"")</f>
        <v/>
      </c>
      <c r="G1905" s="45" t="str">
        <f t="shared" si="87"/>
        <v/>
      </c>
      <c r="H1905" s="45" t="str">
        <f>IF(COUNTIF(G$1:G1905,G1905)=1,IF(COUNT(H$1:H1904)&gt;0,MAX(H$1:H1904)+1,1),"")</f>
        <v/>
      </c>
      <c r="J1905" s="45" t="str">
        <f>IFERROR(IF(AND(Данные3!A1905&lt;&gt;"",Данные3!A1905=D$2),Данные3!B1905,""),"")</f>
        <v/>
      </c>
      <c r="K1905" s="45" t="str">
        <f>IF(COUNTIF(J$1:J1905,J1905)=1,IF(COUNT(K$1:K1904)&gt;0,MAX(K$1:K1904)+1,1),"")</f>
        <v/>
      </c>
      <c r="M1905" s="51" t="str">
        <f>IF(G1905="","",IFERROR(SUMIFS(Данные3!$E:$E,Данные3!$A:$A,D$2,Данные3!$B:$B,G1905),""))</f>
        <v/>
      </c>
      <c r="N1905" s="51" t="str">
        <f>IF(G1905="","",IFERROR(SUMIFS(Данные3!$F:$F,Данные3!$A:$A,D$2,Данные3!$B:$B,G1905),""))</f>
        <v/>
      </c>
      <c r="O1905" s="51" t="str">
        <f>IF(G1905="","",IFERROR(ROUND(SUMIFS(Данные3!$G:$G,Данные3!$A:$A,D$2,Данные3!$B:$B,G1905)*100,0)&amp;"%",""))</f>
        <v/>
      </c>
      <c r="U1905" s="51" t="str">
        <f t="shared" si="88"/>
        <v/>
      </c>
      <c r="V1905" s="53" t="str">
        <f t="shared" si="89"/>
        <v/>
      </c>
      <c r="W1905" s="51" t="str">
        <f>IFERROR(IF(Данные2!$A1905&lt;&gt;"",Данные2!$A1905,""),"")</f>
        <v/>
      </c>
      <c r="X1905" s="53" t="str">
        <f>IF(COUNTIF(W$1:W1905,W1905)=1,IF(COUNT(X$1:X1904)&gt;0,MAX(X$1:X1904)+1,1),"")</f>
        <v/>
      </c>
      <c r="Z1905" s="51" t="str">
        <f>IF($U1905="","",IFERROR(SUMIF(Данные2!$A:$A,Техлист!$U1905,Данные2!D:D),""))</f>
        <v/>
      </c>
      <c r="AA1905" s="51" t="str">
        <f>IF($U1905="","",IFERROR(SUMIF(Данные2!$A:$A,Техлист!$U1905,Данные2!E:E),""))</f>
        <v/>
      </c>
      <c r="AB1905" s="45" t="str">
        <f>IF($U1905="","",IFERROR(ROUND(SUMIF(Данные2!$A:$A,Техлист!$U1905,Данные2!F:F)*100,0)&amp;"%",""))</f>
        <v/>
      </c>
    </row>
    <row r="1906" spans="1:28" x14ac:dyDescent="0.25">
      <c r="A1906" s="45" t="str">
        <f>IF(Данные2!$A1906&lt;&gt;"",Данные2!$A1906,"")</f>
        <v/>
      </c>
      <c r="G1906" s="45" t="str">
        <f t="shared" si="87"/>
        <v/>
      </c>
      <c r="H1906" s="45" t="str">
        <f>IF(COUNTIF(G$1:G1906,G1906)=1,IF(COUNT(H$1:H1905)&gt;0,MAX(H$1:H1905)+1,1),"")</f>
        <v/>
      </c>
      <c r="J1906" s="45" t="str">
        <f>IFERROR(IF(AND(Данные3!A1906&lt;&gt;"",Данные3!A1906=D$2),Данные3!B1906,""),"")</f>
        <v/>
      </c>
      <c r="K1906" s="45" t="str">
        <f>IF(COUNTIF(J$1:J1906,J1906)=1,IF(COUNT(K$1:K1905)&gt;0,MAX(K$1:K1905)+1,1),"")</f>
        <v/>
      </c>
      <c r="M1906" s="51" t="str">
        <f>IF(G1906="","",IFERROR(SUMIFS(Данные3!$E:$E,Данные3!$A:$A,D$2,Данные3!$B:$B,G1906),""))</f>
        <v/>
      </c>
      <c r="N1906" s="51" t="str">
        <f>IF(G1906="","",IFERROR(SUMIFS(Данные3!$F:$F,Данные3!$A:$A,D$2,Данные3!$B:$B,G1906),""))</f>
        <v/>
      </c>
      <c r="O1906" s="51" t="str">
        <f>IF(G1906="","",IFERROR(ROUND(SUMIFS(Данные3!$G:$G,Данные3!$A:$A,D$2,Данные3!$B:$B,G1906)*100,0)&amp;"%",""))</f>
        <v/>
      </c>
      <c r="U1906" s="51" t="str">
        <f t="shared" si="88"/>
        <v/>
      </c>
      <c r="V1906" s="53" t="str">
        <f t="shared" si="89"/>
        <v/>
      </c>
      <c r="W1906" s="51" t="str">
        <f>IFERROR(IF(Данные2!$A1906&lt;&gt;"",Данные2!$A1906,""),"")</f>
        <v/>
      </c>
      <c r="X1906" s="53" t="str">
        <f>IF(COUNTIF(W$1:W1906,W1906)=1,IF(COUNT(X$1:X1905)&gt;0,MAX(X$1:X1905)+1,1),"")</f>
        <v/>
      </c>
      <c r="Z1906" s="51" t="str">
        <f>IF($U1906="","",IFERROR(SUMIF(Данные2!$A:$A,Техлист!$U1906,Данные2!D:D),""))</f>
        <v/>
      </c>
      <c r="AA1906" s="51" t="str">
        <f>IF($U1906="","",IFERROR(SUMIF(Данные2!$A:$A,Техлист!$U1906,Данные2!E:E),""))</f>
        <v/>
      </c>
      <c r="AB1906" s="45" t="str">
        <f>IF($U1906="","",IFERROR(ROUND(SUMIF(Данные2!$A:$A,Техлист!$U1906,Данные2!F:F)*100,0)&amp;"%",""))</f>
        <v/>
      </c>
    </row>
    <row r="1907" spans="1:28" x14ac:dyDescent="0.25">
      <c r="A1907" s="45" t="str">
        <f>IF(Данные2!$A1907&lt;&gt;"",Данные2!$A1907,"")</f>
        <v/>
      </c>
      <c r="G1907" s="45" t="str">
        <f t="shared" si="87"/>
        <v/>
      </c>
      <c r="H1907" s="45" t="str">
        <f>IF(COUNTIF(G$1:G1907,G1907)=1,IF(COUNT(H$1:H1906)&gt;0,MAX(H$1:H1906)+1,1),"")</f>
        <v/>
      </c>
      <c r="J1907" s="45" t="str">
        <f>IFERROR(IF(AND(Данные3!A1907&lt;&gt;"",Данные3!A1907=D$2),Данные3!B1907,""),"")</f>
        <v/>
      </c>
      <c r="K1907" s="45" t="str">
        <f>IF(COUNTIF(J$1:J1907,J1907)=1,IF(COUNT(K$1:K1906)&gt;0,MAX(K$1:K1906)+1,1),"")</f>
        <v/>
      </c>
      <c r="M1907" s="51" t="str">
        <f>IF(G1907="","",IFERROR(SUMIFS(Данные3!$E:$E,Данные3!$A:$A,D$2,Данные3!$B:$B,G1907),""))</f>
        <v/>
      </c>
      <c r="N1907" s="51" t="str">
        <f>IF(G1907="","",IFERROR(SUMIFS(Данные3!$F:$F,Данные3!$A:$A,D$2,Данные3!$B:$B,G1907),""))</f>
        <v/>
      </c>
      <c r="O1907" s="51" t="str">
        <f>IF(G1907="","",IFERROR(ROUND(SUMIFS(Данные3!$G:$G,Данные3!$A:$A,D$2,Данные3!$B:$B,G1907)*100,0)&amp;"%",""))</f>
        <v/>
      </c>
      <c r="U1907" s="51" t="str">
        <f t="shared" si="88"/>
        <v/>
      </c>
      <c r="V1907" s="53" t="str">
        <f t="shared" si="89"/>
        <v/>
      </c>
      <c r="W1907" s="51" t="str">
        <f>IFERROR(IF(Данные2!$A1907&lt;&gt;"",Данные2!$A1907,""),"")</f>
        <v/>
      </c>
      <c r="X1907" s="53" t="str">
        <f>IF(COUNTIF(W$1:W1907,W1907)=1,IF(COUNT(X$1:X1906)&gt;0,MAX(X$1:X1906)+1,1),"")</f>
        <v/>
      </c>
      <c r="Z1907" s="51" t="str">
        <f>IF($U1907="","",IFERROR(SUMIF(Данные2!$A:$A,Техлист!$U1907,Данные2!D:D),""))</f>
        <v/>
      </c>
      <c r="AA1907" s="51" t="str">
        <f>IF($U1907="","",IFERROR(SUMIF(Данные2!$A:$A,Техлист!$U1907,Данные2!E:E),""))</f>
        <v/>
      </c>
      <c r="AB1907" s="45" t="str">
        <f>IF($U1907="","",IFERROR(ROUND(SUMIF(Данные2!$A:$A,Техлист!$U1907,Данные2!F:F)*100,0)&amp;"%",""))</f>
        <v/>
      </c>
    </row>
    <row r="1908" spans="1:28" x14ac:dyDescent="0.25">
      <c r="A1908" s="45" t="str">
        <f>IF(Данные2!$A1908&lt;&gt;"",Данные2!$A1908,"")</f>
        <v/>
      </c>
      <c r="G1908" s="45" t="str">
        <f t="shared" si="87"/>
        <v/>
      </c>
      <c r="H1908" s="45" t="str">
        <f>IF(COUNTIF(G$1:G1908,G1908)=1,IF(COUNT(H$1:H1907)&gt;0,MAX(H$1:H1907)+1,1),"")</f>
        <v/>
      </c>
      <c r="J1908" s="45" t="str">
        <f>IFERROR(IF(AND(Данные3!A1908&lt;&gt;"",Данные3!A1908=D$2),Данные3!B1908,""),"")</f>
        <v/>
      </c>
      <c r="K1908" s="45" t="str">
        <f>IF(COUNTIF(J$1:J1908,J1908)=1,IF(COUNT(K$1:K1907)&gt;0,MAX(K$1:K1907)+1,1),"")</f>
        <v/>
      </c>
      <c r="M1908" s="51" t="str">
        <f>IF(G1908="","",IFERROR(SUMIFS(Данные3!$E:$E,Данные3!$A:$A,D$2,Данные3!$B:$B,G1908),""))</f>
        <v/>
      </c>
      <c r="N1908" s="51" t="str">
        <f>IF(G1908="","",IFERROR(SUMIFS(Данные3!$F:$F,Данные3!$A:$A,D$2,Данные3!$B:$B,G1908),""))</f>
        <v/>
      </c>
      <c r="O1908" s="51" t="str">
        <f>IF(G1908="","",IFERROR(ROUND(SUMIFS(Данные3!$G:$G,Данные3!$A:$A,D$2,Данные3!$B:$B,G1908)*100,0)&amp;"%",""))</f>
        <v/>
      </c>
      <c r="U1908" s="51" t="str">
        <f t="shared" si="88"/>
        <v/>
      </c>
      <c r="V1908" s="53" t="str">
        <f t="shared" si="89"/>
        <v/>
      </c>
      <c r="W1908" s="51" t="str">
        <f>IFERROR(IF(Данные2!$A1908&lt;&gt;"",Данные2!$A1908,""),"")</f>
        <v/>
      </c>
      <c r="X1908" s="53" t="str">
        <f>IF(COUNTIF(W$1:W1908,W1908)=1,IF(COUNT(X$1:X1907)&gt;0,MAX(X$1:X1907)+1,1),"")</f>
        <v/>
      </c>
      <c r="Z1908" s="51" t="str">
        <f>IF($U1908="","",IFERROR(SUMIF(Данные2!$A:$A,Техлист!$U1908,Данные2!D:D),""))</f>
        <v/>
      </c>
      <c r="AA1908" s="51" t="str">
        <f>IF($U1908="","",IFERROR(SUMIF(Данные2!$A:$A,Техлист!$U1908,Данные2!E:E),""))</f>
        <v/>
      </c>
      <c r="AB1908" s="45" t="str">
        <f>IF($U1908="","",IFERROR(ROUND(SUMIF(Данные2!$A:$A,Техлист!$U1908,Данные2!F:F)*100,0)&amp;"%",""))</f>
        <v/>
      </c>
    </row>
    <row r="1909" spans="1:28" x14ac:dyDescent="0.25">
      <c r="A1909" s="45" t="str">
        <f>IF(Данные2!$A1909&lt;&gt;"",Данные2!$A1909,"")</f>
        <v/>
      </c>
      <c r="G1909" s="45" t="str">
        <f t="shared" si="87"/>
        <v/>
      </c>
      <c r="H1909" s="45" t="str">
        <f>IF(COUNTIF(G$1:G1909,G1909)=1,IF(COUNT(H$1:H1908)&gt;0,MAX(H$1:H1908)+1,1),"")</f>
        <v/>
      </c>
      <c r="J1909" s="45" t="str">
        <f>IFERROR(IF(AND(Данные3!A1909&lt;&gt;"",Данные3!A1909=D$2),Данные3!B1909,""),"")</f>
        <v/>
      </c>
      <c r="K1909" s="45" t="str">
        <f>IF(COUNTIF(J$1:J1909,J1909)=1,IF(COUNT(K$1:K1908)&gt;0,MAX(K$1:K1908)+1,1),"")</f>
        <v/>
      </c>
      <c r="M1909" s="51" t="str">
        <f>IF(G1909="","",IFERROR(SUMIFS(Данные3!$E:$E,Данные3!$A:$A,D$2,Данные3!$B:$B,G1909),""))</f>
        <v/>
      </c>
      <c r="N1909" s="51" t="str">
        <f>IF(G1909="","",IFERROR(SUMIFS(Данные3!$F:$F,Данные3!$A:$A,D$2,Данные3!$B:$B,G1909),""))</f>
        <v/>
      </c>
      <c r="O1909" s="51" t="str">
        <f>IF(G1909="","",IFERROR(ROUND(SUMIFS(Данные3!$G:$G,Данные3!$A:$A,D$2,Данные3!$B:$B,G1909)*100,0)&amp;"%",""))</f>
        <v/>
      </c>
      <c r="U1909" s="51" t="str">
        <f t="shared" si="88"/>
        <v/>
      </c>
      <c r="V1909" s="53" t="str">
        <f t="shared" si="89"/>
        <v/>
      </c>
      <c r="W1909" s="51" t="str">
        <f>IFERROR(IF(Данные2!$A1909&lt;&gt;"",Данные2!$A1909,""),"")</f>
        <v/>
      </c>
      <c r="X1909" s="53" t="str">
        <f>IF(COUNTIF(W$1:W1909,W1909)=1,IF(COUNT(X$1:X1908)&gt;0,MAX(X$1:X1908)+1,1),"")</f>
        <v/>
      </c>
      <c r="Z1909" s="51" t="str">
        <f>IF($U1909="","",IFERROR(SUMIF(Данные2!$A:$A,Техлист!$U1909,Данные2!D:D),""))</f>
        <v/>
      </c>
      <c r="AA1909" s="51" t="str">
        <f>IF($U1909="","",IFERROR(SUMIF(Данные2!$A:$A,Техлист!$U1909,Данные2!E:E),""))</f>
        <v/>
      </c>
      <c r="AB1909" s="45" t="str">
        <f>IF($U1909="","",IFERROR(ROUND(SUMIF(Данные2!$A:$A,Техлист!$U1909,Данные2!F:F)*100,0)&amp;"%",""))</f>
        <v/>
      </c>
    </row>
    <row r="1910" spans="1:28" x14ac:dyDescent="0.25">
      <c r="A1910" s="45" t="str">
        <f>IF(Данные2!$A1910&lt;&gt;"",Данные2!$A1910,"")</f>
        <v/>
      </c>
      <c r="G1910" s="45" t="str">
        <f t="shared" si="87"/>
        <v/>
      </c>
      <c r="H1910" s="45" t="str">
        <f>IF(COUNTIF(G$1:G1910,G1910)=1,IF(COUNT(H$1:H1909)&gt;0,MAX(H$1:H1909)+1,1),"")</f>
        <v/>
      </c>
      <c r="J1910" s="45" t="str">
        <f>IFERROR(IF(AND(Данные3!A1910&lt;&gt;"",Данные3!A1910=D$2),Данные3!B1910,""),"")</f>
        <v/>
      </c>
      <c r="K1910" s="45" t="str">
        <f>IF(COUNTIF(J$1:J1910,J1910)=1,IF(COUNT(K$1:K1909)&gt;0,MAX(K$1:K1909)+1,1),"")</f>
        <v/>
      </c>
      <c r="M1910" s="51" t="str">
        <f>IF(G1910="","",IFERROR(SUMIFS(Данные3!$E:$E,Данные3!$A:$A,D$2,Данные3!$B:$B,G1910),""))</f>
        <v/>
      </c>
      <c r="N1910" s="51" t="str">
        <f>IF(G1910="","",IFERROR(SUMIFS(Данные3!$F:$F,Данные3!$A:$A,D$2,Данные3!$B:$B,G1910),""))</f>
        <v/>
      </c>
      <c r="O1910" s="51" t="str">
        <f>IF(G1910="","",IFERROR(ROUND(SUMIFS(Данные3!$G:$G,Данные3!$A:$A,D$2,Данные3!$B:$B,G1910)*100,0)&amp;"%",""))</f>
        <v/>
      </c>
      <c r="U1910" s="51" t="str">
        <f t="shared" si="88"/>
        <v/>
      </c>
      <c r="V1910" s="53" t="str">
        <f t="shared" si="89"/>
        <v/>
      </c>
      <c r="W1910" s="51" t="str">
        <f>IFERROR(IF(Данные2!$A1910&lt;&gt;"",Данные2!$A1910,""),"")</f>
        <v/>
      </c>
      <c r="X1910" s="53" t="str">
        <f>IF(COUNTIF(W$1:W1910,W1910)=1,IF(COUNT(X$1:X1909)&gt;0,MAX(X$1:X1909)+1,1),"")</f>
        <v/>
      </c>
      <c r="Z1910" s="51" t="str">
        <f>IF($U1910="","",IFERROR(SUMIF(Данные2!$A:$A,Техлист!$U1910,Данные2!D:D),""))</f>
        <v/>
      </c>
      <c r="AA1910" s="51" t="str">
        <f>IF($U1910="","",IFERROR(SUMIF(Данные2!$A:$A,Техлист!$U1910,Данные2!E:E),""))</f>
        <v/>
      </c>
      <c r="AB1910" s="45" t="str">
        <f>IF($U1910="","",IFERROR(ROUND(SUMIF(Данные2!$A:$A,Техлист!$U1910,Данные2!F:F)*100,0)&amp;"%",""))</f>
        <v/>
      </c>
    </row>
    <row r="1911" spans="1:28" x14ac:dyDescent="0.25">
      <c r="A1911" s="45" t="str">
        <f>IF(Данные2!$A1911&lt;&gt;"",Данные2!$A1911,"")</f>
        <v/>
      </c>
      <c r="G1911" s="45" t="str">
        <f t="shared" si="87"/>
        <v/>
      </c>
      <c r="H1911" s="45" t="str">
        <f>IF(COUNTIF(G$1:G1911,G1911)=1,IF(COUNT(H$1:H1910)&gt;0,MAX(H$1:H1910)+1,1),"")</f>
        <v/>
      </c>
      <c r="J1911" s="45" t="str">
        <f>IFERROR(IF(AND(Данные3!A1911&lt;&gt;"",Данные3!A1911=D$2),Данные3!B1911,""),"")</f>
        <v/>
      </c>
      <c r="K1911" s="45" t="str">
        <f>IF(COUNTIF(J$1:J1911,J1911)=1,IF(COUNT(K$1:K1910)&gt;0,MAX(K$1:K1910)+1,1),"")</f>
        <v/>
      </c>
      <c r="M1911" s="51" t="str">
        <f>IF(G1911="","",IFERROR(SUMIFS(Данные3!$E:$E,Данные3!$A:$A,D$2,Данные3!$B:$B,G1911),""))</f>
        <v/>
      </c>
      <c r="N1911" s="51" t="str">
        <f>IF(G1911="","",IFERROR(SUMIFS(Данные3!$F:$F,Данные3!$A:$A,D$2,Данные3!$B:$B,G1911),""))</f>
        <v/>
      </c>
      <c r="O1911" s="51" t="str">
        <f>IF(G1911="","",IFERROR(ROUND(SUMIFS(Данные3!$G:$G,Данные3!$A:$A,D$2,Данные3!$B:$B,G1911)*100,0)&amp;"%",""))</f>
        <v/>
      </c>
      <c r="U1911" s="51" t="str">
        <f t="shared" si="88"/>
        <v/>
      </c>
      <c r="V1911" s="53" t="str">
        <f t="shared" si="89"/>
        <v/>
      </c>
      <c r="W1911" s="51" t="str">
        <f>IFERROR(IF(Данные2!$A1911&lt;&gt;"",Данные2!$A1911,""),"")</f>
        <v/>
      </c>
      <c r="X1911" s="53" t="str">
        <f>IF(COUNTIF(W$1:W1911,W1911)=1,IF(COUNT(X$1:X1910)&gt;0,MAX(X$1:X1910)+1,1),"")</f>
        <v/>
      </c>
      <c r="Z1911" s="51" t="str">
        <f>IF($U1911="","",IFERROR(SUMIF(Данные2!$A:$A,Техлист!$U1911,Данные2!D:D),""))</f>
        <v/>
      </c>
      <c r="AA1911" s="51" t="str">
        <f>IF($U1911="","",IFERROR(SUMIF(Данные2!$A:$A,Техлист!$U1911,Данные2!E:E),""))</f>
        <v/>
      </c>
      <c r="AB1911" s="45" t="str">
        <f>IF($U1911="","",IFERROR(ROUND(SUMIF(Данные2!$A:$A,Техлист!$U1911,Данные2!F:F)*100,0)&amp;"%",""))</f>
        <v/>
      </c>
    </row>
    <row r="1912" spans="1:28" x14ac:dyDescent="0.25">
      <c r="A1912" s="45" t="str">
        <f>IF(Данные2!$A1912&lt;&gt;"",Данные2!$A1912,"")</f>
        <v/>
      </c>
      <c r="G1912" s="45" t="str">
        <f t="shared" si="87"/>
        <v/>
      </c>
      <c r="H1912" s="45" t="str">
        <f>IF(COUNTIF(G$1:G1912,G1912)=1,IF(COUNT(H$1:H1911)&gt;0,MAX(H$1:H1911)+1,1),"")</f>
        <v/>
      </c>
      <c r="J1912" s="45" t="str">
        <f>IFERROR(IF(AND(Данные3!A1912&lt;&gt;"",Данные3!A1912=D$2),Данные3!B1912,""),"")</f>
        <v/>
      </c>
      <c r="K1912" s="45" t="str">
        <f>IF(COUNTIF(J$1:J1912,J1912)=1,IF(COUNT(K$1:K1911)&gt;0,MAX(K$1:K1911)+1,1),"")</f>
        <v/>
      </c>
      <c r="M1912" s="51" t="str">
        <f>IF(G1912="","",IFERROR(SUMIFS(Данные3!$E:$E,Данные3!$A:$A,D$2,Данные3!$B:$B,G1912),""))</f>
        <v/>
      </c>
      <c r="N1912" s="51" t="str">
        <f>IF(G1912="","",IFERROR(SUMIFS(Данные3!$F:$F,Данные3!$A:$A,D$2,Данные3!$B:$B,G1912),""))</f>
        <v/>
      </c>
      <c r="O1912" s="51" t="str">
        <f>IF(G1912="","",IFERROR(ROUND(SUMIFS(Данные3!$G:$G,Данные3!$A:$A,D$2,Данные3!$B:$B,G1912)*100,0)&amp;"%",""))</f>
        <v/>
      </c>
      <c r="U1912" s="51" t="str">
        <f t="shared" si="88"/>
        <v/>
      </c>
      <c r="V1912" s="53" t="str">
        <f t="shared" si="89"/>
        <v/>
      </c>
      <c r="W1912" s="51" t="str">
        <f>IFERROR(IF(Данные2!$A1912&lt;&gt;"",Данные2!$A1912,""),"")</f>
        <v/>
      </c>
      <c r="X1912" s="53" t="str">
        <f>IF(COUNTIF(W$1:W1912,W1912)=1,IF(COUNT(X$1:X1911)&gt;0,MAX(X$1:X1911)+1,1),"")</f>
        <v/>
      </c>
      <c r="Z1912" s="51" t="str">
        <f>IF($U1912="","",IFERROR(SUMIF(Данные2!$A:$A,Техлист!$U1912,Данные2!D:D),""))</f>
        <v/>
      </c>
      <c r="AA1912" s="51" t="str">
        <f>IF($U1912="","",IFERROR(SUMIF(Данные2!$A:$A,Техлист!$U1912,Данные2!E:E),""))</f>
        <v/>
      </c>
      <c r="AB1912" s="45" t="str">
        <f>IF($U1912="","",IFERROR(ROUND(SUMIF(Данные2!$A:$A,Техлист!$U1912,Данные2!F:F)*100,0)&amp;"%",""))</f>
        <v/>
      </c>
    </row>
    <row r="1913" spans="1:28" x14ac:dyDescent="0.25">
      <c r="A1913" s="45" t="str">
        <f>IF(Данные2!$A1913&lt;&gt;"",Данные2!$A1913,"")</f>
        <v/>
      </c>
      <c r="G1913" s="45" t="str">
        <f t="shared" si="87"/>
        <v/>
      </c>
      <c r="H1913" s="45" t="str">
        <f>IF(COUNTIF(G$1:G1913,G1913)=1,IF(COUNT(H$1:H1912)&gt;0,MAX(H$1:H1912)+1,1),"")</f>
        <v/>
      </c>
      <c r="J1913" s="45" t="str">
        <f>IFERROR(IF(AND(Данные3!A1913&lt;&gt;"",Данные3!A1913=D$2),Данные3!B1913,""),"")</f>
        <v/>
      </c>
      <c r="K1913" s="45" t="str">
        <f>IF(COUNTIF(J$1:J1913,J1913)=1,IF(COUNT(K$1:K1912)&gt;0,MAX(K$1:K1912)+1,1),"")</f>
        <v/>
      </c>
      <c r="M1913" s="51" t="str">
        <f>IF(G1913="","",IFERROR(SUMIFS(Данные3!$E:$E,Данные3!$A:$A,D$2,Данные3!$B:$B,G1913),""))</f>
        <v/>
      </c>
      <c r="N1913" s="51" t="str">
        <f>IF(G1913="","",IFERROR(SUMIFS(Данные3!$F:$F,Данные3!$A:$A,D$2,Данные3!$B:$B,G1913),""))</f>
        <v/>
      </c>
      <c r="O1913" s="51" t="str">
        <f>IF(G1913="","",IFERROR(ROUND(SUMIFS(Данные3!$G:$G,Данные3!$A:$A,D$2,Данные3!$B:$B,G1913)*100,0)&amp;"%",""))</f>
        <v/>
      </c>
      <c r="U1913" s="51" t="str">
        <f t="shared" si="88"/>
        <v/>
      </c>
      <c r="V1913" s="53" t="str">
        <f t="shared" si="89"/>
        <v/>
      </c>
      <c r="W1913" s="51" t="str">
        <f>IFERROR(IF(Данные2!$A1913&lt;&gt;"",Данные2!$A1913,""),"")</f>
        <v/>
      </c>
      <c r="X1913" s="53" t="str">
        <f>IF(COUNTIF(W$1:W1913,W1913)=1,IF(COUNT(X$1:X1912)&gt;0,MAX(X$1:X1912)+1,1),"")</f>
        <v/>
      </c>
      <c r="Z1913" s="51" t="str">
        <f>IF($U1913="","",IFERROR(SUMIF(Данные2!$A:$A,Техлист!$U1913,Данные2!D:D),""))</f>
        <v/>
      </c>
      <c r="AA1913" s="51" t="str">
        <f>IF($U1913="","",IFERROR(SUMIF(Данные2!$A:$A,Техлист!$U1913,Данные2!E:E),""))</f>
        <v/>
      </c>
      <c r="AB1913" s="45" t="str">
        <f>IF($U1913="","",IFERROR(ROUND(SUMIF(Данные2!$A:$A,Техлист!$U1913,Данные2!F:F)*100,0)&amp;"%",""))</f>
        <v/>
      </c>
    </row>
    <row r="1914" spans="1:28" x14ac:dyDescent="0.25">
      <c r="A1914" s="45" t="str">
        <f>IF(Данные2!$A1914&lt;&gt;"",Данные2!$A1914,"")</f>
        <v/>
      </c>
      <c r="G1914" s="45" t="str">
        <f t="shared" si="87"/>
        <v/>
      </c>
      <c r="H1914" s="45" t="str">
        <f>IF(COUNTIF(G$1:G1914,G1914)=1,IF(COUNT(H$1:H1913)&gt;0,MAX(H$1:H1913)+1,1),"")</f>
        <v/>
      </c>
      <c r="J1914" s="45" t="str">
        <f>IFERROR(IF(AND(Данные3!A1914&lt;&gt;"",Данные3!A1914=D$2),Данные3!B1914,""),"")</f>
        <v/>
      </c>
      <c r="K1914" s="45" t="str">
        <f>IF(COUNTIF(J$1:J1914,J1914)=1,IF(COUNT(K$1:K1913)&gt;0,MAX(K$1:K1913)+1,1),"")</f>
        <v/>
      </c>
      <c r="M1914" s="51" t="str">
        <f>IF(G1914="","",IFERROR(SUMIFS(Данные3!$E:$E,Данные3!$A:$A,D$2,Данные3!$B:$B,G1914),""))</f>
        <v/>
      </c>
      <c r="N1914" s="51" t="str">
        <f>IF(G1914="","",IFERROR(SUMIFS(Данные3!$F:$F,Данные3!$A:$A,D$2,Данные3!$B:$B,G1914),""))</f>
        <v/>
      </c>
      <c r="O1914" s="51" t="str">
        <f>IF(G1914="","",IFERROR(ROUND(SUMIFS(Данные3!$G:$G,Данные3!$A:$A,D$2,Данные3!$B:$B,G1914)*100,0)&amp;"%",""))</f>
        <v/>
      </c>
      <c r="U1914" s="51" t="str">
        <f t="shared" si="88"/>
        <v/>
      </c>
      <c r="V1914" s="53" t="str">
        <f t="shared" si="89"/>
        <v/>
      </c>
      <c r="W1914" s="51" t="str">
        <f>IFERROR(IF(Данные2!$A1914&lt;&gt;"",Данные2!$A1914,""),"")</f>
        <v/>
      </c>
      <c r="X1914" s="53" t="str">
        <f>IF(COUNTIF(W$1:W1914,W1914)=1,IF(COUNT(X$1:X1913)&gt;0,MAX(X$1:X1913)+1,1),"")</f>
        <v/>
      </c>
      <c r="Z1914" s="51" t="str">
        <f>IF($U1914="","",IFERROR(SUMIF(Данные2!$A:$A,Техлист!$U1914,Данные2!D:D),""))</f>
        <v/>
      </c>
      <c r="AA1914" s="51" t="str">
        <f>IF($U1914="","",IFERROR(SUMIF(Данные2!$A:$A,Техлист!$U1914,Данные2!E:E),""))</f>
        <v/>
      </c>
      <c r="AB1914" s="45" t="str">
        <f>IF($U1914="","",IFERROR(ROUND(SUMIF(Данные2!$A:$A,Техлист!$U1914,Данные2!F:F)*100,0)&amp;"%",""))</f>
        <v/>
      </c>
    </row>
    <row r="1915" spans="1:28" x14ac:dyDescent="0.25">
      <c r="A1915" s="45" t="str">
        <f>IF(Данные2!$A1915&lt;&gt;"",Данные2!$A1915,"")</f>
        <v/>
      </c>
      <c r="G1915" s="45" t="str">
        <f t="shared" si="87"/>
        <v/>
      </c>
      <c r="H1915" s="45" t="str">
        <f>IF(COUNTIF(G$1:G1915,G1915)=1,IF(COUNT(H$1:H1914)&gt;0,MAX(H$1:H1914)+1,1),"")</f>
        <v/>
      </c>
      <c r="J1915" s="45" t="str">
        <f>IFERROR(IF(AND(Данные3!A1915&lt;&gt;"",Данные3!A1915=D$2),Данные3!B1915,""),"")</f>
        <v/>
      </c>
      <c r="K1915" s="45" t="str">
        <f>IF(COUNTIF(J$1:J1915,J1915)=1,IF(COUNT(K$1:K1914)&gt;0,MAX(K$1:K1914)+1,1),"")</f>
        <v/>
      </c>
      <c r="M1915" s="51" t="str">
        <f>IF(G1915="","",IFERROR(SUMIFS(Данные3!$E:$E,Данные3!$A:$A,D$2,Данные3!$B:$B,G1915),""))</f>
        <v/>
      </c>
      <c r="N1915" s="51" t="str">
        <f>IF(G1915="","",IFERROR(SUMIFS(Данные3!$F:$F,Данные3!$A:$A,D$2,Данные3!$B:$B,G1915),""))</f>
        <v/>
      </c>
      <c r="O1915" s="51" t="str">
        <f>IF(G1915="","",IFERROR(ROUND(SUMIFS(Данные3!$G:$G,Данные3!$A:$A,D$2,Данные3!$B:$B,G1915)*100,0)&amp;"%",""))</f>
        <v/>
      </c>
      <c r="U1915" s="51" t="str">
        <f t="shared" si="88"/>
        <v/>
      </c>
      <c r="V1915" s="53" t="str">
        <f t="shared" si="89"/>
        <v/>
      </c>
      <c r="W1915" s="51" t="str">
        <f>IFERROR(IF(Данные2!$A1915&lt;&gt;"",Данные2!$A1915,""),"")</f>
        <v/>
      </c>
      <c r="X1915" s="53" t="str">
        <f>IF(COUNTIF(W$1:W1915,W1915)=1,IF(COUNT(X$1:X1914)&gt;0,MAX(X$1:X1914)+1,1),"")</f>
        <v/>
      </c>
      <c r="Z1915" s="51" t="str">
        <f>IF($U1915="","",IFERROR(SUMIF(Данные2!$A:$A,Техлист!$U1915,Данные2!D:D),""))</f>
        <v/>
      </c>
      <c r="AA1915" s="51" t="str">
        <f>IF($U1915="","",IFERROR(SUMIF(Данные2!$A:$A,Техлист!$U1915,Данные2!E:E),""))</f>
        <v/>
      </c>
      <c r="AB1915" s="45" t="str">
        <f>IF($U1915="","",IFERROR(ROUND(SUMIF(Данные2!$A:$A,Техлист!$U1915,Данные2!F:F)*100,0)&amp;"%",""))</f>
        <v/>
      </c>
    </row>
    <row r="1916" spans="1:28" x14ac:dyDescent="0.25">
      <c r="A1916" s="45" t="str">
        <f>IF(Данные2!$A1916&lt;&gt;"",Данные2!$A1916,"")</f>
        <v/>
      </c>
      <c r="G1916" s="45" t="str">
        <f t="shared" si="87"/>
        <v/>
      </c>
      <c r="H1916" s="45" t="str">
        <f>IF(COUNTIF(G$1:G1916,G1916)=1,IF(COUNT(H$1:H1915)&gt;0,MAX(H$1:H1915)+1,1),"")</f>
        <v/>
      </c>
      <c r="J1916" s="45" t="str">
        <f>IFERROR(IF(AND(Данные3!A1916&lt;&gt;"",Данные3!A1916=D$2),Данные3!B1916,""),"")</f>
        <v/>
      </c>
      <c r="K1916" s="45" t="str">
        <f>IF(COUNTIF(J$1:J1916,J1916)=1,IF(COUNT(K$1:K1915)&gt;0,MAX(K$1:K1915)+1,1),"")</f>
        <v/>
      </c>
      <c r="M1916" s="51" t="str">
        <f>IF(G1916="","",IFERROR(SUMIFS(Данные3!$E:$E,Данные3!$A:$A,D$2,Данные3!$B:$B,G1916),""))</f>
        <v/>
      </c>
      <c r="N1916" s="51" t="str">
        <f>IF(G1916="","",IFERROR(SUMIFS(Данные3!$F:$F,Данные3!$A:$A,D$2,Данные3!$B:$B,G1916),""))</f>
        <v/>
      </c>
      <c r="O1916" s="51" t="str">
        <f>IF(G1916="","",IFERROR(ROUND(SUMIFS(Данные3!$G:$G,Данные3!$A:$A,D$2,Данные3!$B:$B,G1916)*100,0)&amp;"%",""))</f>
        <v/>
      </c>
      <c r="U1916" s="51" t="str">
        <f t="shared" si="88"/>
        <v/>
      </c>
      <c r="V1916" s="53" t="str">
        <f t="shared" si="89"/>
        <v/>
      </c>
      <c r="W1916" s="51" t="str">
        <f>IFERROR(IF(Данные2!$A1916&lt;&gt;"",Данные2!$A1916,""),"")</f>
        <v/>
      </c>
      <c r="X1916" s="53" t="str">
        <f>IF(COUNTIF(W$1:W1916,W1916)=1,IF(COUNT(X$1:X1915)&gt;0,MAX(X$1:X1915)+1,1),"")</f>
        <v/>
      </c>
      <c r="Z1916" s="51" t="str">
        <f>IF($U1916="","",IFERROR(SUMIF(Данные2!$A:$A,Техлист!$U1916,Данные2!D:D),""))</f>
        <v/>
      </c>
      <c r="AA1916" s="51" t="str">
        <f>IF($U1916="","",IFERROR(SUMIF(Данные2!$A:$A,Техлист!$U1916,Данные2!E:E),""))</f>
        <v/>
      </c>
      <c r="AB1916" s="45" t="str">
        <f>IF($U1916="","",IFERROR(ROUND(SUMIF(Данные2!$A:$A,Техлист!$U1916,Данные2!F:F)*100,0)&amp;"%",""))</f>
        <v/>
      </c>
    </row>
    <row r="1917" spans="1:28" x14ac:dyDescent="0.25">
      <c r="A1917" s="45" t="str">
        <f>IF(Данные2!$A1917&lt;&gt;"",Данные2!$A1917,"")</f>
        <v/>
      </c>
      <c r="G1917" s="45" t="str">
        <f t="shared" si="87"/>
        <v/>
      </c>
      <c r="H1917" s="45" t="str">
        <f>IF(COUNTIF(G$1:G1917,G1917)=1,IF(COUNT(H$1:H1916)&gt;0,MAX(H$1:H1916)+1,1),"")</f>
        <v/>
      </c>
      <c r="J1917" s="45" t="str">
        <f>IFERROR(IF(AND(Данные3!A1917&lt;&gt;"",Данные3!A1917=D$2),Данные3!B1917,""),"")</f>
        <v/>
      </c>
      <c r="K1917" s="45" t="str">
        <f>IF(COUNTIF(J$1:J1917,J1917)=1,IF(COUNT(K$1:K1916)&gt;0,MAX(K$1:K1916)+1,1),"")</f>
        <v/>
      </c>
      <c r="M1917" s="51" t="str">
        <f>IF(G1917="","",IFERROR(SUMIFS(Данные3!$E:$E,Данные3!$A:$A,D$2,Данные3!$B:$B,G1917),""))</f>
        <v/>
      </c>
      <c r="N1917" s="51" t="str">
        <f>IF(G1917="","",IFERROR(SUMIFS(Данные3!$F:$F,Данные3!$A:$A,D$2,Данные3!$B:$B,G1917),""))</f>
        <v/>
      </c>
      <c r="O1917" s="51" t="str">
        <f>IF(G1917="","",IFERROR(ROUND(SUMIFS(Данные3!$G:$G,Данные3!$A:$A,D$2,Данные3!$B:$B,G1917)*100,0)&amp;"%",""))</f>
        <v/>
      </c>
      <c r="U1917" s="51" t="str">
        <f t="shared" si="88"/>
        <v/>
      </c>
      <c r="V1917" s="53" t="str">
        <f t="shared" si="89"/>
        <v/>
      </c>
      <c r="W1917" s="51" t="str">
        <f>IFERROR(IF(Данные2!$A1917&lt;&gt;"",Данные2!$A1917,""),"")</f>
        <v/>
      </c>
      <c r="X1917" s="53" t="str">
        <f>IF(COUNTIF(W$1:W1917,W1917)=1,IF(COUNT(X$1:X1916)&gt;0,MAX(X$1:X1916)+1,1),"")</f>
        <v/>
      </c>
      <c r="Z1917" s="51" t="str">
        <f>IF($U1917="","",IFERROR(SUMIF(Данные2!$A:$A,Техлист!$U1917,Данные2!D:D),""))</f>
        <v/>
      </c>
      <c r="AA1917" s="51" t="str">
        <f>IF($U1917="","",IFERROR(SUMIF(Данные2!$A:$A,Техлист!$U1917,Данные2!E:E),""))</f>
        <v/>
      </c>
      <c r="AB1917" s="45" t="str">
        <f>IF($U1917="","",IFERROR(ROUND(SUMIF(Данные2!$A:$A,Техлист!$U1917,Данные2!F:F)*100,0)&amp;"%",""))</f>
        <v/>
      </c>
    </row>
    <row r="1918" spans="1:28" x14ac:dyDescent="0.25">
      <c r="A1918" s="45" t="str">
        <f>IF(Данные2!$A1918&lt;&gt;"",Данные2!$A1918,"")</f>
        <v/>
      </c>
      <c r="G1918" s="45" t="str">
        <f t="shared" si="87"/>
        <v/>
      </c>
      <c r="H1918" s="45" t="str">
        <f>IF(COUNTIF(G$1:G1918,G1918)=1,IF(COUNT(H$1:H1917)&gt;0,MAX(H$1:H1917)+1,1),"")</f>
        <v/>
      </c>
      <c r="J1918" s="45" t="str">
        <f>IFERROR(IF(AND(Данные3!A1918&lt;&gt;"",Данные3!A1918=D$2),Данные3!B1918,""),"")</f>
        <v/>
      </c>
      <c r="K1918" s="45" t="str">
        <f>IF(COUNTIF(J$1:J1918,J1918)=1,IF(COUNT(K$1:K1917)&gt;0,MAX(K$1:K1917)+1,1),"")</f>
        <v/>
      </c>
      <c r="M1918" s="51" t="str">
        <f>IF(G1918="","",IFERROR(SUMIFS(Данные3!$E:$E,Данные3!$A:$A,D$2,Данные3!$B:$B,G1918),""))</f>
        <v/>
      </c>
      <c r="N1918" s="51" t="str">
        <f>IF(G1918="","",IFERROR(SUMIFS(Данные3!$F:$F,Данные3!$A:$A,D$2,Данные3!$B:$B,G1918),""))</f>
        <v/>
      </c>
      <c r="O1918" s="51" t="str">
        <f>IF(G1918="","",IFERROR(ROUND(SUMIFS(Данные3!$G:$G,Данные3!$A:$A,D$2,Данные3!$B:$B,G1918)*100,0)&amp;"%",""))</f>
        <v/>
      </c>
      <c r="U1918" s="51" t="str">
        <f t="shared" si="88"/>
        <v/>
      </c>
      <c r="V1918" s="53" t="str">
        <f t="shared" si="89"/>
        <v/>
      </c>
      <c r="W1918" s="51" t="str">
        <f>IFERROR(IF(Данные2!$A1918&lt;&gt;"",Данные2!$A1918,""),"")</f>
        <v/>
      </c>
      <c r="X1918" s="53" t="str">
        <f>IF(COUNTIF(W$1:W1918,W1918)=1,IF(COUNT(X$1:X1917)&gt;0,MAX(X$1:X1917)+1,1),"")</f>
        <v/>
      </c>
      <c r="Z1918" s="51" t="str">
        <f>IF($U1918="","",IFERROR(SUMIF(Данные2!$A:$A,Техлист!$U1918,Данные2!D:D),""))</f>
        <v/>
      </c>
      <c r="AA1918" s="51" t="str">
        <f>IF($U1918="","",IFERROR(SUMIF(Данные2!$A:$A,Техлист!$U1918,Данные2!E:E),""))</f>
        <v/>
      </c>
      <c r="AB1918" s="45" t="str">
        <f>IF($U1918="","",IFERROR(ROUND(SUMIF(Данные2!$A:$A,Техлист!$U1918,Данные2!F:F)*100,0)&amp;"%",""))</f>
        <v/>
      </c>
    </row>
    <row r="1919" spans="1:28" x14ac:dyDescent="0.25">
      <c r="A1919" s="45" t="str">
        <f>IF(Данные2!$A1919&lt;&gt;"",Данные2!$A1919,"")</f>
        <v/>
      </c>
      <c r="G1919" s="45" t="str">
        <f t="shared" si="87"/>
        <v/>
      </c>
      <c r="H1919" s="45" t="str">
        <f>IF(COUNTIF(G$1:G1919,G1919)=1,IF(COUNT(H$1:H1918)&gt;0,MAX(H$1:H1918)+1,1),"")</f>
        <v/>
      </c>
      <c r="J1919" s="45" t="str">
        <f>IFERROR(IF(AND(Данные3!A1919&lt;&gt;"",Данные3!A1919=D$2),Данные3!B1919,""),"")</f>
        <v/>
      </c>
      <c r="K1919" s="45" t="str">
        <f>IF(COUNTIF(J$1:J1919,J1919)=1,IF(COUNT(K$1:K1918)&gt;0,MAX(K$1:K1918)+1,1),"")</f>
        <v/>
      </c>
      <c r="M1919" s="51" t="str">
        <f>IF(G1919="","",IFERROR(SUMIFS(Данные3!$E:$E,Данные3!$A:$A,D$2,Данные3!$B:$B,G1919),""))</f>
        <v/>
      </c>
      <c r="N1919" s="51" t="str">
        <f>IF(G1919="","",IFERROR(SUMIFS(Данные3!$F:$F,Данные3!$A:$A,D$2,Данные3!$B:$B,G1919),""))</f>
        <v/>
      </c>
      <c r="O1919" s="51" t="str">
        <f>IF(G1919="","",IFERROR(ROUND(SUMIFS(Данные3!$G:$G,Данные3!$A:$A,D$2,Данные3!$B:$B,G1919)*100,0)&amp;"%",""))</f>
        <v/>
      </c>
      <c r="U1919" s="51" t="str">
        <f t="shared" si="88"/>
        <v/>
      </c>
      <c r="V1919" s="53" t="str">
        <f t="shared" si="89"/>
        <v/>
      </c>
      <c r="W1919" s="51" t="str">
        <f>IFERROR(IF(Данные2!$A1919&lt;&gt;"",Данные2!$A1919,""),"")</f>
        <v/>
      </c>
      <c r="X1919" s="53" t="str">
        <f>IF(COUNTIF(W$1:W1919,W1919)=1,IF(COUNT(X$1:X1918)&gt;0,MAX(X$1:X1918)+1,1),"")</f>
        <v/>
      </c>
      <c r="Z1919" s="51" t="str">
        <f>IF($U1919="","",IFERROR(SUMIF(Данные2!$A:$A,Техлист!$U1919,Данные2!D:D),""))</f>
        <v/>
      </c>
      <c r="AA1919" s="51" t="str">
        <f>IF($U1919="","",IFERROR(SUMIF(Данные2!$A:$A,Техлист!$U1919,Данные2!E:E),""))</f>
        <v/>
      </c>
      <c r="AB1919" s="45" t="str">
        <f>IF($U1919="","",IFERROR(ROUND(SUMIF(Данные2!$A:$A,Техлист!$U1919,Данные2!F:F)*100,0)&amp;"%",""))</f>
        <v/>
      </c>
    </row>
    <row r="1920" spans="1:28" x14ac:dyDescent="0.25">
      <c r="A1920" s="45" t="str">
        <f>IF(Данные2!$A1920&lt;&gt;"",Данные2!$A1920,"")</f>
        <v/>
      </c>
      <c r="G1920" s="45" t="str">
        <f t="shared" si="87"/>
        <v/>
      </c>
      <c r="H1920" s="45" t="str">
        <f>IF(COUNTIF(G$1:G1920,G1920)=1,IF(COUNT(H$1:H1919)&gt;0,MAX(H$1:H1919)+1,1),"")</f>
        <v/>
      </c>
      <c r="J1920" s="45" t="str">
        <f>IFERROR(IF(AND(Данные3!A1920&lt;&gt;"",Данные3!A1920=D$2),Данные3!B1920,""),"")</f>
        <v/>
      </c>
      <c r="K1920" s="45" t="str">
        <f>IF(COUNTIF(J$1:J1920,J1920)=1,IF(COUNT(K$1:K1919)&gt;0,MAX(K$1:K1919)+1,1),"")</f>
        <v/>
      </c>
      <c r="M1920" s="51" t="str">
        <f>IF(G1920="","",IFERROR(SUMIFS(Данные3!$E:$E,Данные3!$A:$A,D$2,Данные3!$B:$B,G1920),""))</f>
        <v/>
      </c>
      <c r="N1920" s="51" t="str">
        <f>IF(G1920="","",IFERROR(SUMIFS(Данные3!$F:$F,Данные3!$A:$A,D$2,Данные3!$B:$B,G1920),""))</f>
        <v/>
      </c>
      <c r="O1920" s="51" t="str">
        <f>IF(G1920="","",IFERROR(ROUND(SUMIFS(Данные3!$G:$G,Данные3!$A:$A,D$2,Данные3!$B:$B,G1920)*100,0)&amp;"%",""))</f>
        <v/>
      </c>
      <c r="U1920" s="51" t="str">
        <f t="shared" si="88"/>
        <v/>
      </c>
      <c r="V1920" s="53" t="str">
        <f t="shared" si="89"/>
        <v/>
      </c>
      <c r="W1920" s="51" t="str">
        <f>IFERROR(IF(Данные2!$A1920&lt;&gt;"",Данные2!$A1920,""),"")</f>
        <v/>
      </c>
      <c r="X1920" s="53" t="str">
        <f>IF(COUNTIF(W$1:W1920,W1920)=1,IF(COUNT(X$1:X1919)&gt;0,MAX(X$1:X1919)+1,1),"")</f>
        <v/>
      </c>
      <c r="Z1920" s="51" t="str">
        <f>IF($U1920="","",IFERROR(SUMIF(Данные2!$A:$A,Техлист!$U1920,Данные2!D:D),""))</f>
        <v/>
      </c>
      <c r="AA1920" s="51" t="str">
        <f>IF($U1920="","",IFERROR(SUMIF(Данные2!$A:$A,Техлист!$U1920,Данные2!E:E),""))</f>
        <v/>
      </c>
      <c r="AB1920" s="45" t="str">
        <f>IF($U1920="","",IFERROR(ROUND(SUMIF(Данные2!$A:$A,Техлист!$U1920,Данные2!F:F)*100,0)&amp;"%",""))</f>
        <v/>
      </c>
    </row>
    <row r="1921" spans="1:28" x14ac:dyDescent="0.25">
      <c r="A1921" s="45" t="str">
        <f>IF(Данные2!$A1921&lt;&gt;"",Данные2!$A1921,"")</f>
        <v/>
      </c>
      <c r="G1921" s="45" t="str">
        <f t="shared" si="87"/>
        <v/>
      </c>
      <c r="H1921" s="45" t="str">
        <f>IF(COUNTIF(G$1:G1921,G1921)=1,IF(COUNT(H$1:H1920)&gt;0,MAX(H$1:H1920)+1,1),"")</f>
        <v/>
      </c>
      <c r="J1921" s="45" t="str">
        <f>IFERROR(IF(AND(Данные3!A1921&lt;&gt;"",Данные3!A1921=D$2),Данные3!B1921,""),"")</f>
        <v/>
      </c>
      <c r="K1921" s="45" t="str">
        <f>IF(COUNTIF(J$1:J1921,J1921)=1,IF(COUNT(K$1:K1920)&gt;0,MAX(K$1:K1920)+1,1),"")</f>
        <v/>
      </c>
      <c r="M1921" s="51" t="str">
        <f>IF(G1921="","",IFERROR(SUMIFS(Данные3!$E:$E,Данные3!$A:$A,D$2,Данные3!$B:$B,G1921),""))</f>
        <v/>
      </c>
      <c r="N1921" s="51" t="str">
        <f>IF(G1921="","",IFERROR(SUMIFS(Данные3!$F:$F,Данные3!$A:$A,D$2,Данные3!$B:$B,G1921),""))</f>
        <v/>
      </c>
      <c r="O1921" s="51" t="str">
        <f>IF(G1921="","",IFERROR(ROUND(SUMIFS(Данные3!$G:$G,Данные3!$A:$A,D$2,Данные3!$B:$B,G1921)*100,0)&amp;"%",""))</f>
        <v/>
      </c>
      <c r="U1921" s="51" t="str">
        <f t="shared" si="88"/>
        <v/>
      </c>
      <c r="V1921" s="53" t="str">
        <f t="shared" si="89"/>
        <v/>
      </c>
      <c r="W1921" s="51" t="str">
        <f>IFERROR(IF(Данные2!$A1921&lt;&gt;"",Данные2!$A1921,""),"")</f>
        <v/>
      </c>
      <c r="X1921" s="53" t="str">
        <f>IF(COUNTIF(W$1:W1921,W1921)=1,IF(COUNT(X$1:X1920)&gt;0,MAX(X$1:X1920)+1,1),"")</f>
        <v/>
      </c>
      <c r="Z1921" s="51" t="str">
        <f>IF($U1921="","",IFERROR(SUMIF(Данные2!$A:$A,Техлист!$U1921,Данные2!D:D),""))</f>
        <v/>
      </c>
      <c r="AA1921" s="51" t="str">
        <f>IF($U1921="","",IFERROR(SUMIF(Данные2!$A:$A,Техлист!$U1921,Данные2!E:E),""))</f>
        <v/>
      </c>
      <c r="AB1921" s="45" t="str">
        <f>IF($U1921="","",IFERROR(ROUND(SUMIF(Данные2!$A:$A,Техлист!$U1921,Данные2!F:F)*100,0)&amp;"%",""))</f>
        <v/>
      </c>
    </row>
    <row r="1922" spans="1:28" x14ac:dyDescent="0.25">
      <c r="A1922" s="45" t="str">
        <f>IF(Данные2!$A1922&lt;&gt;"",Данные2!$A1922,"")</f>
        <v/>
      </c>
      <c r="G1922" s="45" t="str">
        <f t="shared" ref="G1922:G1985" si="90">IFERROR(INDEX(J$2:J$2000,MATCH(ROW()-1,K$2:K$2000,0)),"")</f>
        <v/>
      </c>
      <c r="H1922" s="45" t="str">
        <f>IF(COUNTIF(G$1:G1922,G1922)=1,IF(COUNT(H$1:H1921)&gt;0,MAX(H$1:H1921)+1,1),"")</f>
        <v/>
      </c>
      <c r="J1922" s="45" t="str">
        <f>IFERROR(IF(AND(Данные3!A1922&lt;&gt;"",Данные3!A1922=D$2),Данные3!B1922,""),"")</f>
        <v/>
      </c>
      <c r="K1922" s="45" t="str">
        <f>IF(COUNTIF(J$1:J1922,J1922)=1,IF(COUNT(K$1:K1921)&gt;0,MAX(K$1:K1921)+1,1),"")</f>
        <v/>
      </c>
      <c r="M1922" s="51" t="str">
        <f>IF(G1922="","",IFERROR(SUMIFS(Данные3!$E:$E,Данные3!$A:$A,D$2,Данные3!$B:$B,G1922),""))</f>
        <v/>
      </c>
      <c r="N1922" s="51" t="str">
        <f>IF(G1922="","",IFERROR(SUMIFS(Данные3!$F:$F,Данные3!$A:$A,D$2,Данные3!$B:$B,G1922),""))</f>
        <v/>
      </c>
      <c r="O1922" s="51" t="str">
        <f>IF(G1922="","",IFERROR(ROUND(SUMIFS(Данные3!$G:$G,Данные3!$A:$A,D$2,Данные3!$B:$B,G1922)*100,0)&amp;"%",""))</f>
        <v/>
      </c>
      <c r="U1922" s="51" t="str">
        <f t="shared" ref="U1922:U1985" si="91">IFERROR(INDEX(W$2:W$2000,MATCH(ROW()-1,X$2:X$2000,0)),"")</f>
        <v/>
      </c>
      <c r="V1922" s="53" t="str">
        <f t="shared" ref="V1922:V1985" si="92">IFERROR(INDEX(X$2:X$2000,MATCH(ROW()-1,X$2:X$2000,0)),"")</f>
        <v/>
      </c>
      <c r="W1922" s="51" t="str">
        <f>IFERROR(IF(Данные2!$A1922&lt;&gt;"",Данные2!$A1922,""),"")</f>
        <v/>
      </c>
      <c r="X1922" s="53" t="str">
        <f>IF(COUNTIF(W$1:W1922,W1922)=1,IF(COUNT(X$1:X1921)&gt;0,MAX(X$1:X1921)+1,1),"")</f>
        <v/>
      </c>
      <c r="Z1922" s="51" t="str">
        <f>IF($U1922="","",IFERROR(SUMIF(Данные2!$A:$A,Техлист!$U1922,Данные2!D:D),""))</f>
        <v/>
      </c>
      <c r="AA1922" s="51" t="str">
        <f>IF($U1922="","",IFERROR(SUMIF(Данные2!$A:$A,Техлист!$U1922,Данные2!E:E),""))</f>
        <v/>
      </c>
      <c r="AB1922" s="45" t="str">
        <f>IF($U1922="","",IFERROR(ROUND(SUMIF(Данные2!$A:$A,Техлист!$U1922,Данные2!F:F)*100,0)&amp;"%",""))</f>
        <v/>
      </c>
    </row>
    <row r="1923" spans="1:28" x14ac:dyDescent="0.25">
      <c r="A1923" s="45" t="str">
        <f>IF(Данные2!$A1923&lt;&gt;"",Данные2!$A1923,"")</f>
        <v/>
      </c>
      <c r="G1923" s="45" t="str">
        <f t="shared" si="90"/>
        <v/>
      </c>
      <c r="H1923" s="45" t="str">
        <f>IF(COUNTIF(G$1:G1923,G1923)=1,IF(COUNT(H$1:H1922)&gt;0,MAX(H$1:H1922)+1,1),"")</f>
        <v/>
      </c>
      <c r="J1923" s="45" t="str">
        <f>IFERROR(IF(AND(Данные3!A1923&lt;&gt;"",Данные3!A1923=D$2),Данные3!B1923,""),"")</f>
        <v/>
      </c>
      <c r="K1923" s="45" t="str">
        <f>IF(COUNTIF(J$1:J1923,J1923)=1,IF(COUNT(K$1:K1922)&gt;0,MAX(K$1:K1922)+1,1),"")</f>
        <v/>
      </c>
      <c r="M1923" s="51" t="str">
        <f>IF(G1923="","",IFERROR(SUMIFS(Данные3!$E:$E,Данные3!$A:$A,D$2,Данные3!$B:$B,G1923),""))</f>
        <v/>
      </c>
      <c r="N1923" s="51" t="str">
        <f>IF(G1923="","",IFERROR(SUMIFS(Данные3!$F:$F,Данные3!$A:$A,D$2,Данные3!$B:$B,G1923),""))</f>
        <v/>
      </c>
      <c r="O1923" s="51" t="str">
        <f>IF(G1923="","",IFERROR(ROUND(SUMIFS(Данные3!$G:$G,Данные3!$A:$A,D$2,Данные3!$B:$B,G1923)*100,0)&amp;"%",""))</f>
        <v/>
      </c>
      <c r="U1923" s="51" t="str">
        <f t="shared" si="91"/>
        <v/>
      </c>
      <c r="V1923" s="53" t="str">
        <f t="shared" si="92"/>
        <v/>
      </c>
      <c r="W1923" s="51" t="str">
        <f>IFERROR(IF(Данные2!$A1923&lt;&gt;"",Данные2!$A1923,""),"")</f>
        <v/>
      </c>
      <c r="X1923" s="53" t="str">
        <f>IF(COUNTIF(W$1:W1923,W1923)=1,IF(COUNT(X$1:X1922)&gt;0,MAX(X$1:X1922)+1,1),"")</f>
        <v/>
      </c>
      <c r="Z1923" s="51" t="str">
        <f>IF($U1923="","",IFERROR(SUMIF(Данные2!$A:$A,Техлист!$U1923,Данные2!D:D),""))</f>
        <v/>
      </c>
      <c r="AA1923" s="51" t="str">
        <f>IF($U1923="","",IFERROR(SUMIF(Данные2!$A:$A,Техлист!$U1923,Данные2!E:E),""))</f>
        <v/>
      </c>
      <c r="AB1923" s="45" t="str">
        <f>IF($U1923="","",IFERROR(ROUND(SUMIF(Данные2!$A:$A,Техлист!$U1923,Данные2!F:F)*100,0)&amp;"%",""))</f>
        <v/>
      </c>
    </row>
    <row r="1924" spans="1:28" x14ac:dyDescent="0.25">
      <c r="A1924" s="45" t="str">
        <f>IF(Данные2!$A1924&lt;&gt;"",Данные2!$A1924,"")</f>
        <v/>
      </c>
      <c r="G1924" s="45" t="str">
        <f t="shared" si="90"/>
        <v/>
      </c>
      <c r="H1924" s="45" t="str">
        <f>IF(COUNTIF(G$1:G1924,G1924)=1,IF(COUNT(H$1:H1923)&gt;0,MAX(H$1:H1923)+1,1),"")</f>
        <v/>
      </c>
      <c r="J1924" s="45" t="str">
        <f>IFERROR(IF(AND(Данные3!A1924&lt;&gt;"",Данные3!A1924=D$2),Данные3!B1924,""),"")</f>
        <v/>
      </c>
      <c r="K1924" s="45" t="str">
        <f>IF(COUNTIF(J$1:J1924,J1924)=1,IF(COUNT(K$1:K1923)&gt;0,MAX(K$1:K1923)+1,1),"")</f>
        <v/>
      </c>
      <c r="M1924" s="51" t="str">
        <f>IF(G1924="","",IFERROR(SUMIFS(Данные3!$E:$E,Данные3!$A:$A,D$2,Данные3!$B:$B,G1924),""))</f>
        <v/>
      </c>
      <c r="N1924" s="51" t="str">
        <f>IF(G1924="","",IFERROR(SUMIFS(Данные3!$F:$F,Данные3!$A:$A,D$2,Данные3!$B:$B,G1924),""))</f>
        <v/>
      </c>
      <c r="O1924" s="51" t="str">
        <f>IF(G1924="","",IFERROR(ROUND(SUMIFS(Данные3!$G:$G,Данные3!$A:$A,D$2,Данные3!$B:$B,G1924)*100,0)&amp;"%",""))</f>
        <v/>
      </c>
      <c r="U1924" s="51" t="str">
        <f t="shared" si="91"/>
        <v/>
      </c>
      <c r="V1924" s="53" t="str">
        <f t="shared" si="92"/>
        <v/>
      </c>
      <c r="W1924" s="51" t="str">
        <f>IFERROR(IF(Данные2!$A1924&lt;&gt;"",Данные2!$A1924,""),"")</f>
        <v/>
      </c>
      <c r="X1924" s="53" t="str">
        <f>IF(COUNTIF(W$1:W1924,W1924)=1,IF(COUNT(X$1:X1923)&gt;0,MAX(X$1:X1923)+1,1),"")</f>
        <v/>
      </c>
      <c r="Z1924" s="51" t="str">
        <f>IF($U1924="","",IFERROR(SUMIF(Данные2!$A:$A,Техлист!$U1924,Данные2!D:D),""))</f>
        <v/>
      </c>
      <c r="AA1924" s="51" t="str">
        <f>IF($U1924="","",IFERROR(SUMIF(Данные2!$A:$A,Техлист!$U1924,Данные2!E:E),""))</f>
        <v/>
      </c>
      <c r="AB1924" s="45" t="str">
        <f>IF($U1924="","",IFERROR(ROUND(SUMIF(Данные2!$A:$A,Техлист!$U1924,Данные2!F:F)*100,0)&amp;"%",""))</f>
        <v/>
      </c>
    </row>
    <row r="1925" spans="1:28" x14ac:dyDescent="0.25">
      <c r="A1925" s="45" t="str">
        <f>IF(Данные2!$A1925&lt;&gt;"",Данные2!$A1925,"")</f>
        <v/>
      </c>
      <c r="G1925" s="45" t="str">
        <f t="shared" si="90"/>
        <v/>
      </c>
      <c r="H1925" s="45" t="str">
        <f>IF(COUNTIF(G$1:G1925,G1925)=1,IF(COUNT(H$1:H1924)&gt;0,MAX(H$1:H1924)+1,1),"")</f>
        <v/>
      </c>
      <c r="J1925" s="45" t="str">
        <f>IFERROR(IF(AND(Данные3!A1925&lt;&gt;"",Данные3!A1925=D$2),Данные3!B1925,""),"")</f>
        <v/>
      </c>
      <c r="K1925" s="45" t="str">
        <f>IF(COUNTIF(J$1:J1925,J1925)=1,IF(COUNT(K$1:K1924)&gt;0,MAX(K$1:K1924)+1,1),"")</f>
        <v/>
      </c>
      <c r="M1925" s="51" t="str">
        <f>IF(G1925="","",IFERROR(SUMIFS(Данные3!$E:$E,Данные3!$A:$A,D$2,Данные3!$B:$B,G1925),""))</f>
        <v/>
      </c>
      <c r="N1925" s="51" t="str">
        <f>IF(G1925="","",IFERROR(SUMIFS(Данные3!$F:$F,Данные3!$A:$A,D$2,Данные3!$B:$B,G1925),""))</f>
        <v/>
      </c>
      <c r="O1925" s="51" t="str">
        <f>IF(G1925="","",IFERROR(ROUND(SUMIFS(Данные3!$G:$G,Данные3!$A:$A,D$2,Данные3!$B:$B,G1925)*100,0)&amp;"%",""))</f>
        <v/>
      </c>
      <c r="U1925" s="51" t="str">
        <f t="shared" si="91"/>
        <v/>
      </c>
      <c r="V1925" s="53" t="str">
        <f t="shared" si="92"/>
        <v/>
      </c>
      <c r="W1925" s="51" t="str">
        <f>IFERROR(IF(Данные2!$A1925&lt;&gt;"",Данные2!$A1925,""),"")</f>
        <v/>
      </c>
      <c r="X1925" s="53" t="str">
        <f>IF(COUNTIF(W$1:W1925,W1925)=1,IF(COUNT(X$1:X1924)&gt;0,MAX(X$1:X1924)+1,1),"")</f>
        <v/>
      </c>
      <c r="Z1925" s="51" t="str">
        <f>IF($U1925="","",IFERROR(SUMIF(Данные2!$A:$A,Техлист!$U1925,Данные2!D:D),""))</f>
        <v/>
      </c>
      <c r="AA1925" s="51" t="str">
        <f>IF($U1925="","",IFERROR(SUMIF(Данные2!$A:$A,Техлист!$U1925,Данные2!E:E),""))</f>
        <v/>
      </c>
      <c r="AB1925" s="45" t="str">
        <f>IF($U1925="","",IFERROR(ROUND(SUMIF(Данные2!$A:$A,Техлист!$U1925,Данные2!F:F)*100,0)&amp;"%",""))</f>
        <v/>
      </c>
    </row>
    <row r="1926" spans="1:28" x14ac:dyDescent="0.25">
      <c r="A1926" s="45" t="str">
        <f>IF(Данные2!$A1926&lt;&gt;"",Данные2!$A1926,"")</f>
        <v/>
      </c>
      <c r="G1926" s="45" t="str">
        <f t="shared" si="90"/>
        <v/>
      </c>
      <c r="H1926" s="45" t="str">
        <f>IF(COUNTIF(G$1:G1926,G1926)=1,IF(COUNT(H$1:H1925)&gt;0,MAX(H$1:H1925)+1,1),"")</f>
        <v/>
      </c>
      <c r="J1926" s="45" t="str">
        <f>IFERROR(IF(AND(Данные3!A1926&lt;&gt;"",Данные3!A1926=D$2),Данные3!B1926,""),"")</f>
        <v/>
      </c>
      <c r="K1926" s="45" t="str">
        <f>IF(COUNTIF(J$1:J1926,J1926)=1,IF(COUNT(K$1:K1925)&gt;0,MAX(K$1:K1925)+1,1),"")</f>
        <v/>
      </c>
      <c r="M1926" s="51" t="str">
        <f>IF(G1926="","",IFERROR(SUMIFS(Данные3!$E:$E,Данные3!$A:$A,D$2,Данные3!$B:$B,G1926),""))</f>
        <v/>
      </c>
      <c r="N1926" s="51" t="str">
        <f>IF(G1926="","",IFERROR(SUMIFS(Данные3!$F:$F,Данные3!$A:$A,D$2,Данные3!$B:$B,G1926),""))</f>
        <v/>
      </c>
      <c r="O1926" s="51" t="str">
        <f>IF(G1926="","",IFERROR(ROUND(SUMIFS(Данные3!$G:$G,Данные3!$A:$A,D$2,Данные3!$B:$B,G1926)*100,0)&amp;"%",""))</f>
        <v/>
      </c>
      <c r="U1926" s="51" t="str">
        <f t="shared" si="91"/>
        <v/>
      </c>
      <c r="V1926" s="53" t="str">
        <f t="shared" si="92"/>
        <v/>
      </c>
      <c r="W1926" s="51" t="str">
        <f>IFERROR(IF(Данные2!$A1926&lt;&gt;"",Данные2!$A1926,""),"")</f>
        <v/>
      </c>
      <c r="X1926" s="53" t="str">
        <f>IF(COUNTIF(W$1:W1926,W1926)=1,IF(COUNT(X$1:X1925)&gt;0,MAX(X$1:X1925)+1,1),"")</f>
        <v/>
      </c>
      <c r="Z1926" s="51" t="str">
        <f>IF($U1926="","",IFERROR(SUMIF(Данные2!$A:$A,Техлист!$U1926,Данные2!D:D),""))</f>
        <v/>
      </c>
      <c r="AA1926" s="51" t="str">
        <f>IF($U1926="","",IFERROR(SUMIF(Данные2!$A:$A,Техлист!$U1926,Данные2!E:E),""))</f>
        <v/>
      </c>
      <c r="AB1926" s="45" t="str">
        <f>IF($U1926="","",IFERROR(ROUND(SUMIF(Данные2!$A:$A,Техлист!$U1926,Данные2!F:F)*100,0)&amp;"%",""))</f>
        <v/>
      </c>
    </row>
    <row r="1927" spans="1:28" x14ac:dyDescent="0.25">
      <c r="A1927" s="45" t="str">
        <f>IF(Данные2!$A1927&lt;&gt;"",Данные2!$A1927,"")</f>
        <v/>
      </c>
      <c r="G1927" s="45" t="str">
        <f t="shared" si="90"/>
        <v/>
      </c>
      <c r="H1927" s="45" t="str">
        <f>IF(COUNTIF(G$1:G1927,G1927)=1,IF(COUNT(H$1:H1926)&gt;0,MAX(H$1:H1926)+1,1),"")</f>
        <v/>
      </c>
      <c r="J1927" s="45" t="str">
        <f>IFERROR(IF(AND(Данные3!A1927&lt;&gt;"",Данные3!A1927=D$2),Данные3!B1927,""),"")</f>
        <v/>
      </c>
      <c r="K1927" s="45" t="str">
        <f>IF(COUNTIF(J$1:J1927,J1927)=1,IF(COUNT(K$1:K1926)&gt;0,MAX(K$1:K1926)+1,1),"")</f>
        <v/>
      </c>
      <c r="M1927" s="51" t="str">
        <f>IF(G1927="","",IFERROR(SUMIFS(Данные3!$E:$E,Данные3!$A:$A,D$2,Данные3!$B:$B,G1927),""))</f>
        <v/>
      </c>
      <c r="N1927" s="51" t="str">
        <f>IF(G1927="","",IFERROR(SUMIFS(Данные3!$F:$F,Данные3!$A:$A,D$2,Данные3!$B:$B,G1927),""))</f>
        <v/>
      </c>
      <c r="O1927" s="51" t="str">
        <f>IF(G1927="","",IFERROR(ROUND(SUMIFS(Данные3!$G:$G,Данные3!$A:$A,D$2,Данные3!$B:$B,G1927)*100,0)&amp;"%",""))</f>
        <v/>
      </c>
      <c r="U1927" s="51" t="str">
        <f t="shared" si="91"/>
        <v/>
      </c>
      <c r="V1927" s="53" t="str">
        <f t="shared" si="92"/>
        <v/>
      </c>
      <c r="W1927" s="51" t="str">
        <f>IFERROR(IF(Данные2!$A1927&lt;&gt;"",Данные2!$A1927,""),"")</f>
        <v/>
      </c>
      <c r="X1927" s="53" t="str">
        <f>IF(COUNTIF(W$1:W1927,W1927)=1,IF(COUNT(X$1:X1926)&gt;0,MAX(X$1:X1926)+1,1),"")</f>
        <v/>
      </c>
      <c r="Z1927" s="51" t="str">
        <f>IF($U1927="","",IFERROR(SUMIF(Данные2!$A:$A,Техлист!$U1927,Данные2!D:D),""))</f>
        <v/>
      </c>
      <c r="AA1927" s="51" t="str">
        <f>IF($U1927="","",IFERROR(SUMIF(Данные2!$A:$A,Техлист!$U1927,Данные2!E:E),""))</f>
        <v/>
      </c>
      <c r="AB1927" s="45" t="str">
        <f>IF($U1927="","",IFERROR(ROUND(SUMIF(Данные2!$A:$A,Техлист!$U1927,Данные2!F:F)*100,0)&amp;"%",""))</f>
        <v/>
      </c>
    </row>
    <row r="1928" spans="1:28" x14ac:dyDescent="0.25">
      <c r="A1928" s="45" t="str">
        <f>IF(Данные2!$A1928&lt;&gt;"",Данные2!$A1928,"")</f>
        <v/>
      </c>
      <c r="G1928" s="45" t="str">
        <f t="shared" si="90"/>
        <v/>
      </c>
      <c r="H1928" s="45" t="str">
        <f>IF(COUNTIF(G$1:G1928,G1928)=1,IF(COUNT(H$1:H1927)&gt;0,MAX(H$1:H1927)+1,1),"")</f>
        <v/>
      </c>
      <c r="J1928" s="45" t="str">
        <f>IFERROR(IF(AND(Данные3!A1928&lt;&gt;"",Данные3!A1928=D$2),Данные3!B1928,""),"")</f>
        <v/>
      </c>
      <c r="K1928" s="45" t="str">
        <f>IF(COUNTIF(J$1:J1928,J1928)=1,IF(COUNT(K$1:K1927)&gt;0,MAX(K$1:K1927)+1,1),"")</f>
        <v/>
      </c>
      <c r="M1928" s="51" t="str">
        <f>IF(G1928="","",IFERROR(SUMIFS(Данные3!$E:$E,Данные3!$A:$A,D$2,Данные3!$B:$B,G1928),""))</f>
        <v/>
      </c>
      <c r="N1928" s="51" t="str">
        <f>IF(G1928="","",IFERROR(SUMIFS(Данные3!$F:$F,Данные3!$A:$A,D$2,Данные3!$B:$B,G1928),""))</f>
        <v/>
      </c>
      <c r="O1928" s="51" t="str">
        <f>IF(G1928="","",IFERROR(ROUND(SUMIFS(Данные3!$G:$G,Данные3!$A:$A,D$2,Данные3!$B:$B,G1928)*100,0)&amp;"%",""))</f>
        <v/>
      </c>
      <c r="U1928" s="51" t="str">
        <f t="shared" si="91"/>
        <v/>
      </c>
      <c r="V1928" s="53" t="str">
        <f t="shared" si="92"/>
        <v/>
      </c>
      <c r="W1928" s="51" t="str">
        <f>IFERROR(IF(Данные2!$A1928&lt;&gt;"",Данные2!$A1928,""),"")</f>
        <v/>
      </c>
      <c r="X1928" s="53" t="str">
        <f>IF(COUNTIF(W$1:W1928,W1928)=1,IF(COUNT(X$1:X1927)&gt;0,MAX(X$1:X1927)+1,1),"")</f>
        <v/>
      </c>
      <c r="Z1928" s="51" t="str">
        <f>IF($U1928="","",IFERROR(SUMIF(Данные2!$A:$A,Техлист!$U1928,Данные2!D:D),""))</f>
        <v/>
      </c>
      <c r="AA1928" s="51" t="str">
        <f>IF($U1928="","",IFERROR(SUMIF(Данные2!$A:$A,Техлист!$U1928,Данные2!E:E),""))</f>
        <v/>
      </c>
      <c r="AB1928" s="45" t="str">
        <f>IF($U1928="","",IFERROR(ROUND(SUMIF(Данные2!$A:$A,Техлист!$U1928,Данные2!F:F)*100,0)&amp;"%",""))</f>
        <v/>
      </c>
    </row>
    <row r="1929" spans="1:28" x14ac:dyDescent="0.25">
      <c r="A1929" s="45" t="str">
        <f>IF(Данные2!$A1929&lt;&gt;"",Данные2!$A1929,"")</f>
        <v/>
      </c>
      <c r="G1929" s="45" t="str">
        <f t="shared" si="90"/>
        <v/>
      </c>
      <c r="H1929" s="45" t="str">
        <f>IF(COUNTIF(G$1:G1929,G1929)=1,IF(COUNT(H$1:H1928)&gt;0,MAX(H$1:H1928)+1,1),"")</f>
        <v/>
      </c>
      <c r="J1929" s="45" t="str">
        <f>IFERROR(IF(AND(Данные3!A1929&lt;&gt;"",Данные3!A1929=D$2),Данные3!B1929,""),"")</f>
        <v/>
      </c>
      <c r="K1929" s="45" t="str">
        <f>IF(COUNTIF(J$1:J1929,J1929)=1,IF(COUNT(K$1:K1928)&gt;0,MAX(K$1:K1928)+1,1),"")</f>
        <v/>
      </c>
      <c r="M1929" s="51" t="str">
        <f>IF(G1929="","",IFERROR(SUMIFS(Данные3!$E:$E,Данные3!$A:$A,D$2,Данные3!$B:$B,G1929),""))</f>
        <v/>
      </c>
      <c r="N1929" s="51" t="str">
        <f>IF(G1929="","",IFERROR(SUMIFS(Данные3!$F:$F,Данные3!$A:$A,D$2,Данные3!$B:$B,G1929),""))</f>
        <v/>
      </c>
      <c r="O1929" s="51" t="str">
        <f>IF(G1929="","",IFERROR(ROUND(SUMIFS(Данные3!$G:$G,Данные3!$A:$A,D$2,Данные3!$B:$B,G1929)*100,0)&amp;"%",""))</f>
        <v/>
      </c>
      <c r="U1929" s="51" t="str">
        <f t="shared" si="91"/>
        <v/>
      </c>
      <c r="V1929" s="53" t="str">
        <f t="shared" si="92"/>
        <v/>
      </c>
      <c r="W1929" s="51" t="str">
        <f>IFERROR(IF(Данные2!$A1929&lt;&gt;"",Данные2!$A1929,""),"")</f>
        <v/>
      </c>
      <c r="X1929" s="53" t="str">
        <f>IF(COUNTIF(W$1:W1929,W1929)=1,IF(COUNT(X$1:X1928)&gt;0,MAX(X$1:X1928)+1,1),"")</f>
        <v/>
      </c>
      <c r="Z1929" s="51" t="str">
        <f>IF($U1929="","",IFERROR(SUMIF(Данные2!$A:$A,Техлист!$U1929,Данные2!D:D),""))</f>
        <v/>
      </c>
      <c r="AA1929" s="51" t="str">
        <f>IF($U1929="","",IFERROR(SUMIF(Данные2!$A:$A,Техлист!$U1929,Данные2!E:E),""))</f>
        <v/>
      </c>
      <c r="AB1929" s="45" t="str">
        <f>IF($U1929="","",IFERROR(ROUND(SUMIF(Данные2!$A:$A,Техлист!$U1929,Данные2!F:F)*100,0)&amp;"%",""))</f>
        <v/>
      </c>
    </row>
    <row r="1930" spans="1:28" x14ac:dyDescent="0.25">
      <c r="A1930" s="45" t="str">
        <f>IF(Данные2!$A1930&lt;&gt;"",Данные2!$A1930,"")</f>
        <v/>
      </c>
      <c r="G1930" s="45" t="str">
        <f t="shared" si="90"/>
        <v/>
      </c>
      <c r="H1930" s="45" t="str">
        <f>IF(COUNTIF(G$1:G1930,G1930)=1,IF(COUNT(H$1:H1929)&gt;0,MAX(H$1:H1929)+1,1),"")</f>
        <v/>
      </c>
      <c r="J1930" s="45" t="str">
        <f>IFERROR(IF(AND(Данные3!A1930&lt;&gt;"",Данные3!A1930=D$2),Данные3!B1930,""),"")</f>
        <v/>
      </c>
      <c r="K1930" s="45" t="str">
        <f>IF(COUNTIF(J$1:J1930,J1930)=1,IF(COUNT(K$1:K1929)&gt;0,MAX(K$1:K1929)+1,1),"")</f>
        <v/>
      </c>
      <c r="M1930" s="51" t="str">
        <f>IF(G1930="","",IFERROR(SUMIFS(Данные3!$E:$E,Данные3!$A:$A,D$2,Данные3!$B:$B,G1930),""))</f>
        <v/>
      </c>
      <c r="N1930" s="51" t="str">
        <f>IF(G1930="","",IFERROR(SUMIFS(Данные3!$F:$F,Данные3!$A:$A,D$2,Данные3!$B:$B,G1930),""))</f>
        <v/>
      </c>
      <c r="O1930" s="51" t="str">
        <f>IF(G1930="","",IFERROR(ROUND(SUMIFS(Данные3!$G:$G,Данные3!$A:$A,D$2,Данные3!$B:$B,G1930)*100,0)&amp;"%",""))</f>
        <v/>
      </c>
      <c r="U1930" s="51" t="str">
        <f t="shared" si="91"/>
        <v/>
      </c>
      <c r="V1930" s="53" t="str">
        <f t="shared" si="92"/>
        <v/>
      </c>
      <c r="W1930" s="51" t="str">
        <f>IFERROR(IF(Данные2!$A1930&lt;&gt;"",Данные2!$A1930,""),"")</f>
        <v/>
      </c>
      <c r="X1930" s="53" t="str">
        <f>IF(COUNTIF(W$1:W1930,W1930)=1,IF(COUNT(X$1:X1929)&gt;0,MAX(X$1:X1929)+1,1),"")</f>
        <v/>
      </c>
      <c r="Z1930" s="51" t="str">
        <f>IF($U1930="","",IFERROR(SUMIF(Данные2!$A:$A,Техлист!$U1930,Данные2!D:D),""))</f>
        <v/>
      </c>
      <c r="AA1930" s="51" t="str">
        <f>IF($U1930="","",IFERROR(SUMIF(Данные2!$A:$A,Техлист!$U1930,Данные2!E:E),""))</f>
        <v/>
      </c>
      <c r="AB1930" s="45" t="str">
        <f>IF($U1930="","",IFERROR(ROUND(SUMIF(Данные2!$A:$A,Техлист!$U1930,Данные2!F:F)*100,0)&amp;"%",""))</f>
        <v/>
      </c>
    </row>
    <row r="1931" spans="1:28" x14ac:dyDescent="0.25">
      <c r="A1931" s="45" t="str">
        <f>IF(Данные2!$A1931&lt;&gt;"",Данные2!$A1931,"")</f>
        <v/>
      </c>
      <c r="G1931" s="45" t="str">
        <f t="shared" si="90"/>
        <v/>
      </c>
      <c r="H1931" s="45" t="str">
        <f>IF(COUNTIF(G$1:G1931,G1931)=1,IF(COUNT(H$1:H1930)&gt;0,MAX(H$1:H1930)+1,1),"")</f>
        <v/>
      </c>
      <c r="J1931" s="45" t="str">
        <f>IFERROR(IF(AND(Данные3!A1931&lt;&gt;"",Данные3!A1931=D$2),Данные3!B1931,""),"")</f>
        <v/>
      </c>
      <c r="K1931" s="45" t="str">
        <f>IF(COUNTIF(J$1:J1931,J1931)=1,IF(COUNT(K$1:K1930)&gt;0,MAX(K$1:K1930)+1,1),"")</f>
        <v/>
      </c>
      <c r="M1931" s="51" t="str">
        <f>IF(G1931="","",IFERROR(SUMIFS(Данные3!$E:$E,Данные3!$A:$A,D$2,Данные3!$B:$B,G1931),""))</f>
        <v/>
      </c>
      <c r="N1931" s="51" t="str">
        <f>IF(G1931="","",IFERROR(SUMIFS(Данные3!$F:$F,Данные3!$A:$A,D$2,Данные3!$B:$B,G1931),""))</f>
        <v/>
      </c>
      <c r="O1931" s="51" t="str">
        <f>IF(G1931="","",IFERROR(ROUND(SUMIFS(Данные3!$G:$G,Данные3!$A:$A,D$2,Данные3!$B:$B,G1931)*100,0)&amp;"%",""))</f>
        <v/>
      </c>
      <c r="U1931" s="51" t="str">
        <f t="shared" si="91"/>
        <v/>
      </c>
      <c r="V1931" s="53" t="str">
        <f t="shared" si="92"/>
        <v/>
      </c>
      <c r="W1931" s="51" t="str">
        <f>IFERROR(IF(Данные2!$A1931&lt;&gt;"",Данные2!$A1931,""),"")</f>
        <v/>
      </c>
      <c r="X1931" s="53" t="str">
        <f>IF(COUNTIF(W$1:W1931,W1931)=1,IF(COUNT(X$1:X1930)&gt;0,MAX(X$1:X1930)+1,1),"")</f>
        <v/>
      </c>
      <c r="Z1931" s="51" t="str">
        <f>IF($U1931="","",IFERROR(SUMIF(Данные2!$A:$A,Техлист!$U1931,Данные2!D:D),""))</f>
        <v/>
      </c>
      <c r="AA1931" s="51" t="str">
        <f>IF($U1931="","",IFERROR(SUMIF(Данные2!$A:$A,Техлист!$U1931,Данные2!E:E),""))</f>
        <v/>
      </c>
      <c r="AB1931" s="45" t="str">
        <f>IF($U1931="","",IFERROR(ROUND(SUMIF(Данные2!$A:$A,Техлист!$U1931,Данные2!F:F)*100,0)&amp;"%",""))</f>
        <v/>
      </c>
    </row>
    <row r="1932" spans="1:28" x14ac:dyDescent="0.25">
      <c r="A1932" s="45" t="str">
        <f>IF(Данные2!$A1932&lt;&gt;"",Данные2!$A1932,"")</f>
        <v/>
      </c>
      <c r="G1932" s="45" t="str">
        <f t="shared" si="90"/>
        <v/>
      </c>
      <c r="H1932" s="45" t="str">
        <f>IF(COUNTIF(G$1:G1932,G1932)=1,IF(COUNT(H$1:H1931)&gt;0,MAX(H$1:H1931)+1,1),"")</f>
        <v/>
      </c>
      <c r="J1932" s="45" t="str">
        <f>IFERROR(IF(AND(Данные3!A1932&lt;&gt;"",Данные3!A1932=D$2),Данные3!B1932,""),"")</f>
        <v/>
      </c>
      <c r="K1932" s="45" t="str">
        <f>IF(COUNTIF(J$1:J1932,J1932)=1,IF(COUNT(K$1:K1931)&gt;0,MAX(K$1:K1931)+1,1),"")</f>
        <v/>
      </c>
      <c r="M1932" s="51" t="str">
        <f>IF(G1932="","",IFERROR(SUMIFS(Данные3!$E:$E,Данные3!$A:$A,D$2,Данные3!$B:$B,G1932),""))</f>
        <v/>
      </c>
      <c r="N1932" s="51" t="str">
        <f>IF(G1932="","",IFERROR(SUMIFS(Данные3!$F:$F,Данные3!$A:$A,D$2,Данные3!$B:$B,G1932),""))</f>
        <v/>
      </c>
      <c r="O1932" s="51" t="str">
        <f>IF(G1932="","",IFERROR(ROUND(SUMIFS(Данные3!$G:$G,Данные3!$A:$A,D$2,Данные3!$B:$B,G1932)*100,0)&amp;"%",""))</f>
        <v/>
      </c>
      <c r="U1932" s="51" t="str">
        <f t="shared" si="91"/>
        <v/>
      </c>
      <c r="V1932" s="53" t="str">
        <f t="shared" si="92"/>
        <v/>
      </c>
      <c r="W1932" s="51" t="str">
        <f>IFERROR(IF(Данные2!$A1932&lt;&gt;"",Данные2!$A1932,""),"")</f>
        <v/>
      </c>
      <c r="X1932" s="53" t="str">
        <f>IF(COUNTIF(W$1:W1932,W1932)=1,IF(COUNT(X$1:X1931)&gt;0,MAX(X$1:X1931)+1,1),"")</f>
        <v/>
      </c>
      <c r="Z1932" s="51" t="str">
        <f>IF($U1932="","",IFERROR(SUMIF(Данные2!$A:$A,Техлист!$U1932,Данные2!D:D),""))</f>
        <v/>
      </c>
      <c r="AA1932" s="51" t="str">
        <f>IF($U1932="","",IFERROR(SUMIF(Данные2!$A:$A,Техлист!$U1932,Данные2!E:E),""))</f>
        <v/>
      </c>
      <c r="AB1932" s="45" t="str">
        <f>IF($U1932="","",IFERROR(ROUND(SUMIF(Данные2!$A:$A,Техлист!$U1932,Данные2!F:F)*100,0)&amp;"%",""))</f>
        <v/>
      </c>
    </row>
    <row r="1933" spans="1:28" x14ac:dyDescent="0.25">
      <c r="A1933" s="45" t="str">
        <f>IF(Данные2!$A1933&lt;&gt;"",Данные2!$A1933,"")</f>
        <v/>
      </c>
      <c r="G1933" s="45" t="str">
        <f t="shared" si="90"/>
        <v/>
      </c>
      <c r="H1933" s="45" t="str">
        <f>IF(COUNTIF(G$1:G1933,G1933)=1,IF(COUNT(H$1:H1932)&gt;0,MAX(H$1:H1932)+1,1),"")</f>
        <v/>
      </c>
      <c r="J1933" s="45" t="str">
        <f>IFERROR(IF(AND(Данные3!A1933&lt;&gt;"",Данные3!A1933=D$2),Данные3!B1933,""),"")</f>
        <v/>
      </c>
      <c r="K1933" s="45" t="str">
        <f>IF(COUNTIF(J$1:J1933,J1933)=1,IF(COUNT(K$1:K1932)&gt;0,MAX(K$1:K1932)+1,1),"")</f>
        <v/>
      </c>
      <c r="M1933" s="51" t="str">
        <f>IF(G1933="","",IFERROR(SUMIFS(Данные3!$E:$E,Данные3!$A:$A,D$2,Данные3!$B:$B,G1933),""))</f>
        <v/>
      </c>
      <c r="N1933" s="51" t="str">
        <f>IF(G1933="","",IFERROR(SUMIFS(Данные3!$F:$F,Данные3!$A:$A,D$2,Данные3!$B:$B,G1933),""))</f>
        <v/>
      </c>
      <c r="O1933" s="51" t="str">
        <f>IF(G1933="","",IFERROR(ROUND(SUMIFS(Данные3!$G:$G,Данные3!$A:$A,D$2,Данные3!$B:$B,G1933)*100,0)&amp;"%",""))</f>
        <v/>
      </c>
      <c r="U1933" s="51" t="str">
        <f t="shared" si="91"/>
        <v/>
      </c>
      <c r="V1933" s="53" t="str">
        <f t="shared" si="92"/>
        <v/>
      </c>
      <c r="W1933" s="51" t="str">
        <f>IFERROR(IF(Данные2!$A1933&lt;&gt;"",Данные2!$A1933,""),"")</f>
        <v/>
      </c>
      <c r="X1933" s="53" t="str">
        <f>IF(COUNTIF(W$1:W1933,W1933)=1,IF(COUNT(X$1:X1932)&gt;0,MAX(X$1:X1932)+1,1),"")</f>
        <v/>
      </c>
      <c r="Z1933" s="51" t="str">
        <f>IF($U1933="","",IFERROR(SUMIF(Данные2!$A:$A,Техлист!$U1933,Данные2!D:D),""))</f>
        <v/>
      </c>
      <c r="AA1933" s="51" t="str">
        <f>IF($U1933="","",IFERROR(SUMIF(Данные2!$A:$A,Техлист!$U1933,Данные2!E:E),""))</f>
        <v/>
      </c>
      <c r="AB1933" s="45" t="str">
        <f>IF($U1933="","",IFERROR(ROUND(SUMIF(Данные2!$A:$A,Техлист!$U1933,Данные2!F:F)*100,0)&amp;"%",""))</f>
        <v/>
      </c>
    </row>
    <row r="1934" spans="1:28" x14ac:dyDescent="0.25">
      <c r="A1934" s="45" t="str">
        <f>IF(Данные2!$A1934&lt;&gt;"",Данные2!$A1934,"")</f>
        <v/>
      </c>
      <c r="G1934" s="45" t="str">
        <f t="shared" si="90"/>
        <v/>
      </c>
      <c r="H1934" s="45" t="str">
        <f>IF(COUNTIF(G$1:G1934,G1934)=1,IF(COUNT(H$1:H1933)&gt;0,MAX(H$1:H1933)+1,1),"")</f>
        <v/>
      </c>
      <c r="J1934" s="45" t="str">
        <f>IFERROR(IF(AND(Данные3!A1934&lt;&gt;"",Данные3!A1934=D$2),Данные3!B1934,""),"")</f>
        <v/>
      </c>
      <c r="K1934" s="45" t="str">
        <f>IF(COUNTIF(J$1:J1934,J1934)=1,IF(COUNT(K$1:K1933)&gt;0,MAX(K$1:K1933)+1,1),"")</f>
        <v/>
      </c>
      <c r="M1934" s="51" t="str">
        <f>IF(G1934="","",IFERROR(SUMIFS(Данные3!$E:$E,Данные3!$A:$A,D$2,Данные3!$B:$B,G1934),""))</f>
        <v/>
      </c>
      <c r="N1934" s="51" t="str">
        <f>IF(G1934="","",IFERROR(SUMIFS(Данные3!$F:$F,Данные3!$A:$A,D$2,Данные3!$B:$B,G1934),""))</f>
        <v/>
      </c>
      <c r="O1934" s="51" t="str">
        <f>IF(G1934="","",IFERROR(ROUND(SUMIFS(Данные3!$G:$G,Данные3!$A:$A,D$2,Данные3!$B:$B,G1934)*100,0)&amp;"%",""))</f>
        <v/>
      </c>
      <c r="U1934" s="51" t="str">
        <f t="shared" si="91"/>
        <v/>
      </c>
      <c r="V1934" s="53" t="str">
        <f t="shared" si="92"/>
        <v/>
      </c>
      <c r="W1934" s="51" t="str">
        <f>IFERROR(IF(Данные2!$A1934&lt;&gt;"",Данные2!$A1934,""),"")</f>
        <v/>
      </c>
      <c r="X1934" s="53" t="str">
        <f>IF(COUNTIF(W$1:W1934,W1934)=1,IF(COUNT(X$1:X1933)&gt;0,MAX(X$1:X1933)+1,1),"")</f>
        <v/>
      </c>
      <c r="Z1934" s="51" t="str">
        <f>IF($U1934="","",IFERROR(SUMIF(Данные2!$A:$A,Техлист!$U1934,Данные2!D:D),""))</f>
        <v/>
      </c>
      <c r="AA1934" s="51" t="str">
        <f>IF($U1934="","",IFERROR(SUMIF(Данные2!$A:$A,Техлист!$U1934,Данные2!E:E),""))</f>
        <v/>
      </c>
      <c r="AB1934" s="45" t="str">
        <f>IF($U1934="","",IFERROR(ROUND(SUMIF(Данные2!$A:$A,Техлист!$U1934,Данные2!F:F)*100,0)&amp;"%",""))</f>
        <v/>
      </c>
    </row>
    <row r="1935" spans="1:28" x14ac:dyDescent="0.25">
      <c r="A1935" s="45" t="str">
        <f>IF(Данные2!$A1935&lt;&gt;"",Данные2!$A1935,"")</f>
        <v/>
      </c>
      <c r="G1935" s="45" t="str">
        <f t="shared" si="90"/>
        <v/>
      </c>
      <c r="H1935" s="45" t="str">
        <f>IF(COUNTIF(G$1:G1935,G1935)=1,IF(COUNT(H$1:H1934)&gt;0,MAX(H$1:H1934)+1,1),"")</f>
        <v/>
      </c>
      <c r="J1935" s="45" t="str">
        <f>IFERROR(IF(AND(Данные3!A1935&lt;&gt;"",Данные3!A1935=D$2),Данные3!B1935,""),"")</f>
        <v/>
      </c>
      <c r="K1935" s="45" t="str">
        <f>IF(COUNTIF(J$1:J1935,J1935)=1,IF(COUNT(K$1:K1934)&gt;0,MAX(K$1:K1934)+1,1),"")</f>
        <v/>
      </c>
      <c r="M1935" s="51" t="str">
        <f>IF(G1935="","",IFERROR(SUMIFS(Данные3!$E:$E,Данные3!$A:$A,D$2,Данные3!$B:$B,G1935),""))</f>
        <v/>
      </c>
      <c r="N1935" s="51" t="str">
        <f>IF(G1935="","",IFERROR(SUMIFS(Данные3!$F:$F,Данные3!$A:$A,D$2,Данные3!$B:$B,G1935),""))</f>
        <v/>
      </c>
      <c r="O1935" s="51" t="str">
        <f>IF(G1935="","",IFERROR(ROUND(SUMIFS(Данные3!$G:$G,Данные3!$A:$A,D$2,Данные3!$B:$B,G1935)*100,0)&amp;"%",""))</f>
        <v/>
      </c>
      <c r="U1935" s="51" t="str">
        <f t="shared" si="91"/>
        <v/>
      </c>
      <c r="V1935" s="53" t="str">
        <f t="shared" si="92"/>
        <v/>
      </c>
      <c r="W1935" s="51" t="str">
        <f>IFERROR(IF(Данные2!$A1935&lt;&gt;"",Данные2!$A1935,""),"")</f>
        <v/>
      </c>
      <c r="X1935" s="53" t="str">
        <f>IF(COUNTIF(W$1:W1935,W1935)=1,IF(COUNT(X$1:X1934)&gt;0,MAX(X$1:X1934)+1,1),"")</f>
        <v/>
      </c>
      <c r="Z1935" s="51" t="str">
        <f>IF($U1935="","",IFERROR(SUMIF(Данные2!$A:$A,Техлист!$U1935,Данные2!D:D),""))</f>
        <v/>
      </c>
      <c r="AA1935" s="51" t="str">
        <f>IF($U1935="","",IFERROR(SUMIF(Данные2!$A:$A,Техлист!$U1935,Данные2!E:E),""))</f>
        <v/>
      </c>
      <c r="AB1935" s="45" t="str">
        <f>IF($U1935="","",IFERROR(ROUND(SUMIF(Данные2!$A:$A,Техлист!$U1935,Данные2!F:F)*100,0)&amp;"%",""))</f>
        <v/>
      </c>
    </row>
    <row r="1936" spans="1:28" x14ac:dyDescent="0.25">
      <c r="A1936" s="45" t="str">
        <f>IF(Данные2!$A1936&lt;&gt;"",Данные2!$A1936,"")</f>
        <v/>
      </c>
      <c r="G1936" s="45" t="str">
        <f t="shared" si="90"/>
        <v/>
      </c>
      <c r="H1936" s="45" t="str">
        <f>IF(COUNTIF(G$1:G1936,G1936)=1,IF(COUNT(H$1:H1935)&gt;0,MAX(H$1:H1935)+1,1),"")</f>
        <v/>
      </c>
      <c r="J1936" s="45" t="str">
        <f>IFERROR(IF(AND(Данные3!A1936&lt;&gt;"",Данные3!A1936=D$2),Данные3!B1936,""),"")</f>
        <v/>
      </c>
      <c r="K1936" s="45" t="str">
        <f>IF(COUNTIF(J$1:J1936,J1936)=1,IF(COUNT(K$1:K1935)&gt;0,MAX(K$1:K1935)+1,1),"")</f>
        <v/>
      </c>
      <c r="M1936" s="51" t="str">
        <f>IF(G1936="","",IFERROR(SUMIFS(Данные3!$E:$E,Данные3!$A:$A,D$2,Данные3!$B:$B,G1936),""))</f>
        <v/>
      </c>
      <c r="N1936" s="51" t="str">
        <f>IF(G1936="","",IFERROR(SUMIFS(Данные3!$F:$F,Данные3!$A:$A,D$2,Данные3!$B:$B,G1936),""))</f>
        <v/>
      </c>
      <c r="O1936" s="51" t="str">
        <f>IF(G1936="","",IFERROR(ROUND(SUMIFS(Данные3!$G:$G,Данные3!$A:$A,D$2,Данные3!$B:$B,G1936)*100,0)&amp;"%",""))</f>
        <v/>
      </c>
      <c r="U1936" s="51" t="str">
        <f t="shared" si="91"/>
        <v/>
      </c>
      <c r="V1936" s="53" t="str">
        <f t="shared" si="92"/>
        <v/>
      </c>
      <c r="W1936" s="51" t="str">
        <f>IFERROR(IF(Данные2!$A1936&lt;&gt;"",Данные2!$A1936,""),"")</f>
        <v/>
      </c>
      <c r="X1936" s="53" t="str">
        <f>IF(COUNTIF(W$1:W1936,W1936)=1,IF(COUNT(X$1:X1935)&gt;0,MAX(X$1:X1935)+1,1),"")</f>
        <v/>
      </c>
      <c r="Z1936" s="51" t="str">
        <f>IF($U1936="","",IFERROR(SUMIF(Данные2!$A:$A,Техлист!$U1936,Данные2!D:D),""))</f>
        <v/>
      </c>
      <c r="AA1936" s="51" t="str">
        <f>IF($U1936="","",IFERROR(SUMIF(Данные2!$A:$A,Техлист!$U1936,Данные2!E:E),""))</f>
        <v/>
      </c>
      <c r="AB1936" s="45" t="str">
        <f>IF($U1936="","",IFERROR(ROUND(SUMIF(Данные2!$A:$A,Техлист!$U1936,Данные2!F:F)*100,0)&amp;"%",""))</f>
        <v/>
      </c>
    </row>
    <row r="1937" spans="1:28" x14ac:dyDescent="0.25">
      <c r="A1937" s="45" t="str">
        <f>IF(Данные2!$A1937&lt;&gt;"",Данные2!$A1937,"")</f>
        <v/>
      </c>
      <c r="G1937" s="45" t="str">
        <f t="shared" si="90"/>
        <v/>
      </c>
      <c r="H1937" s="45" t="str">
        <f>IF(COUNTIF(G$1:G1937,G1937)=1,IF(COUNT(H$1:H1936)&gt;0,MAX(H$1:H1936)+1,1),"")</f>
        <v/>
      </c>
      <c r="J1937" s="45" t="str">
        <f>IFERROR(IF(AND(Данные3!A1937&lt;&gt;"",Данные3!A1937=D$2),Данные3!B1937,""),"")</f>
        <v/>
      </c>
      <c r="K1937" s="45" t="str">
        <f>IF(COUNTIF(J$1:J1937,J1937)=1,IF(COUNT(K$1:K1936)&gt;0,MAX(K$1:K1936)+1,1),"")</f>
        <v/>
      </c>
      <c r="M1937" s="51" t="str">
        <f>IF(G1937="","",IFERROR(SUMIFS(Данные3!$E:$E,Данные3!$A:$A,D$2,Данные3!$B:$B,G1937),""))</f>
        <v/>
      </c>
      <c r="N1937" s="51" t="str">
        <f>IF(G1937="","",IFERROR(SUMIFS(Данные3!$F:$F,Данные3!$A:$A,D$2,Данные3!$B:$B,G1937),""))</f>
        <v/>
      </c>
      <c r="O1937" s="51" t="str">
        <f>IF(G1937="","",IFERROR(ROUND(SUMIFS(Данные3!$G:$G,Данные3!$A:$A,D$2,Данные3!$B:$B,G1937)*100,0)&amp;"%",""))</f>
        <v/>
      </c>
      <c r="U1937" s="51" t="str">
        <f t="shared" si="91"/>
        <v/>
      </c>
      <c r="V1937" s="53" t="str">
        <f t="shared" si="92"/>
        <v/>
      </c>
      <c r="W1937" s="51" t="str">
        <f>IFERROR(IF(Данные2!$A1937&lt;&gt;"",Данные2!$A1937,""),"")</f>
        <v/>
      </c>
      <c r="X1937" s="53" t="str">
        <f>IF(COUNTIF(W$1:W1937,W1937)=1,IF(COUNT(X$1:X1936)&gt;0,MAX(X$1:X1936)+1,1),"")</f>
        <v/>
      </c>
      <c r="Z1937" s="51" t="str">
        <f>IF($U1937="","",IFERROR(SUMIF(Данные2!$A:$A,Техлист!$U1937,Данные2!D:D),""))</f>
        <v/>
      </c>
      <c r="AA1937" s="51" t="str">
        <f>IF($U1937="","",IFERROR(SUMIF(Данные2!$A:$A,Техлист!$U1937,Данные2!E:E),""))</f>
        <v/>
      </c>
      <c r="AB1937" s="45" t="str">
        <f>IF($U1937="","",IFERROR(ROUND(SUMIF(Данные2!$A:$A,Техлист!$U1937,Данные2!F:F)*100,0)&amp;"%",""))</f>
        <v/>
      </c>
    </row>
    <row r="1938" spans="1:28" x14ac:dyDescent="0.25">
      <c r="A1938" s="45" t="str">
        <f>IF(Данные2!$A1938&lt;&gt;"",Данные2!$A1938,"")</f>
        <v/>
      </c>
      <c r="G1938" s="45" t="str">
        <f t="shared" si="90"/>
        <v/>
      </c>
      <c r="H1938" s="45" t="str">
        <f>IF(COUNTIF(G$1:G1938,G1938)=1,IF(COUNT(H$1:H1937)&gt;0,MAX(H$1:H1937)+1,1),"")</f>
        <v/>
      </c>
      <c r="J1938" s="45" t="str">
        <f>IFERROR(IF(AND(Данные3!A1938&lt;&gt;"",Данные3!A1938=D$2),Данные3!B1938,""),"")</f>
        <v/>
      </c>
      <c r="K1938" s="45" t="str">
        <f>IF(COUNTIF(J$1:J1938,J1938)=1,IF(COUNT(K$1:K1937)&gt;0,MAX(K$1:K1937)+1,1),"")</f>
        <v/>
      </c>
      <c r="M1938" s="51" t="str">
        <f>IF(G1938="","",IFERROR(SUMIFS(Данные3!$E:$E,Данные3!$A:$A,D$2,Данные3!$B:$B,G1938),""))</f>
        <v/>
      </c>
      <c r="N1938" s="51" t="str">
        <f>IF(G1938="","",IFERROR(SUMIFS(Данные3!$F:$F,Данные3!$A:$A,D$2,Данные3!$B:$B,G1938),""))</f>
        <v/>
      </c>
      <c r="O1938" s="51" t="str">
        <f>IF(G1938="","",IFERROR(ROUND(SUMIFS(Данные3!$G:$G,Данные3!$A:$A,D$2,Данные3!$B:$B,G1938)*100,0)&amp;"%",""))</f>
        <v/>
      </c>
      <c r="U1938" s="51" t="str">
        <f t="shared" si="91"/>
        <v/>
      </c>
      <c r="V1938" s="53" t="str">
        <f t="shared" si="92"/>
        <v/>
      </c>
      <c r="W1938" s="51" t="str">
        <f>IFERROR(IF(Данные2!$A1938&lt;&gt;"",Данные2!$A1938,""),"")</f>
        <v/>
      </c>
      <c r="X1938" s="53" t="str">
        <f>IF(COUNTIF(W$1:W1938,W1938)=1,IF(COUNT(X$1:X1937)&gt;0,MAX(X$1:X1937)+1,1),"")</f>
        <v/>
      </c>
      <c r="Z1938" s="51" t="str">
        <f>IF($U1938="","",IFERROR(SUMIF(Данные2!$A:$A,Техлист!$U1938,Данные2!D:D),""))</f>
        <v/>
      </c>
      <c r="AA1938" s="51" t="str">
        <f>IF($U1938="","",IFERROR(SUMIF(Данные2!$A:$A,Техлист!$U1938,Данные2!E:E),""))</f>
        <v/>
      </c>
      <c r="AB1938" s="45" t="str">
        <f>IF($U1938="","",IFERROR(ROUND(SUMIF(Данные2!$A:$A,Техлист!$U1938,Данные2!F:F)*100,0)&amp;"%",""))</f>
        <v/>
      </c>
    </row>
    <row r="1939" spans="1:28" x14ac:dyDescent="0.25">
      <c r="A1939" s="45" t="str">
        <f>IF(Данные2!$A1939&lt;&gt;"",Данные2!$A1939,"")</f>
        <v/>
      </c>
      <c r="G1939" s="45" t="str">
        <f t="shared" si="90"/>
        <v/>
      </c>
      <c r="H1939" s="45" t="str">
        <f>IF(COUNTIF(G$1:G1939,G1939)=1,IF(COUNT(H$1:H1938)&gt;0,MAX(H$1:H1938)+1,1),"")</f>
        <v/>
      </c>
      <c r="J1939" s="45" t="str">
        <f>IFERROR(IF(AND(Данные3!A1939&lt;&gt;"",Данные3!A1939=D$2),Данные3!B1939,""),"")</f>
        <v/>
      </c>
      <c r="K1939" s="45" t="str">
        <f>IF(COUNTIF(J$1:J1939,J1939)=1,IF(COUNT(K$1:K1938)&gt;0,MAX(K$1:K1938)+1,1),"")</f>
        <v/>
      </c>
      <c r="M1939" s="51" t="str">
        <f>IF(G1939="","",IFERROR(SUMIFS(Данные3!$E:$E,Данные3!$A:$A,D$2,Данные3!$B:$B,G1939),""))</f>
        <v/>
      </c>
      <c r="N1939" s="51" t="str">
        <f>IF(G1939="","",IFERROR(SUMIFS(Данные3!$F:$F,Данные3!$A:$A,D$2,Данные3!$B:$B,G1939),""))</f>
        <v/>
      </c>
      <c r="O1939" s="51" t="str">
        <f>IF(G1939="","",IFERROR(ROUND(SUMIFS(Данные3!$G:$G,Данные3!$A:$A,D$2,Данные3!$B:$B,G1939)*100,0)&amp;"%",""))</f>
        <v/>
      </c>
      <c r="U1939" s="51" t="str">
        <f t="shared" si="91"/>
        <v/>
      </c>
      <c r="V1939" s="53" t="str">
        <f t="shared" si="92"/>
        <v/>
      </c>
      <c r="W1939" s="51" t="str">
        <f>IFERROR(IF(Данные2!$A1939&lt;&gt;"",Данные2!$A1939,""),"")</f>
        <v/>
      </c>
      <c r="X1939" s="53" t="str">
        <f>IF(COUNTIF(W$1:W1939,W1939)=1,IF(COUNT(X$1:X1938)&gt;0,MAX(X$1:X1938)+1,1),"")</f>
        <v/>
      </c>
      <c r="Z1939" s="51" t="str">
        <f>IF($U1939="","",IFERROR(SUMIF(Данные2!$A:$A,Техлист!$U1939,Данные2!D:D),""))</f>
        <v/>
      </c>
      <c r="AA1939" s="51" t="str">
        <f>IF($U1939="","",IFERROR(SUMIF(Данные2!$A:$A,Техлист!$U1939,Данные2!E:E),""))</f>
        <v/>
      </c>
      <c r="AB1939" s="45" t="str">
        <f>IF($U1939="","",IFERROR(ROUND(SUMIF(Данные2!$A:$A,Техлист!$U1939,Данные2!F:F)*100,0)&amp;"%",""))</f>
        <v/>
      </c>
    </row>
    <row r="1940" spans="1:28" x14ac:dyDescent="0.25">
      <c r="A1940" s="45" t="str">
        <f>IF(Данные2!$A1940&lt;&gt;"",Данные2!$A1940,"")</f>
        <v/>
      </c>
      <c r="G1940" s="45" t="str">
        <f t="shared" si="90"/>
        <v/>
      </c>
      <c r="H1940" s="45" t="str">
        <f>IF(COUNTIF(G$1:G1940,G1940)=1,IF(COUNT(H$1:H1939)&gt;0,MAX(H$1:H1939)+1,1),"")</f>
        <v/>
      </c>
      <c r="J1940" s="45" t="str">
        <f>IFERROR(IF(AND(Данные3!A1940&lt;&gt;"",Данные3!A1940=D$2),Данные3!B1940,""),"")</f>
        <v/>
      </c>
      <c r="K1940" s="45" t="str">
        <f>IF(COUNTIF(J$1:J1940,J1940)=1,IF(COUNT(K$1:K1939)&gt;0,MAX(K$1:K1939)+1,1),"")</f>
        <v/>
      </c>
      <c r="M1940" s="51" t="str">
        <f>IF(G1940="","",IFERROR(SUMIFS(Данные3!$E:$E,Данные3!$A:$A,D$2,Данные3!$B:$B,G1940),""))</f>
        <v/>
      </c>
      <c r="N1940" s="51" t="str">
        <f>IF(G1940="","",IFERROR(SUMIFS(Данные3!$F:$F,Данные3!$A:$A,D$2,Данные3!$B:$B,G1940),""))</f>
        <v/>
      </c>
      <c r="O1940" s="51" t="str">
        <f>IF(G1940="","",IFERROR(ROUND(SUMIFS(Данные3!$G:$G,Данные3!$A:$A,D$2,Данные3!$B:$B,G1940)*100,0)&amp;"%",""))</f>
        <v/>
      </c>
      <c r="U1940" s="51" t="str">
        <f t="shared" si="91"/>
        <v/>
      </c>
      <c r="V1940" s="53" t="str">
        <f t="shared" si="92"/>
        <v/>
      </c>
      <c r="W1940" s="51" t="str">
        <f>IFERROR(IF(Данные2!$A1940&lt;&gt;"",Данные2!$A1940,""),"")</f>
        <v/>
      </c>
      <c r="X1940" s="53" t="str">
        <f>IF(COUNTIF(W$1:W1940,W1940)=1,IF(COUNT(X$1:X1939)&gt;0,MAX(X$1:X1939)+1,1),"")</f>
        <v/>
      </c>
      <c r="Z1940" s="51" t="str">
        <f>IF($U1940="","",IFERROR(SUMIF(Данные2!$A:$A,Техлист!$U1940,Данные2!D:D),""))</f>
        <v/>
      </c>
      <c r="AA1940" s="51" t="str">
        <f>IF($U1940="","",IFERROR(SUMIF(Данные2!$A:$A,Техлист!$U1940,Данные2!E:E),""))</f>
        <v/>
      </c>
      <c r="AB1940" s="45" t="str">
        <f>IF($U1940="","",IFERROR(ROUND(SUMIF(Данные2!$A:$A,Техлист!$U1940,Данные2!F:F)*100,0)&amp;"%",""))</f>
        <v/>
      </c>
    </row>
    <row r="1941" spans="1:28" x14ac:dyDescent="0.25">
      <c r="A1941" s="45" t="str">
        <f>IF(Данные2!$A1941&lt;&gt;"",Данные2!$A1941,"")</f>
        <v/>
      </c>
      <c r="G1941" s="45" t="str">
        <f t="shared" si="90"/>
        <v/>
      </c>
      <c r="H1941" s="45" t="str">
        <f>IF(COUNTIF(G$1:G1941,G1941)=1,IF(COUNT(H$1:H1940)&gt;0,MAX(H$1:H1940)+1,1),"")</f>
        <v/>
      </c>
      <c r="J1941" s="45" t="str">
        <f>IFERROR(IF(AND(Данные3!A1941&lt;&gt;"",Данные3!A1941=D$2),Данные3!B1941,""),"")</f>
        <v/>
      </c>
      <c r="K1941" s="45" t="str">
        <f>IF(COUNTIF(J$1:J1941,J1941)=1,IF(COUNT(K$1:K1940)&gt;0,MAX(K$1:K1940)+1,1),"")</f>
        <v/>
      </c>
      <c r="M1941" s="51" t="str">
        <f>IF(G1941="","",IFERROR(SUMIFS(Данные3!$E:$E,Данные3!$A:$A,D$2,Данные3!$B:$B,G1941),""))</f>
        <v/>
      </c>
      <c r="N1941" s="51" t="str">
        <f>IF(G1941="","",IFERROR(SUMIFS(Данные3!$F:$F,Данные3!$A:$A,D$2,Данные3!$B:$B,G1941),""))</f>
        <v/>
      </c>
      <c r="O1941" s="51" t="str">
        <f>IF(G1941="","",IFERROR(ROUND(SUMIFS(Данные3!$G:$G,Данные3!$A:$A,D$2,Данные3!$B:$B,G1941)*100,0)&amp;"%",""))</f>
        <v/>
      </c>
      <c r="U1941" s="51" t="str">
        <f t="shared" si="91"/>
        <v/>
      </c>
      <c r="V1941" s="53" t="str">
        <f t="shared" si="92"/>
        <v/>
      </c>
      <c r="W1941" s="51" t="str">
        <f>IFERROR(IF(Данные2!$A1941&lt;&gt;"",Данные2!$A1941,""),"")</f>
        <v/>
      </c>
      <c r="X1941" s="53" t="str">
        <f>IF(COUNTIF(W$1:W1941,W1941)=1,IF(COUNT(X$1:X1940)&gt;0,MAX(X$1:X1940)+1,1),"")</f>
        <v/>
      </c>
      <c r="Z1941" s="51" t="str">
        <f>IF($U1941="","",IFERROR(SUMIF(Данные2!$A:$A,Техлист!$U1941,Данные2!D:D),""))</f>
        <v/>
      </c>
      <c r="AA1941" s="51" t="str">
        <f>IF($U1941="","",IFERROR(SUMIF(Данные2!$A:$A,Техлист!$U1941,Данные2!E:E),""))</f>
        <v/>
      </c>
      <c r="AB1941" s="45" t="str">
        <f>IF($U1941="","",IFERROR(ROUND(SUMIF(Данные2!$A:$A,Техлист!$U1941,Данные2!F:F)*100,0)&amp;"%",""))</f>
        <v/>
      </c>
    </row>
    <row r="1942" spans="1:28" x14ac:dyDescent="0.25">
      <c r="A1942" s="45" t="str">
        <f>IF(Данные2!$A1942&lt;&gt;"",Данные2!$A1942,"")</f>
        <v/>
      </c>
      <c r="G1942" s="45" t="str">
        <f t="shared" si="90"/>
        <v/>
      </c>
      <c r="H1942" s="45" t="str">
        <f>IF(COUNTIF(G$1:G1942,G1942)=1,IF(COUNT(H$1:H1941)&gt;0,MAX(H$1:H1941)+1,1),"")</f>
        <v/>
      </c>
      <c r="J1942" s="45" t="str">
        <f>IFERROR(IF(AND(Данные3!A1942&lt;&gt;"",Данные3!A1942=D$2),Данные3!B1942,""),"")</f>
        <v/>
      </c>
      <c r="K1942" s="45" t="str">
        <f>IF(COUNTIF(J$1:J1942,J1942)=1,IF(COUNT(K$1:K1941)&gt;0,MAX(K$1:K1941)+1,1),"")</f>
        <v/>
      </c>
      <c r="M1942" s="51" t="str">
        <f>IF(G1942="","",IFERROR(SUMIFS(Данные3!$E:$E,Данные3!$A:$A,D$2,Данные3!$B:$B,G1942),""))</f>
        <v/>
      </c>
      <c r="N1942" s="51" t="str">
        <f>IF(G1942="","",IFERROR(SUMIFS(Данные3!$F:$F,Данные3!$A:$A,D$2,Данные3!$B:$B,G1942),""))</f>
        <v/>
      </c>
      <c r="O1942" s="51" t="str">
        <f>IF(G1942="","",IFERROR(ROUND(SUMIFS(Данные3!$G:$G,Данные3!$A:$A,D$2,Данные3!$B:$B,G1942)*100,0)&amp;"%",""))</f>
        <v/>
      </c>
      <c r="U1942" s="51" t="str">
        <f t="shared" si="91"/>
        <v/>
      </c>
      <c r="V1942" s="53" t="str">
        <f t="shared" si="92"/>
        <v/>
      </c>
      <c r="W1942" s="51" t="str">
        <f>IFERROR(IF(Данные2!$A1942&lt;&gt;"",Данные2!$A1942,""),"")</f>
        <v/>
      </c>
      <c r="X1942" s="53" t="str">
        <f>IF(COUNTIF(W$1:W1942,W1942)=1,IF(COUNT(X$1:X1941)&gt;0,MAX(X$1:X1941)+1,1),"")</f>
        <v/>
      </c>
      <c r="Z1942" s="51" t="str">
        <f>IF($U1942="","",IFERROR(SUMIF(Данные2!$A:$A,Техлист!$U1942,Данные2!D:D),""))</f>
        <v/>
      </c>
      <c r="AA1942" s="51" t="str">
        <f>IF($U1942="","",IFERROR(SUMIF(Данные2!$A:$A,Техлист!$U1942,Данные2!E:E),""))</f>
        <v/>
      </c>
      <c r="AB1942" s="45" t="str">
        <f>IF($U1942="","",IFERROR(ROUND(SUMIF(Данные2!$A:$A,Техлист!$U1942,Данные2!F:F)*100,0)&amp;"%",""))</f>
        <v/>
      </c>
    </row>
    <row r="1943" spans="1:28" x14ac:dyDescent="0.25">
      <c r="A1943" s="45" t="str">
        <f>IF(Данные2!$A1943&lt;&gt;"",Данные2!$A1943,"")</f>
        <v/>
      </c>
      <c r="G1943" s="45" t="str">
        <f t="shared" si="90"/>
        <v/>
      </c>
      <c r="H1943" s="45" t="str">
        <f>IF(COUNTIF(G$1:G1943,G1943)=1,IF(COUNT(H$1:H1942)&gt;0,MAX(H$1:H1942)+1,1),"")</f>
        <v/>
      </c>
      <c r="J1943" s="45" t="str">
        <f>IFERROR(IF(AND(Данные3!A1943&lt;&gt;"",Данные3!A1943=D$2),Данные3!B1943,""),"")</f>
        <v/>
      </c>
      <c r="K1943" s="45" t="str">
        <f>IF(COUNTIF(J$1:J1943,J1943)=1,IF(COUNT(K$1:K1942)&gt;0,MAX(K$1:K1942)+1,1),"")</f>
        <v/>
      </c>
      <c r="M1943" s="51" t="str">
        <f>IF(G1943="","",IFERROR(SUMIFS(Данные3!$E:$E,Данные3!$A:$A,D$2,Данные3!$B:$B,G1943),""))</f>
        <v/>
      </c>
      <c r="N1943" s="51" t="str">
        <f>IF(G1943="","",IFERROR(SUMIFS(Данные3!$F:$F,Данные3!$A:$A,D$2,Данные3!$B:$B,G1943),""))</f>
        <v/>
      </c>
      <c r="O1943" s="51" t="str">
        <f>IF(G1943="","",IFERROR(ROUND(SUMIFS(Данные3!$G:$G,Данные3!$A:$A,D$2,Данные3!$B:$B,G1943)*100,0)&amp;"%",""))</f>
        <v/>
      </c>
      <c r="U1943" s="51" t="str">
        <f t="shared" si="91"/>
        <v/>
      </c>
      <c r="V1943" s="53" t="str">
        <f t="shared" si="92"/>
        <v/>
      </c>
      <c r="W1943" s="51" t="str">
        <f>IFERROR(IF(Данные2!$A1943&lt;&gt;"",Данные2!$A1943,""),"")</f>
        <v/>
      </c>
      <c r="X1943" s="53" t="str">
        <f>IF(COUNTIF(W$1:W1943,W1943)=1,IF(COUNT(X$1:X1942)&gt;0,MAX(X$1:X1942)+1,1),"")</f>
        <v/>
      </c>
      <c r="Z1943" s="51" t="str">
        <f>IF($U1943="","",IFERROR(SUMIF(Данные2!$A:$A,Техлист!$U1943,Данные2!D:D),""))</f>
        <v/>
      </c>
      <c r="AA1943" s="51" t="str">
        <f>IF($U1943="","",IFERROR(SUMIF(Данные2!$A:$A,Техлист!$U1943,Данные2!E:E),""))</f>
        <v/>
      </c>
      <c r="AB1943" s="45" t="str">
        <f>IF($U1943="","",IFERROR(ROUND(SUMIF(Данные2!$A:$A,Техлист!$U1943,Данные2!F:F)*100,0)&amp;"%",""))</f>
        <v/>
      </c>
    </row>
    <row r="1944" spans="1:28" x14ac:dyDescent="0.25">
      <c r="A1944" s="45" t="str">
        <f>IF(Данные2!$A1944&lt;&gt;"",Данные2!$A1944,"")</f>
        <v/>
      </c>
      <c r="G1944" s="45" t="str">
        <f t="shared" si="90"/>
        <v/>
      </c>
      <c r="H1944" s="45" t="str">
        <f>IF(COUNTIF(G$1:G1944,G1944)=1,IF(COUNT(H$1:H1943)&gt;0,MAX(H$1:H1943)+1,1),"")</f>
        <v/>
      </c>
      <c r="J1944" s="45" t="str">
        <f>IFERROR(IF(AND(Данные3!A1944&lt;&gt;"",Данные3!A1944=D$2),Данные3!B1944,""),"")</f>
        <v/>
      </c>
      <c r="K1944" s="45" t="str">
        <f>IF(COUNTIF(J$1:J1944,J1944)=1,IF(COUNT(K$1:K1943)&gt;0,MAX(K$1:K1943)+1,1),"")</f>
        <v/>
      </c>
      <c r="M1944" s="51" t="str">
        <f>IF(G1944="","",IFERROR(SUMIFS(Данные3!$E:$E,Данные3!$A:$A,D$2,Данные3!$B:$B,G1944),""))</f>
        <v/>
      </c>
      <c r="N1944" s="51" t="str">
        <f>IF(G1944="","",IFERROR(SUMIFS(Данные3!$F:$F,Данные3!$A:$A,D$2,Данные3!$B:$B,G1944),""))</f>
        <v/>
      </c>
      <c r="O1944" s="51" t="str">
        <f>IF(G1944="","",IFERROR(ROUND(SUMIFS(Данные3!$G:$G,Данные3!$A:$A,D$2,Данные3!$B:$B,G1944)*100,0)&amp;"%",""))</f>
        <v/>
      </c>
      <c r="U1944" s="51" t="str">
        <f t="shared" si="91"/>
        <v/>
      </c>
      <c r="V1944" s="53" t="str">
        <f t="shared" si="92"/>
        <v/>
      </c>
      <c r="W1944" s="51" t="str">
        <f>IFERROR(IF(Данные2!$A1944&lt;&gt;"",Данные2!$A1944,""),"")</f>
        <v/>
      </c>
      <c r="X1944" s="53" t="str">
        <f>IF(COUNTIF(W$1:W1944,W1944)=1,IF(COUNT(X$1:X1943)&gt;0,MAX(X$1:X1943)+1,1),"")</f>
        <v/>
      </c>
      <c r="Z1944" s="51" t="str">
        <f>IF($U1944="","",IFERROR(SUMIF(Данные2!$A:$A,Техлист!$U1944,Данные2!D:D),""))</f>
        <v/>
      </c>
      <c r="AA1944" s="51" t="str">
        <f>IF($U1944="","",IFERROR(SUMIF(Данные2!$A:$A,Техлист!$U1944,Данные2!E:E),""))</f>
        <v/>
      </c>
      <c r="AB1944" s="45" t="str">
        <f>IF($U1944="","",IFERROR(ROUND(SUMIF(Данные2!$A:$A,Техлист!$U1944,Данные2!F:F)*100,0)&amp;"%",""))</f>
        <v/>
      </c>
    </row>
    <row r="1945" spans="1:28" x14ac:dyDescent="0.25">
      <c r="A1945" s="45" t="str">
        <f>IF(Данные2!$A1945&lt;&gt;"",Данные2!$A1945,"")</f>
        <v/>
      </c>
      <c r="G1945" s="45" t="str">
        <f t="shared" si="90"/>
        <v/>
      </c>
      <c r="H1945" s="45" t="str">
        <f>IF(COUNTIF(G$1:G1945,G1945)=1,IF(COUNT(H$1:H1944)&gt;0,MAX(H$1:H1944)+1,1),"")</f>
        <v/>
      </c>
      <c r="J1945" s="45" t="str">
        <f>IFERROR(IF(AND(Данные3!A1945&lt;&gt;"",Данные3!A1945=D$2),Данные3!B1945,""),"")</f>
        <v/>
      </c>
      <c r="K1945" s="45" t="str">
        <f>IF(COUNTIF(J$1:J1945,J1945)=1,IF(COUNT(K$1:K1944)&gt;0,MAX(K$1:K1944)+1,1),"")</f>
        <v/>
      </c>
      <c r="M1945" s="51" t="str">
        <f>IF(G1945="","",IFERROR(SUMIFS(Данные3!$E:$E,Данные3!$A:$A,D$2,Данные3!$B:$B,G1945),""))</f>
        <v/>
      </c>
      <c r="N1945" s="51" t="str">
        <f>IF(G1945="","",IFERROR(SUMIFS(Данные3!$F:$F,Данные3!$A:$A,D$2,Данные3!$B:$B,G1945),""))</f>
        <v/>
      </c>
      <c r="O1945" s="51" t="str">
        <f>IF(G1945="","",IFERROR(ROUND(SUMIFS(Данные3!$G:$G,Данные3!$A:$A,D$2,Данные3!$B:$B,G1945)*100,0)&amp;"%",""))</f>
        <v/>
      </c>
      <c r="U1945" s="51" t="str">
        <f t="shared" si="91"/>
        <v/>
      </c>
      <c r="V1945" s="53" t="str">
        <f t="shared" si="92"/>
        <v/>
      </c>
      <c r="W1945" s="51" t="str">
        <f>IFERROR(IF(Данные2!$A1945&lt;&gt;"",Данные2!$A1945,""),"")</f>
        <v/>
      </c>
      <c r="X1945" s="53" t="str">
        <f>IF(COUNTIF(W$1:W1945,W1945)=1,IF(COUNT(X$1:X1944)&gt;0,MAX(X$1:X1944)+1,1),"")</f>
        <v/>
      </c>
      <c r="Z1945" s="51" t="str">
        <f>IF($U1945="","",IFERROR(SUMIF(Данные2!$A:$A,Техлист!$U1945,Данные2!D:D),""))</f>
        <v/>
      </c>
      <c r="AA1945" s="51" t="str">
        <f>IF($U1945="","",IFERROR(SUMIF(Данные2!$A:$A,Техлист!$U1945,Данные2!E:E),""))</f>
        <v/>
      </c>
      <c r="AB1945" s="45" t="str">
        <f>IF($U1945="","",IFERROR(ROUND(SUMIF(Данные2!$A:$A,Техлист!$U1945,Данные2!F:F)*100,0)&amp;"%",""))</f>
        <v/>
      </c>
    </row>
    <row r="1946" spans="1:28" x14ac:dyDescent="0.25">
      <c r="A1946" s="45" t="str">
        <f>IF(Данные2!$A1946&lt;&gt;"",Данные2!$A1946,"")</f>
        <v/>
      </c>
      <c r="G1946" s="45" t="str">
        <f t="shared" si="90"/>
        <v/>
      </c>
      <c r="H1946" s="45" t="str">
        <f>IF(COUNTIF(G$1:G1946,G1946)=1,IF(COUNT(H$1:H1945)&gt;0,MAX(H$1:H1945)+1,1),"")</f>
        <v/>
      </c>
      <c r="J1946" s="45" t="str">
        <f>IFERROR(IF(AND(Данные3!A1946&lt;&gt;"",Данные3!A1946=D$2),Данные3!B1946,""),"")</f>
        <v/>
      </c>
      <c r="K1946" s="45" t="str">
        <f>IF(COUNTIF(J$1:J1946,J1946)=1,IF(COUNT(K$1:K1945)&gt;0,MAX(K$1:K1945)+1,1),"")</f>
        <v/>
      </c>
      <c r="M1946" s="51" t="str">
        <f>IF(G1946="","",IFERROR(SUMIFS(Данные3!$E:$E,Данные3!$A:$A,D$2,Данные3!$B:$B,G1946),""))</f>
        <v/>
      </c>
      <c r="N1946" s="51" t="str">
        <f>IF(G1946="","",IFERROR(SUMIFS(Данные3!$F:$F,Данные3!$A:$A,D$2,Данные3!$B:$B,G1946),""))</f>
        <v/>
      </c>
      <c r="O1946" s="51" t="str">
        <f>IF(G1946="","",IFERROR(ROUND(SUMIFS(Данные3!$G:$G,Данные3!$A:$A,D$2,Данные3!$B:$B,G1946)*100,0)&amp;"%",""))</f>
        <v/>
      </c>
      <c r="U1946" s="51" t="str">
        <f t="shared" si="91"/>
        <v/>
      </c>
      <c r="V1946" s="53" t="str">
        <f t="shared" si="92"/>
        <v/>
      </c>
      <c r="W1946" s="51" t="str">
        <f>IFERROR(IF(Данные2!$A1946&lt;&gt;"",Данные2!$A1946,""),"")</f>
        <v/>
      </c>
      <c r="X1946" s="53" t="str">
        <f>IF(COUNTIF(W$1:W1946,W1946)=1,IF(COUNT(X$1:X1945)&gt;0,MAX(X$1:X1945)+1,1),"")</f>
        <v/>
      </c>
      <c r="Z1946" s="51" t="str">
        <f>IF($U1946="","",IFERROR(SUMIF(Данные2!$A:$A,Техлист!$U1946,Данные2!D:D),""))</f>
        <v/>
      </c>
      <c r="AA1946" s="51" t="str">
        <f>IF($U1946="","",IFERROR(SUMIF(Данные2!$A:$A,Техлист!$U1946,Данные2!E:E),""))</f>
        <v/>
      </c>
      <c r="AB1946" s="45" t="str">
        <f>IF($U1946="","",IFERROR(ROUND(SUMIF(Данные2!$A:$A,Техлист!$U1946,Данные2!F:F)*100,0)&amp;"%",""))</f>
        <v/>
      </c>
    </row>
    <row r="1947" spans="1:28" x14ac:dyDescent="0.25">
      <c r="A1947" s="45" t="str">
        <f>IF(Данные2!$A1947&lt;&gt;"",Данные2!$A1947,"")</f>
        <v/>
      </c>
      <c r="G1947" s="45" t="str">
        <f t="shared" si="90"/>
        <v/>
      </c>
      <c r="H1947" s="45" t="str">
        <f>IF(COUNTIF(G$1:G1947,G1947)=1,IF(COUNT(H$1:H1946)&gt;0,MAX(H$1:H1946)+1,1),"")</f>
        <v/>
      </c>
      <c r="J1947" s="45" t="str">
        <f>IFERROR(IF(AND(Данные3!A1947&lt;&gt;"",Данные3!A1947=D$2),Данные3!B1947,""),"")</f>
        <v/>
      </c>
      <c r="K1947" s="45" t="str">
        <f>IF(COUNTIF(J$1:J1947,J1947)=1,IF(COUNT(K$1:K1946)&gt;0,MAX(K$1:K1946)+1,1),"")</f>
        <v/>
      </c>
      <c r="M1947" s="51" t="str">
        <f>IF(G1947="","",IFERROR(SUMIFS(Данные3!$E:$E,Данные3!$A:$A,D$2,Данные3!$B:$B,G1947),""))</f>
        <v/>
      </c>
      <c r="N1947" s="51" t="str">
        <f>IF(G1947="","",IFERROR(SUMIFS(Данные3!$F:$F,Данные3!$A:$A,D$2,Данные3!$B:$B,G1947),""))</f>
        <v/>
      </c>
      <c r="O1947" s="51" t="str">
        <f>IF(G1947="","",IFERROR(ROUND(SUMIFS(Данные3!$G:$G,Данные3!$A:$A,D$2,Данные3!$B:$B,G1947)*100,0)&amp;"%",""))</f>
        <v/>
      </c>
      <c r="U1947" s="51" t="str">
        <f t="shared" si="91"/>
        <v/>
      </c>
      <c r="V1947" s="53" t="str">
        <f t="shared" si="92"/>
        <v/>
      </c>
      <c r="W1947" s="51" t="str">
        <f>IFERROR(IF(Данные2!$A1947&lt;&gt;"",Данные2!$A1947,""),"")</f>
        <v/>
      </c>
      <c r="X1947" s="53" t="str">
        <f>IF(COUNTIF(W$1:W1947,W1947)=1,IF(COUNT(X$1:X1946)&gt;0,MAX(X$1:X1946)+1,1),"")</f>
        <v/>
      </c>
      <c r="Z1947" s="51" t="str">
        <f>IF($U1947="","",IFERROR(SUMIF(Данные2!$A:$A,Техлист!$U1947,Данные2!D:D),""))</f>
        <v/>
      </c>
      <c r="AA1947" s="51" t="str">
        <f>IF($U1947="","",IFERROR(SUMIF(Данные2!$A:$A,Техлист!$U1947,Данные2!E:E),""))</f>
        <v/>
      </c>
      <c r="AB1947" s="45" t="str">
        <f>IF($U1947="","",IFERROR(ROUND(SUMIF(Данные2!$A:$A,Техлист!$U1947,Данные2!F:F)*100,0)&amp;"%",""))</f>
        <v/>
      </c>
    </row>
    <row r="1948" spans="1:28" x14ac:dyDescent="0.25">
      <c r="A1948" s="45" t="str">
        <f>IF(Данные2!$A1948&lt;&gt;"",Данные2!$A1948,"")</f>
        <v/>
      </c>
      <c r="G1948" s="45" t="str">
        <f t="shared" si="90"/>
        <v/>
      </c>
      <c r="H1948" s="45" t="str">
        <f>IF(COUNTIF(G$1:G1948,G1948)=1,IF(COUNT(H$1:H1947)&gt;0,MAX(H$1:H1947)+1,1),"")</f>
        <v/>
      </c>
      <c r="J1948" s="45" t="str">
        <f>IFERROR(IF(AND(Данные3!A1948&lt;&gt;"",Данные3!A1948=D$2),Данные3!B1948,""),"")</f>
        <v/>
      </c>
      <c r="K1948" s="45" t="str">
        <f>IF(COUNTIF(J$1:J1948,J1948)=1,IF(COUNT(K$1:K1947)&gt;0,MAX(K$1:K1947)+1,1),"")</f>
        <v/>
      </c>
      <c r="M1948" s="51" t="str">
        <f>IF(G1948="","",IFERROR(SUMIFS(Данные3!$E:$E,Данные3!$A:$A,D$2,Данные3!$B:$B,G1948),""))</f>
        <v/>
      </c>
      <c r="N1948" s="51" t="str">
        <f>IF(G1948="","",IFERROR(SUMIFS(Данные3!$F:$F,Данные3!$A:$A,D$2,Данные3!$B:$B,G1948),""))</f>
        <v/>
      </c>
      <c r="O1948" s="51" t="str">
        <f>IF(G1948="","",IFERROR(ROUND(SUMIFS(Данные3!$G:$G,Данные3!$A:$A,D$2,Данные3!$B:$B,G1948)*100,0)&amp;"%",""))</f>
        <v/>
      </c>
      <c r="U1948" s="51" t="str">
        <f t="shared" si="91"/>
        <v/>
      </c>
      <c r="V1948" s="53" t="str">
        <f t="shared" si="92"/>
        <v/>
      </c>
      <c r="W1948" s="51" t="str">
        <f>IFERROR(IF(Данные2!$A1948&lt;&gt;"",Данные2!$A1948,""),"")</f>
        <v/>
      </c>
      <c r="X1948" s="53" t="str">
        <f>IF(COUNTIF(W$1:W1948,W1948)=1,IF(COUNT(X$1:X1947)&gt;0,MAX(X$1:X1947)+1,1),"")</f>
        <v/>
      </c>
      <c r="Z1948" s="51" t="str">
        <f>IF($U1948="","",IFERROR(SUMIF(Данные2!$A:$A,Техлист!$U1948,Данные2!D:D),""))</f>
        <v/>
      </c>
      <c r="AA1948" s="51" t="str">
        <f>IF($U1948="","",IFERROR(SUMIF(Данные2!$A:$A,Техлист!$U1948,Данные2!E:E),""))</f>
        <v/>
      </c>
      <c r="AB1948" s="45" t="str">
        <f>IF($U1948="","",IFERROR(ROUND(SUMIF(Данные2!$A:$A,Техлист!$U1948,Данные2!F:F)*100,0)&amp;"%",""))</f>
        <v/>
      </c>
    </row>
    <row r="1949" spans="1:28" x14ac:dyDescent="0.25">
      <c r="A1949" s="45" t="str">
        <f>IF(Данные2!$A1949&lt;&gt;"",Данные2!$A1949,"")</f>
        <v/>
      </c>
      <c r="G1949" s="45" t="str">
        <f t="shared" si="90"/>
        <v/>
      </c>
      <c r="H1949" s="45" t="str">
        <f>IF(COUNTIF(G$1:G1949,G1949)=1,IF(COUNT(H$1:H1948)&gt;0,MAX(H$1:H1948)+1,1),"")</f>
        <v/>
      </c>
      <c r="J1949" s="45" t="str">
        <f>IFERROR(IF(AND(Данные3!A1949&lt;&gt;"",Данные3!A1949=D$2),Данные3!B1949,""),"")</f>
        <v/>
      </c>
      <c r="K1949" s="45" t="str">
        <f>IF(COUNTIF(J$1:J1949,J1949)=1,IF(COUNT(K$1:K1948)&gt;0,MAX(K$1:K1948)+1,1),"")</f>
        <v/>
      </c>
      <c r="M1949" s="51" t="str">
        <f>IF(G1949="","",IFERROR(SUMIFS(Данные3!$E:$E,Данные3!$A:$A,D$2,Данные3!$B:$B,G1949),""))</f>
        <v/>
      </c>
      <c r="N1949" s="51" t="str">
        <f>IF(G1949="","",IFERROR(SUMIFS(Данные3!$F:$F,Данные3!$A:$A,D$2,Данные3!$B:$B,G1949),""))</f>
        <v/>
      </c>
      <c r="O1949" s="51" t="str">
        <f>IF(G1949="","",IFERROR(ROUND(SUMIFS(Данные3!$G:$G,Данные3!$A:$A,D$2,Данные3!$B:$B,G1949)*100,0)&amp;"%",""))</f>
        <v/>
      </c>
      <c r="U1949" s="51" t="str">
        <f t="shared" si="91"/>
        <v/>
      </c>
      <c r="V1949" s="53" t="str">
        <f t="shared" si="92"/>
        <v/>
      </c>
      <c r="W1949" s="51" t="str">
        <f>IFERROR(IF(Данные2!$A1949&lt;&gt;"",Данные2!$A1949,""),"")</f>
        <v/>
      </c>
      <c r="X1949" s="53" t="str">
        <f>IF(COUNTIF(W$1:W1949,W1949)=1,IF(COUNT(X$1:X1948)&gt;0,MAX(X$1:X1948)+1,1),"")</f>
        <v/>
      </c>
      <c r="Z1949" s="51" t="str">
        <f>IF($U1949="","",IFERROR(SUMIF(Данные2!$A:$A,Техлист!$U1949,Данные2!D:D),""))</f>
        <v/>
      </c>
      <c r="AA1949" s="51" t="str">
        <f>IF($U1949="","",IFERROR(SUMIF(Данные2!$A:$A,Техлист!$U1949,Данные2!E:E),""))</f>
        <v/>
      </c>
      <c r="AB1949" s="45" t="str">
        <f>IF($U1949="","",IFERROR(ROUND(SUMIF(Данные2!$A:$A,Техлист!$U1949,Данные2!F:F)*100,0)&amp;"%",""))</f>
        <v/>
      </c>
    </row>
    <row r="1950" spans="1:28" x14ac:dyDescent="0.25">
      <c r="A1950" s="45" t="str">
        <f>IF(Данные2!$A1950&lt;&gt;"",Данные2!$A1950,"")</f>
        <v/>
      </c>
      <c r="G1950" s="45" t="str">
        <f t="shared" si="90"/>
        <v/>
      </c>
      <c r="H1950" s="45" t="str">
        <f>IF(COUNTIF(G$1:G1950,G1950)=1,IF(COUNT(H$1:H1949)&gt;0,MAX(H$1:H1949)+1,1),"")</f>
        <v/>
      </c>
      <c r="J1950" s="45" t="str">
        <f>IFERROR(IF(AND(Данные3!A1950&lt;&gt;"",Данные3!A1950=D$2),Данные3!B1950,""),"")</f>
        <v/>
      </c>
      <c r="K1950" s="45" t="str">
        <f>IF(COUNTIF(J$1:J1950,J1950)=1,IF(COUNT(K$1:K1949)&gt;0,MAX(K$1:K1949)+1,1),"")</f>
        <v/>
      </c>
      <c r="M1950" s="51" t="str">
        <f>IF(G1950="","",IFERROR(SUMIFS(Данные3!$E:$E,Данные3!$A:$A,D$2,Данные3!$B:$B,G1950),""))</f>
        <v/>
      </c>
      <c r="N1950" s="51" t="str">
        <f>IF(G1950="","",IFERROR(SUMIFS(Данные3!$F:$F,Данные3!$A:$A,D$2,Данные3!$B:$B,G1950),""))</f>
        <v/>
      </c>
      <c r="O1950" s="51" t="str">
        <f>IF(G1950="","",IFERROR(ROUND(SUMIFS(Данные3!$G:$G,Данные3!$A:$A,D$2,Данные3!$B:$B,G1950)*100,0)&amp;"%",""))</f>
        <v/>
      </c>
      <c r="U1950" s="51" t="str">
        <f t="shared" si="91"/>
        <v/>
      </c>
      <c r="V1950" s="53" t="str">
        <f t="shared" si="92"/>
        <v/>
      </c>
      <c r="W1950" s="51" t="str">
        <f>IFERROR(IF(Данные2!$A1950&lt;&gt;"",Данные2!$A1950,""),"")</f>
        <v/>
      </c>
      <c r="X1950" s="53" t="str">
        <f>IF(COUNTIF(W$1:W1950,W1950)=1,IF(COUNT(X$1:X1949)&gt;0,MAX(X$1:X1949)+1,1),"")</f>
        <v/>
      </c>
      <c r="Z1950" s="51" t="str">
        <f>IF($U1950="","",IFERROR(SUMIF(Данные2!$A:$A,Техлист!$U1950,Данные2!D:D),""))</f>
        <v/>
      </c>
      <c r="AA1950" s="51" t="str">
        <f>IF($U1950="","",IFERROR(SUMIF(Данные2!$A:$A,Техлист!$U1950,Данные2!E:E),""))</f>
        <v/>
      </c>
      <c r="AB1950" s="45" t="str">
        <f>IF($U1950="","",IFERROR(ROUND(SUMIF(Данные2!$A:$A,Техлист!$U1950,Данные2!F:F)*100,0)&amp;"%",""))</f>
        <v/>
      </c>
    </row>
    <row r="1951" spans="1:28" x14ac:dyDescent="0.25">
      <c r="A1951" s="45" t="str">
        <f>IF(Данные2!$A1951&lt;&gt;"",Данные2!$A1951,"")</f>
        <v/>
      </c>
      <c r="G1951" s="45" t="str">
        <f t="shared" si="90"/>
        <v/>
      </c>
      <c r="H1951" s="45" t="str">
        <f>IF(COUNTIF(G$1:G1951,G1951)=1,IF(COUNT(H$1:H1950)&gt;0,MAX(H$1:H1950)+1,1),"")</f>
        <v/>
      </c>
      <c r="J1951" s="45" t="str">
        <f>IFERROR(IF(AND(Данные3!A1951&lt;&gt;"",Данные3!A1951=D$2),Данные3!B1951,""),"")</f>
        <v/>
      </c>
      <c r="K1951" s="45" t="str">
        <f>IF(COUNTIF(J$1:J1951,J1951)=1,IF(COUNT(K$1:K1950)&gt;0,MAX(K$1:K1950)+1,1),"")</f>
        <v/>
      </c>
      <c r="M1951" s="51" t="str">
        <f>IF(G1951="","",IFERROR(SUMIFS(Данные3!$E:$E,Данные3!$A:$A,D$2,Данные3!$B:$B,G1951),""))</f>
        <v/>
      </c>
      <c r="N1951" s="51" t="str">
        <f>IF(G1951="","",IFERROR(SUMIFS(Данные3!$F:$F,Данные3!$A:$A,D$2,Данные3!$B:$B,G1951),""))</f>
        <v/>
      </c>
      <c r="O1951" s="51" t="str">
        <f>IF(G1951="","",IFERROR(ROUND(SUMIFS(Данные3!$G:$G,Данные3!$A:$A,D$2,Данные3!$B:$B,G1951)*100,0)&amp;"%",""))</f>
        <v/>
      </c>
      <c r="U1951" s="51" t="str">
        <f t="shared" si="91"/>
        <v/>
      </c>
      <c r="V1951" s="53" t="str">
        <f t="shared" si="92"/>
        <v/>
      </c>
      <c r="W1951" s="51" t="str">
        <f>IFERROR(IF(Данные2!$A1951&lt;&gt;"",Данные2!$A1951,""),"")</f>
        <v/>
      </c>
      <c r="X1951" s="53" t="str">
        <f>IF(COUNTIF(W$1:W1951,W1951)=1,IF(COUNT(X$1:X1950)&gt;0,MAX(X$1:X1950)+1,1),"")</f>
        <v/>
      </c>
      <c r="Z1951" s="51" t="str">
        <f>IF($U1951="","",IFERROR(SUMIF(Данные2!$A:$A,Техлист!$U1951,Данные2!D:D),""))</f>
        <v/>
      </c>
      <c r="AA1951" s="51" t="str">
        <f>IF($U1951="","",IFERROR(SUMIF(Данные2!$A:$A,Техлист!$U1951,Данные2!E:E),""))</f>
        <v/>
      </c>
      <c r="AB1951" s="45" t="str">
        <f>IF($U1951="","",IFERROR(ROUND(SUMIF(Данные2!$A:$A,Техлист!$U1951,Данные2!F:F)*100,0)&amp;"%",""))</f>
        <v/>
      </c>
    </row>
    <row r="1952" spans="1:28" x14ac:dyDescent="0.25">
      <c r="A1952" s="45" t="str">
        <f>IF(Данные2!$A1952&lt;&gt;"",Данные2!$A1952,"")</f>
        <v/>
      </c>
      <c r="G1952" s="45" t="str">
        <f t="shared" si="90"/>
        <v/>
      </c>
      <c r="H1952" s="45" t="str">
        <f>IF(COUNTIF(G$1:G1952,G1952)=1,IF(COUNT(H$1:H1951)&gt;0,MAX(H$1:H1951)+1,1),"")</f>
        <v/>
      </c>
      <c r="J1952" s="45" t="str">
        <f>IFERROR(IF(AND(Данные3!A1952&lt;&gt;"",Данные3!A1952=D$2),Данные3!B1952,""),"")</f>
        <v/>
      </c>
      <c r="K1952" s="45" t="str">
        <f>IF(COUNTIF(J$1:J1952,J1952)=1,IF(COUNT(K$1:K1951)&gt;0,MAX(K$1:K1951)+1,1),"")</f>
        <v/>
      </c>
      <c r="M1952" s="51" t="str">
        <f>IF(G1952="","",IFERROR(SUMIFS(Данные3!$E:$E,Данные3!$A:$A,D$2,Данные3!$B:$B,G1952),""))</f>
        <v/>
      </c>
      <c r="N1952" s="51" t="str">
        <f>IF(G1952="","",IFERROR(SUMIFS(Данные3!$F:$F,Данные3!$A:$A,D$2,Данные3!$B:$B,G1952),""))</f>
        <v/>
      </c>
      <c r="O1952" s="51" t="str">
        <f>IF(G1952="","",IFERROR(ROUND(SUMIFS(Данные3!$G:$G,Данные3!$A:$A,D$2,Данные3!$B:$B,G1952)*100,0)&amp;"%",""))</f>
        <v/>
      </c>
      <c r="U1952" s="51" t="str">
        <f t="shared" si="91"/>
        <v/>
      </c>
      <c r="V1952" s="53" t="str">
        <f t="shared" si="92"/>
        <v/>
      </c>
      <c r="W1952" s="51" t="str">
        <f>IFERROR(IF(Данные2!$A1952&lt;&gt;"",Данные2!$A1952,""),"")</f>
        <v/>
      </c>
      <c r="X1952" s="53" t="str">
        <f>IF(COUNTIF(W$1:W1952,W1952)=1,IF(COUNT(X$1:X1951)&gt;0,MAX(X$1:X1951)+1,1),"")</f>
        <v/>
      </c>
      <c r="Z1952" s="51" t="str">
        <f>IF($U1952="","",IFERROR(SUMIF(Данные2!$A:$A,Техлист!$U1952,Данные2!D:D),""))</f>
        <v/>
      </c>
      <c r="AA1952" s="51" t="str">
        <f>IF($U1952="","",IFERROR(SUMIF(Данные2!$A:$A,Техлист!$U1952,Данные2!E:E),""))</f>
        <v/>
      </c>
      <c r="AB1952" s="45" t="str">
        <f>IF($U1952="","",IFERROR(ROUND(SUMIF(Данные2!$A:$A,Техлист!$U1952,Данные2!F:F)*100,0)&amp;"%",""))</f>
        <v/>
      </c>
    </row>
    <row r="1953" spans="1:28" x14ac:dyDescent="0.25">
      <c r="A1953" s="45" t="str">
        <f>IF(Данные2!$A1953&lt;&gt;"",Данные2!$A1953,"")</f>
        <v/>
      </c>
      <c r="G1953" s="45" t="str">
        <f t="shared" si="90"/>
        <v/>
      </c>
      <c r="H1953" s="45" t="str">
        <f>IF(COUNTIF(G$1:G1953,G1953)=1,IF(COUNT(H$1:H1952)&gt;0,MAX(H$1:H1952)+1,1),"")</f>
        <v/>
      </c>
      <c r="J1953" s="45" t="str">
        <f>IFERROR(IF(AND(Данные3!A1953&lt;&gt;"",Данные3!A1953=D$2),Данные3!B1953,""),"")</f>
        <v/>
      </c>
      <c r="K1953" s="45" t="str">
        <f>IF(COUNTIF(J$1:J1953,J1953)=1,IF(COUNT(K$1:K1952)&gt;0,MAX(K$1:K1952)+1,1),"")</f>
        <v/>
      </c>
      <c r="M1953" s="51" t="str">
        <f>IF(G1953="","",IFERROR(SUMIFS(Данные3!$E:$E,Данные3!$A:$A,D$2,Данные3!$B:$B,G1953),""))</f>
        <v/>
      </c>
      <c r="N1953" s="51" t="str">
        <f>IF(G1953="","",IFERROR(SUMIFS(Данные3!$F:$F,Данные3!$A:$A,D$2,Данные3!$B:$B,G1953),""))</f>
        <v/>
      </c>
      <c r="O1953" s="51" t="str">
        <f>IF(G1953="","",IFERROR(ROUND(SUMIFS(Данные3!$G:$G,Данные3!$A:$A,D$2,Данные3!$B:$B,G1953)*100,0)&amp;"%",""))</f>
        <v/>
      </c>
      <c r="U1953" s="51" t="str">
        <f t="shared" si="91"/>
        <v/>
      </c>
      <c r="V1953" s="53" t="str">
        <f t="shared" si="92"/>
        <v/>
      </c>
      <c r="W1953" s="51" t="str">
        <f>IFERROR(IF(Данные2!$A1953&lt;&gt;"",Данные2!$A1953,""),"")</f>
        <v/>
      </c>
      <c r="X1953" s="53" t="str">
        <f>IF(COUNTIF(W$1:W1953,W1953)=1,IF(COUNT(X$1:X1952)&gt;0,MAX(X$1:X1952)+1,1),"")</f>
        <v/>
      </c>
      <c r="Z1953" s="51" t="str">
        <f>IF($U1953="","",IFERROR(SUMIF(Данные2!$A:$A,Техлист!$U1953,Данные2!D:D),""))</f>
        <v/>
      </c>
      <c r="AA1953" s="51" t="str">
        <f>IF($U1953="","",IFERROR(SUMIF(Данные2!$A:$A,Техлист!$U1953,Данные2!E:E),""))</f>
        <v/>
      </c>
      <c r="AB1953" s="45" t="str">
        <f>IF($U1953="","",IFERROR(ROUND(SUMIF(Данные2!$A:$A,Техлист!$U1953,Данные2!F:F)*100,0)&amp;"%",""))</f>
        <v/>
      </c>
    </row>
    <row r="1954" spans="1:28" x14ac:dyDescent="0.25">
      <c r="A1954" s="45" t="str">
        <f>IF(Данные2!$A1954&lt;&gt;"",Данные2!$A1954,"")</f>
        <v/>
      </c>
      <c r="G1954" s="45" t="str">
        <f t="shared" si="90"/>
        <v/>
      </c>
      <c r="H1954" s="45" t="str">
        <f>IF(COUNTIF(G$1:G1954,G1954)=1,IF(COUNT(H$1:H1953)&gt;0,MAX(H$1:H1953)+1,1),"")</f>
        <v/>
      </c>
      <c r="J1954" s="45" t="str">
        <f>IFERROR(IF(AND(Данные3!A1954&lt;&gt;"",Данные3!A1954=D$2),Данные3!B1954,""),"")</f>
        <v/>
      </c>
      <c r="K1954" s="45" t="str">
        <f>IF(COUNTIF(J$1:J1954,J1954)=1,IF(COUNT(K$1:K1953)&gt;0,MAX(K$1:K1953)+1,1),"")</f>
        <v/>
      </c>
      <c r="M1954" s="51" t="str">
        <f>IF(G1954="","",IFERROR(SUMIFS(Данные3!$E:$E,Данные3!$A:$A,D$2,Данные3!$B:$B,G1954),""))</f>
        <v/>
      </c>
      <c r="N1954" s="51" t="str">
        <f>IF(G1954="","",IFERROR(SUMIFS(Данные3!$F:$F,Данные3!$A:$A,D$2,Данные3!$B:$B,G1954),""))</f>
        <v/>
      </c>
      <c r="O1954" s="51" t="str">
        <f>IF(G1954="","",IFERROR(ROUND(SUMIFS(Данные3!$G:$G,Данные3!$A:$A,D$2,Данные3!$B:$B,G1954)*100,0)&amp;"%",""))</f>
        <v/>
      </c>
      <c r="U1954" s="51" t="str">
        <f t="shared" si="91"/>
        <v/>
      </c>
      <c r="V1954" s="53" t="str">
        <f t="shared" si="92"/>
        <v/>
      </c>
      <c r="W1954" s="51" t="str">
        <f>IFERROR(IF(Данные2!$A1954&lt;&gt;"",Данные2!$A1954,""),"")</f>
        <v/>
      </c>
      <c r="X1954" s="53" t="str">
        <f>IF(COUNTIF(W$1:W1954,W1954)=1,IF(COUNT(X$1:X1953)&gt;0,MAX(X$1:X1953)+1,1),"")</f>
        <v/>
      </c>
      <c r="Z1954" s="51" t="str">
        <f>IF($U1954="","",IFERROR(SUMIF(Данные2!$A:$A,Техлист!$U1954,Данные2!D:D),""))</f>
        <v/>
      </c>
      <c r="AA1954" s="51" t="str">
        <f>IF($U1954="","",IFERROR(SUMIF(Данные2!$A:$A,Техлист!$U1954,Данные2!E:E),""))</f>
        <v/>
      </c>
      <c r="AB1954" s="45" t="str">
        <f>IF($U1954="","",IFERROR(ROUND(SUMIF(Данные2!$A:$A,Техлист!$U1954,Данные2!F:F)*100,0)&amp;"%",""))</f>
        <v/>
      </c>
    </row>
    <row r="1955" spans="1:28" x14ac:dyDescent="0.25">
      <c r="A1955" s="45" t="str">
        <f>IF(Данные2!$A1955&lt;&gt;"",Данные2!$A1955,"")</f>
        <v/>
      </c>
      <c r="G1955" s="45" t="str">
        <f t="shared" si="90"/>
        <v/>
      </c>
      <c r="H1955" s="45" t="str">
        <f>IF(COUNTIF(G$1:G1955,G1955)=1,IF(COUNT(H$1:H1954)&gt;0,MAX(H$1:H1954)+1,1),"")</f>
        <v/>
      </c>
      <c r="J1955" s="45" t="str">
        <f>IFERROR(IF(AND(Данные3!A1955&lt;&gt;"",Данные3!A1955=D$2),Данные3!B1955,""),"")</f>
        <v/>
      </c>
      <c r="K1955" s="45" t="str">
        <f>IF(COUNTIF(J$1:J1955,J1955)=1,IF(COUNT(K$1:K1954)&gt;0,MAX(K$1:K1954)+1,1),"")</f>
        <v/>
      </c>
      <c r="M1955" s="51" t="str">
        <f>IF(G1955="","",IFERROR(SUMIFS(Данные3!$E:$E,Данные3!$A:$A,D$2,Данные3!$B:$B,G1955),""))</f>
        <v/>
      </c>
      <c r="N1955" s="51" t="str">
        <f>IF(G1955="","",IFERROR(SUMIFS(Данные3!$F:$F,Данные3!$A:$A,D$2,Данные3!$B:$B,G1955),""))</f>
        <v/>
      </c>
      <c r="O1955" s="51" t="str">
        <f>IF(G1955="","",IFERROR(ROUND(SUMIFS(Данные3!$G:$G,Данные3!$A:$A,D$2,Данные3!$B:$B,G1955)*100,0)&amp;"%",""))</f>
        <v/>
      </c>
      <c r="U1955" s="51" t="str">
        <f t="shared" si="91"/>
        <v/>
      </c>
      <c r="V1955" s="53" t="str">
        <f t="shared" si="92"/>
        <v/>
      </c>
      <c r="W1955" s="51" t="str">
        <f>IFERROR(IF(Данные2!$A1955&lt;&gt;"",Данные2!$A1955,""),"")</f>
        <v/>
      </c>
      <c r="X1955" s="53" t="str">
        <f>IF(COUNTIF(W$1:W1955,W1955)=1,IF(COUNT(X$1:X1954)&gt;0,MAX(X$1:X1954)+1,1),"")</f>
        <v/>
      </c>
      <c r="Z1955" s="51" t="str">
        <f>IF($U1955="","",IFERROR(SUMIF(Данные2!$A:$A,Техлист!$U1955,Данные2!D:D),""))</f>
        <v/>
      </c>
      <c r="AA1955" s="51" t="str">
        <f>IF($U1955="","",IFERROR(SUMIF(Данные2!$A:$A,Техлист!$U1955,Данные2!E:E),""))</f>
        <v/>
      </c>
      <c r="AB1955" s="45" t="str">
        <f>IF($U1955="","",IFERROR(ROUND(SUMIF(Данные2!$A:$A,Техлист!$U1955,Данные2!F:F)*100,0)&amp;"%",""))</f>
        <v/>
      </c>
    </row>
    <row r="1956" spans="1:28" x14ac:dyDescent="0.25">
      <c r="A1956" s="45" t="str">
        <f>IF(Данные2!$A1956&lt;&gt;"",Данные2!$A1956,"")</f>
        <v/>
      </c>
      <c r="G1956" s="45" t="str">
        <f t="shared" si="90"/>
        <v/>
      </c>
      <c r="H1956" s="45" t="str">
        <f>IF(COUNTIF(G$1:G1956,G1956)=1,IF(COUNT(H$1:H1955)&gt;0,MAX(H$1:H1955)+1,1),"")</f>
        <v/>
      </c>
      <c r="J1956" s="45" t="str">
        <f>IFERROR(IF(AND(Данные3!A1956&lt;&gt;"",Данные3!A1956=D$2),Данные3!B1956,""),"")</f>
        <v/>
      </c>
      <c r="K1956" s="45" t="str">
        <f>IF(COUNTIF(J$1:J1956,J1956)=1,IF(COUNT(K$1:K1955)&gt;0,MAX(K$1:K1955)+1,1),"")</f>
        <v/>
      </c>
      <c r="M1956" s="51" t="str">
        <f>IF(G1956="","",IFERROR(SUMIFS(Данные3!$E:$E,Данные3!$A:$A,D$2,Данные3!$B:$B,G1956),""))</f>
        <v/>
      </c>
      <c r="N1956" s="51" t="str">
        <f>IF(G1956="","",IFERROR(SUMIFS(Данные3!$F:$F,Данные3!$A:$A,D$2,Данные3!$B:$B,G1956),""))</f>
        <v/>
      </c>
      <c r="O1956" s="51" t="str">
        <f>IF(G1956="","",IFERROR(ROUND(SUMIFS(Данные3!$G:$G,Данные3!$A:$A,D$2,Данные3!$B:$B,G1956)*100,0)&amp;"%",""))</f>
        <v/>
      </c>
      <c r="U1956" s="51" t="str">
        <f t="shared" si="91"/>
        <v/>
      </c>
      <c r="V1956" s="53" t="str">
        <f t="shared" si="92"/>
        <v/>
      </c>
      <c r="W1956" s="51" t="str">
        <f>IFERROR(IF(Данные2!$A1956&lt;&gt;"",Данные2!$A1956,""),"")</f>
        <v/>
      </c>
      <c r="X1956" s="53" t="str">
        <f>IF(COUNTIF(W$1:W1956,W1956)=1,IF(COUNT(X$1:X1955)&gt;0,MAX(X$1:X1955)+1,1),"")</f>
        <v/>
      </c>
      <c r="Z1956" s="51" t="str">
        <f>IF($U1956="","",IFERROR(SUMIF(Данные2!$A:$A,Техлист!$U1956,Данные2!D:D),""))</f>
        <v/>
      </c>
      <c r="AA1956" s="51" t="str">
        <f>IF($U1956="","",IFERROR(SUMIF(Данные2!$A:$A,Техлист!$U1956,Данные2!E:E),""))</f>
        <v/>
      </c>
      <c r="AB1956" s="45" t="str">
        <f>IF($U1956="","",IFERROR(ROUND(SUMIF(Данные2!$A:$A,Техлист!$U1956,Данные2!F:F)*100,0)&amp;"%",""))</f>
        <v/>
      </c>
    </row>
    <row r="1957" spans="1:28" x14ac:dyDescent="0.25">
      <c r="A1957" s="45" t="str">
        <f>IF(Данные2!$A1957&lt;&gt;"",Данные2!$A1957,"")</f>
        <v/>
      </c>
      <c r="G1957" s="45" t="str">
        <f t="shared" si="90"/>
        <v/>
      </c>
      <c r="H1957" s="45" t="str">
        <f>IF(COUNTIF(G$1:G1957,G1957)=1,IF(COUNT(H$1:H1956)&gt;0,MAX(H$1:H1956)+1,1),"")</f>
        <v/>
      </c>
      <c r="J1957" s="45" t="str">
        <f>IFERROR(IF(AND(Данные3!A1957&lt;&gt;"",Данные3!A1957=D$2),Данные3!B1957,""),"")</f>
        <v/>
      </c>
      <c r="K1957" s="45" t="str">
        <f>IF(COUNTIF(J$1:J1957,J1957)=1,IF(COUNT(K$1:K1956)&gt;0,MAX(K$1:K1956)+1,1),"")</f>
        <v/>
      </c>
      <c r="M1957" s="51" t="str">
        <f>IF(G1957="","",IFERROR(SUMIFS(Данные3!$E:$E,Данные3!$A:$A,D$2,Данные3!$B:$B,G1957),""))</f>
        <v/>
      </c>
      <c r="N1957" s="51" t="str">
        <f>IF(G1957="","",IFERROR(SUMIFS(Данные3!$F:$F,Данные3!$A:$A,D$2,Данные3!$B:$B,G1957),""))</f>
        <v/>
      </c>
      <c r="O1957" s="51" t="str">
        <f>IF(G1957="","",IFERROR(ROUND(SUMIFS(Данные3!$G:$G,Данные3!$A:$A,D$2,Данные3!$B:$B,G1957)*100,0)&amp;"%",""))</f>
        <v/>
      </c>
      <c r="U1957" s="51" t="str">
        <f t="shared" si="91"/>
        <v/>
      </c>
      <c r="V1957" s="53" t="str">
        <f t="shared" si="92"/>
        <v/>
      </c>
      <c r="W1957" s="51" t="str">
        <f>IFERROR(IF(Данные2!$A1957&lt;&gt;"",Данные2!$A1957,""),"")</f>
        <v/>
      </c>
      <c r="X1957" s="53" t="str">
        <f>IF(COUNTIF(W$1:W1957,W1957)=1,IF(COUNT(X$1:X1956)&gt;0,MAX(X$1:X1956)+1,1),"")</f>
        <v/>
      </c>
      <c r="Z1957" s="51" t="str">
        <f>IF($U1957="","",IFERROR(SUMIF(Данные2!$A:$A,Техлист!$U1957,Данные2!D:D),""))</f>
        <v/>
      </c>
      <c r="AA1957" s="51" t="str">
        <f>IF($U1957="","",IFERROR(SUMIF(Данные2!$A:$A,Техлист!$U1957,Данные2!E:E),""))</f>
        <v/>
      </c>
      <c r="AB1957" s="45" t="str">
        <f>IF($U1957="","",IFERROR(ROUND(SUMIF(Данные2!$A:$A,Техлист!$U1957,Данные2!F:F)*100,0)&amp;"%",""))</f>
        <v/>
      </c>
    </row>
    <row r="1958" spans="1:28" x14ac:dyDescent="0.25">
      <c r="A1958" s="45" t="str">
        <f>IF(Данные2!$A1958&lt;&gt;"",Данные2!$A1958,"")</f>
        <v/>
      </c>
      <c r="G1958" s="45" t="str">
        <f t="shared" si="90"/>
        <v/>
      </c>
      <c r="H1958" s="45" t="str">
        <f>IF(COUNTIF(G$1:G1958,G1958)=1,IF(COUNT(H$1:H1957)&gt;0,MAX(H$1:H1957)+1,1),"")</f>
        <v/>
      </c>
      <c r="J1958" s="45" t="str">
        <f>IFERROR(IF(AND(Данные3!A1958&lt;&gt;"",Данные3!A1958=D$2),Данные3!B1958,""),"")</f>
        <v/>
      </c>
      <c r="K1958" s="45" t="str">
        <f>IF(COUNTIF(J$1:J1958,J1958)=1,IF(COUNT(K$1:K1957)&gt;0,MAX(K$1:K1957)+1,1),"")</f>
        <v/>
      </c>
      <c r="M1958" s="51" t="str">
        <f>IF(G1958="","",IFERROR(SUMIFS(Данные3!$E:$E,Данные3!$A:$A,D$2,Данные3!$B:$B,G1958),""))</f>
        <v/>
      </c>
      <c r="N1958" s="51" t="str">
        <f>IF(G1958="","",IFERROR(SUMIFS(Данные3!$F:$F,Данные3!$A:$A,D$2,Данные3!$B:$B,G1958),""))</f>
        <v/>
      </c>
      <c r="O1958" s="51" t="str">
        <f>IF(G1958="","",IFERROR(ROUND(SUMIFS(Данные3!$G:$G,Данные3!$A:$A,D$2,Данные3!$B:$B,G1958)*100,0)&amp;"%",""))</f>
        <v/>
      </c>
      <c r="U1958" s="51" t="str">
        <f t="shared" si="91"/>
        <v/>
      </c>
      <c r="V1958" s="53" t="str">
        <f t="shared" si="92"/>
        <v/>
      </c>
      <c r="W1958" s="51" t="str">
        <f>IFERROR(IF(Данные2!$A1958&lt;&gt;"",Данные2!$A1958,""),"")</f>
        <v/>
      </c>
      <c r="X1958" s="53" t="str">
        <f>IF(COUNTIF(W$1:W1958,W1958)=1,IF(COUNT(X$1:X1957)&gt;0,MAX(X$1:X1957)+1,1),"")</f>
        <v/>
      </c>
      <c r="Z1958" s="51" t="str">
        <f>IF($U1958="","",IFERROR(SUMIF(Данные2!$A:$A,Техлист!$U1958,Данные2!D:D),""))</f>
        <v/>
      </c>
      <c r="AA1958" s="51" t="str">
        <f>IF($U1958="","",IFERROR(SUMIF(Данные2!$A:$A,Техлист!$U1958,Данные2!E:E),""))</f>
        <v/>
      </c>
      <c r="AB1958" s="45" t="str">
        <f>IF($U1958="","",IFERROR(ROUND(SUMIF(Данные2!$A:$A,Техлист!$U1958,Данные2!F:F)*100,0)&amp;"%",""))</f>
        <v/>
      </c>
    </row>
    <row r="1959" spans="1:28" x14ac:dyDescent="0.25">
      <c r="A1959" s="45" t="str">
        <f>IF(Данные2!$A1959&lt;&gt;"",Данные2!$A1959,"")</f>
        <v/>
      </c>
      <c r="G1959" s="45" t="str">
        <f t="shared" si="90"/>
        <v/>
      </c>
      <c r="H1959" s="45" t="str">
        <f>IF(COUNTIF(G$1:G1959,G1959)=1,IF(COUNT(H$1:H1958)&gt;0,MAX(H$1:H1958)+1,1),"")</f>
        <v/>
      </c>
      <c r="J1959" s="45" t="str">
        <f>IFERROR(IF(AND(Данные3!A1959&lt;&gt;"",Данные3!A1959=D$2),Данные3!B1959,""),"")</f>
        <v/>
      </c>
      <c r="K1959" s="45" t="str">
        <f>IF(COUNTIF(J$1:J1959,J1959)=1,IF(COUNT(K$1:K1958)&gt;0,MAX(K$1:K1958)+1,1),"")</f>
        <v/>
      </c>
      <c r="M1959" s="51" t="str">
        <f>IF(G1959="","",IFERROR(SUMIFS(Данные3!$E:$E,Данные3!$A:$A,D$2,Данные3!$B:$B,G1959),""))</f>
        <v/>
      </c>
      <c r="N1959" s="51" t="str">
        <f>IF(G1959="","",IFERROR(SUMIFS(Данные3!$F:$F,Данные3!$A:$A,D$2,Данные3!$B:$B,G1959),""))</f>
        <v/>
      </c>
      <c r="O1959" s="51" t="str">
        <f>IF(G1959="","",IFERROR(ROUND(SUMIFS(Данные3!$G:$G,Данные3!$A:$A,D$2,Данные3!$B:$B,G1959)*100,0)&amp;"%",""))</f>
        <v/>
      </c>
      <c r="U1959" s="51" t="str">
        <f t="shared" si="91"/>
        <v/>
      </c>
      <c r="V1959" s="53" t="str">
        <f t="shared" si="92"/>
        <v/>
      </c>
      <c r="W1959" s="51" t="str">
        <f>IFERROR(IF(Данные2!$A1959&lt;&gt;"",Данные2!$A1959,""),"")</f>
        <v/>
      </c>
      <c r="X1959" s="53" t="str">
        <f>IF(COUNTIF(W$1:W1959,W1959)=1,IF(COUNT(X$1:X1958)&gt;0,MAX(X$1:X1958)+1,1),"")</f>
        <v/>
      </c>
      <c r="Z1959" s="51" t="str">
        <f>IF($U1959="","",IFERROR(SUMIF(Данные2!$A:$A,Техлист!$U1959,Данные2!D:D),""))</f>
        <v/>
      </c>
      <c r="AA1959" s="51" t="str">
        <f>IF($U1959="","",IFERROR(SUMIF(Данные2!$A:$A,Техлист!$U1959,Данные2!E:E),""))</f>
        <v/>
      </c>
      <c r="AB1959" s="45" t="str">
        <f>IF($U1959="","",IFERROR(ROUND(SUMIF(Данные2!$A:$A,Техлист!$U1959,Данные2!F:F)*100,0)&amp;"%",""))</f>
        <v/>
      </c>
    </row>
    <row r="1960" spans="1:28" x14ac:dyDescent="0.25">
      <c r="A1960" s="45" t="str">
        <f>IF(Данные2!$A1960&lt;&gt;"",Данные2!$A1960,"")</f>
        <v/>
      </c>
      <c r="G1960" s="45" t="str">
        <f t="shared" si="90"/>
        <v/>
      </c>
      <c r="H1960" s="45" t="str">
        <f>IF(COUNTIF(G$1:G1960,G1960)=1,IF(COUNT(H$1:H1959)&gt;0,MAX(H$1:H1959)+1,1),"")</f>
        <v/>
      </c>
      <c r="J1960" s="45" t="str">
        <f>IFERROR(IF(AND(Данные3!A1960&lt;&gt;"",Данные3!A1960=D$2),Данные3!B1960,""),"")</f>
        <v/>
      </c>
      <c r="K1960" s="45" t="str">
        <f>IF(COUNTIF(J$1:J1960,J1960)=1,IF(COUNT(K$1:K1959)&gt;0,MAX(K$1:K1959)+1,1),"")</f>
        <v/>
      </c>
      <c r="M1960" s="51" t="str">
        <f>IF(G1960="","",IFERROR(SUMIFS(Данные3!$E:$E,Данные3!$A:$A,D$2,Данные3!$B:$B,G1960),""))</f>
        <v/>
      </c>
      <c r="N1960" s="51" t="str">
        <f>IF(G1960="","",IFERROR(SUMIFS(Данные3!$F:$F,Данные3!$A:$A,D$2,Данные3!$B:$B,G1960),""))</f>
        <v/>
      </c>
      <c r="O1960" s="51" t="str">
        <f>IF(G1960="","",IFERROR(ROUND(SUMIFS(Данные3!$G:$G,Данные3!$A:$A,D$2,Данные3!$B:$B,G1960)*100,0)&amp;"%",""))</f>
        <v/>
      </c>
      <c r="U1960" s="51" t="str">
        <f t="shared" si="91"/>
        <v/>
      </c>
      <c r="V1960" s="53" t="str">
        <f t="shared" si="92"/>
        <v/>
      </c>
      <c r="W1960" s="51" t="str">
        <f>IFERROR(IF(Данные2!$A1960&lt;&gt;"",Данные2!$A1960,""),"")</f>
        <v/>
      </c>
      <c r="X1960" s="53" t="str">
        <f>IF(COUNTIF(W$1:W1960,W1960)=1,IF(COUNT(X$1:X1959)&gt;0,MAX(X$1:X1959)+1,1),"")</f>
        <v/>
      </c>
      <c r="Z1960" s="51" t="str">
        <f>IF($U1960="","",IFERROR(SUMIF(Данные2!$A:$A,Техлист!$U1960,Данные2!D:D),""))</f>
        <v/>
      </c>
      <c r="AA1960" s="51" t="str">
        <f>IF($U1960="","",IFERROR(SUMIF(Данные2!$A:$A,Техлист!$U1960,Данные2!E:E),""))</f>
        <v/>
      </c>
      <c r="AB1960" s="45" t="str">
        <f>IF($U1960="","",IFERROR(ROUND(SUMIF(Данные2!$A:$A,Техлист!$U1960,Данные2!F:F)*100,0)&amp;"%",""))</f>
        <v/>
      </c>
    </row>
    <row r="1961" spans="1:28" x14ac:dyDescent="0.25">
      <c r="A1961" s="45" t="str">
        <f>IF(Данные2!$A1961&lt;&gt;"",Данные2!$A1961,"")</f>
        <v/>
      </c>
      <c r="G1961" s="45" t="str">
        <f t="shared" si="90"/>
        <v/>
      </c>
      <c r="H1961" s="45" t="str">
        <f>IF(COUNTIF(G$1:G1961,G1961)=1,IF(COUNT(H$1:H1960)&gt;0,MAX(H$1:H1960)+1,1),"")</f>
        <v/>
      </c>
      <c r="J1961" s="45" t="str">
        <f>IFERROR(IF(AND(Данные3!A1961&lt;&gt;"",Данные3!A1961=D$2),Данные3!B1961,""),"")</f>
        <v/>
      </c>
      <c r="K1961" s="45" t="str">
        <f>IF(COUNTIF(J$1:J1961,J1961)=1,IF(COUNT(K$1:K1960)&gt;0,MAX(K$1:K1960)+1,1),"")</f>
        <v/>
      </c>
      <c r="M1961" s="51" t="str">
        <f>IF(G1961="","",IFERROR(SUMIFS(Данные3!$E:$E,Данные3!$A:$A,D$2,Данные3!$B:$B,G1961),""))</f>
        <v/>
      </c>
      <c r="N1961" s="51" t="str">
        <f>IF(G1961="","",IFERROR(SUMIFS(Данные3!$F:$F,Данные3!$A:$A,D$2,Данные3!$B:$B,G1961),""))</f>
        <v/>
      </c>
      <c r="O1961" s="51" t="str">
        <f>IF(G1961="","",IFERROR(ROUND(SUMIFS(Данные3!$G:$G,Данные3!$A:$A,D$2,Данные3!$B:$B,G1961)*100,0)&amp;"%",""))</f>
        <v/>
      </c>
      <c r="U1961" s="51" t="str">
        <f t="shared" si="91"/>
        <v/>
      </c>
      <c r="V1961" s="53" t="str">
        <f t="shared" si="92"/>
        <v/>
      </c>
      <c r="W1961" s="51" t="str">
        <f>IFERROR(IF(Данные2!$A1961&lt;&gt;"",Данные2!$A1961,""),"")</f>
        <v/>
      </c>
      <c r="X1961" s="53" t="str">
        <f>IF(COUNTIF(W$1:W1961,W1961)=1,IF(COUNT(X$1:X1960)&gt;0,MAX(X$1:X1960)+1,1),"")</f>
        <v/>
      </c>
      <c r="Z1961" s="51" t="str">
        <f>IF($U1961="","",IFERROR(SUMIF(Данные2!$A:$A,Техлист!$U1961,Данные2!D:D),""))</f>
        <v/>
      </c>
      <c r="AA1961" s="51" t="str">
        <f>IF($U1961="","",IFERROR(SUMIF(Данные2!$A:$A,Техлист!$U1961,Данные2!E:E),""))</f>
        <v/>
      </c>
      <c r="AB1961" s="45" t="str">
        <f>IF($U1961="","",IFERROR(ROUND(SUMIF(Данные2!$A:$A,Техлист!$U1961,Данные2!F:F)*100,0)&amp;"%",""))</f>
        <v/>
      </c>
    </row>
    <row r="1962" spans="1:28" x14ac:dyDescent="0.25">
      <c r="A1962" s="45" t="str">
        <f>IF(Данные2!$A1962&lt;&gt;"",Данные2!$A1962,"")</f>
        <v/>
      </c>
      <c r="G1962" s="45" t="str">
        <f t="shared" si="90"/>
        <v/>
      </c>
      <c r="H1962" s="45" t="str">
        <f>IF(COUNTIF(G$1:G1962,G1962)=1,IF(COUNT(H$1:H1961)&gt;0,MAX(H$1:H1961)+1,1),"")</f>
        <v/>
      </c>
      <c r="J1962" s="45" t="str">
        <f>IFERROR(IF(AND(Данные3!A1962&lt;&gt;"",Данные3!A1962=D$2),Данные3!B1962,""),"")</f>
        <v/>
      </c>
      <c r="K1962" s="45" t="str">
        <f>IF(COUNTIF(J$1:J1962,J1962)=1,IF(COUNT(K$1:K1961)&gt;0,MAX(K$1:K1961)+1,1),"")</f>
        <v/>
      </c>
      <c r="M1962" s="51" t="str">
        <f>IF(G1962="","",IFERROR(SUMIFS(Данные3!$E:$E,Данные3!$A:$A,D$2,Данные3!$B:$B,G1962),""))</f>
        <v/>
      </c>
      <c r="N1962" s="51" t="str">
        <f>IF(G1962="","",IFERROR(SUMIFS(Данные3!$F:$F,Данные3!$A:$A,D$2,Данные3!$B:$B,G1962),""))</f>
        <v/>
      </c>
      <c r="O1962" s="51" t="str">
        <f>IF(G1962="","",IFERROR(ROUND(SUMIFS(Данные3!$G:$G,Данные3!$A:$A,D$2,Данные3!$B:$B,G1962)*100,0)&amp;"%",""))</f>
        <v/>
      </c>
      <c r="U1962" s="51" t="str">
        <f t="shared" si="91"/>
        <v/>
      </c>
      <c r="V1962" s="53" t="str">
        <f t="shared" si="92"/>
        <v/>
      </c>
      <c r="W1962" s="51" t="str">
        <f>IFERROR(IF(Данные2!$A1962&lt;&gt;"",Данные2!$A1962,""),"")</f>
        <v/>
      </c>
      <c r="X1962" s="53" t="str">
        <f>IF(COUNTIF(W$1:W1962,W1962)=1,IF(COUNT(X$1:X1961)&gt;0,MAX(X$1:X1961)+1,1),"")</f>
        <v/>
      </c>
      <c r="Z1962" s="51" t="str">
        <f>IF($U1962="","",IFERROR(SUMIF(Данные2!$A:$A,Техлист!$U1962,Данные2!D:D),""))</f>
        <v/>
      </c>
      <c r="AA1962" s="51" t="str">
        <f>IF($U1962="","",IFERROR(SUMIF(Данные2!$A:$A,Техлист!$U1962,Данные2!E:E),""))</f>
        <v/>
      </c>
      <c r="AB1962" s="45" t="str">
        <f>IF($U1962="","",IFERROR(ROUND(SUMIF(Данные2!$A:$A,Техлист!$U1962,Данные2!F:F)*100,0)&amp;"%",""))</f>
        <v/>
      </c>
    </row>
    <row r="1963" spans="1:28" x14ac:dyDescent="0.25">
      <c r="A1963" s="45" t="str">
        <f>IF(Данные2!$A1963&lt;&gt;"",Данные2!$A1963,"")</f>
        <v/>
      </c>
      <c r="G1963" s="45" t="str">
        <f t="shared" si="90"/>
        <v/>
      </c>
      <c r="H1963" s="45" t="str">
        <f>IF(COUNTIF(G$1:G1963,G1963)=1,IF(COUNT(H$1:H1962)&gt;0,MAX(H$1:H1962)+1,1),"")</f>
        <v/>
      </c>
      <c r="J1963" s="45" t="str">
        <f>IFERROR(IF(AND(Данные3!A1963&lt;&gt;"",Данные3!A1963=D$2),Данные3!B1963,""),"")</f>
        <v/>
      </c>
      <c r="K1963" s="45" t="str">
        <f>IF(COUNTIF(J$1:J1963,J1963)=1,IF(COUNT(K$1:K1962)&gt;0,MAX(K$1:K1962)+1,1),"")</f>
        <v/>
      </c>
      <c r="M1963" s="51" t="str">
        <f>IF(G1963="","",IFERROR(SUMIFS(Данные3!$E:$E,Данные3!$A:$A,D$2,Данные3!$B:$B,G1963),""))</f>
        <v/>
      </c>
      <c r="N1963" s="51" t="str">
        <f>IF(G1963="","",IFERROR(SUMIFS(Данные3!$F:$F,Данные3!$A:$A,D$2,Данные3!$B:$B,G1963),""))</f>
        <v/>
      </c>
      <c r="O1963" s="51" t="str">
        <f>IF(G1963="","",IFERROR(ROUND(SUMIFS(Данные3!$G:$G,Данные3!$A:$A,D$2,Данные3!$B:$B,G1963)*100,0)&amp;"%",""))</f>
        <v/>
      </c>
      <c r="U1963" s="51" t="str">
        <f t="shared" si="91"/>
        <v/>
      </c>
      <c r="V1963" s="53" t="str">
        <f t="shared" si="92"/>
        <v/>
      </c>
      <c r="W1963" s="51" t="str">
        <f>IFERROR(IF(Данные2!$A1963&lt;&gt;"",Данные2!$A1963,""),"")</f>
        <v/>
      </c>
      <c r="X1963" s="53" t="str">
        <f>IF(COUNTIF(W$1:W1963,W1963)=1,IF(COUNT(X$1:X1962)&gt;0,MAX(X$1:X1962)+1,1),"")</f>
        <v/>
      </c>
      <c r="Z1963" s="51" t="str">
        <f>IF($U1963="","",IFERROR(SUMIF(Данные2!$A:$A,Техлист!$U1963,Данные2!D:D),""))</f>
        <v/>
      </c>
      <c r="AA1963" s="51" t="str">
        <f>IF($U1963="","",IFERROR(SUMIF(Данные2!$A:$A,Техлист!$U1963,Данные2!E:E),""))</f>
        <v/>
      </c>
      <c r="AB1963" s="45" t="str">
        <f>IF($U1963="","",IFERROR(ROUND(SUMIF(Данные2!$A:$A,Техлист!$U1963,Данные2!F:F)*100,0)&amp;"%",""))</f>
        <v/>
      </c>
    </row>
    <row r="1964" spans="1:28" x14ac:dyDescent="0.25">
      <c r="A1964" s="45" t="str">
        <f>IF(Данные2!$A1964&lt;&gt;"",Данные2!$A1964,"")</f>
        <v/>
      </c>
      <c r="G1964" s="45" t="str">
        <f t="shared" si="90"/>
        <v/>
      </c>
      <c r="H1964" s="45" t="str">
        <f>IF(COUNTIF(G$1:G1964,G1964)=1,IF(COUNT(H$1:H1963)&gt;0,MAX(H$1:H1963)+1,1),"")</f>
        <v/>
      </c>
      <c r="J1964" s="45" t="str">
        <f>IFERROR(IF(AND(Данные3!A1964&lt;&gt;"",Данные3!A1964=D$2),Данные3!B1964,""),"")</f>
        <v/>
      </c>
      <c r="K1964" s="45" t="str">
        <f>IF(COUNTIF(J$1:J1964,J1964)=1,IF(COUNT(K$1:K1963)&gt;0,MAX(K$1:K1963)+1,1),"")</f>
        <v/>
      </c>
      <c r="M1964" s="51" t="str">
        <f>IF(G1964="","",IFERROR(SUMIFS(Данные3!$E:$E,Данные3!$A:$A,D$2,Данные3!$B:$B,G1964),""))</f>
        <v/>
      </c>
      <c r="N1964" s="51" t="str">
        <f>IF(G1964="","",IFERROR(SUMIFS(Данные3!$F:$F,Данные3!$A:$A,D$2,Данные3!$B:$B,G1964),""))</f>
        <v/>
      </c>
      <c r="O1964" s="51" t="str">
        <f>IF(G1964="","",IFERROR(ROUND(SUMIFS(Данные3!$G:$G,Данные3!$A:$A,D$2,Данные3!$B:$B,G1964)*100,0)&amp;"%",""))</f>
        <v/>
      </c>
      <c r="U1964" s="51" t="str">
        <f t="shared" si="91"/>
        <v/>
      </c>
      <c r="V1964" s="53" t="str">
        <f t="shared" si="92"/>
        <v/>
      </c>
      <c r="W1964" s="51" t="str">
        <f>IFERROR(IF(Данные2!$A1964&lt;&gt;"",Данные2!$A1964,""),"")</f>
        <v/>
      </c>
      <c r="X1964" s="53" t="str">
        <f>IF(COUNTIF(W$1:W1964,W1964)=1,IF(COUNT(X$1:X1963)&gt;0,MAX(X$1:X1963)+1,1),"")</f>
        <v/>
      </c>
      <c r="Z1964" s="51" t="str">
        <f>IF($U1964="","",IFERROR(SUMIF(Данные2!$A:$A,Техлист!$U1964,Данные2!D:D),""))</f>
        <v/>
      </c>
      <c r="AA1964" s="51" t="str">
        <f>IF($U1964="","",IFERROR(SUMIF(Данные2!$A:$A,Техлист!$U1964,Данные2!E:E),""))</f>
        <v/>
      </c>
      <c r="AB1964" s="45" t="str">
        <f>IF($U1964="","",IFERROR(ROUND(SUMIF(Данные2!$A:$A,Техлист!$U1964,Данные2!F:F)*100,0)&amp;"%",""))</f>
        <v/>
      </c>
    </row>
    <row r="1965" spans="1:28" x14ac:dyDescent="0.25">
      <c r="A1965" s="45" t="str">
        <f>IF(Данные2!$A1965&lt;&gt;"",Данные2!$A1965,"")</f>
        <v/>
      </c>
      <c r="G1965" s="45" t="str">
        <f t="shared" si="90"/>
        <v/>
      </c>
      <c r="H1965" s="45" t="str">
        <f>IF(COUNTIF(G$1:G1965,G1965)=1,IF(COUNT(H$1:H1964)&gt;0,MAX(H$1:H1964)+1,1),"")</f>
        <v/>
      </c>
      <c r="J1965" s="45" t="str">
        <f>IFERROR(IF(AND(Данные3!A1965&lt;&gt;"",Данные3!A1965=D$2),Данные3!B1965,""),"")</f>
        <v/>
      </c>
      <c r="K1965" s="45" t="str">
        <f>IF(COUNTIF(J$1:J1965,J1965)=1,IF(COUNT(K$1:K1964)&gt;0,MAX(K$1:K1964)+1,1),"")</f>
        <v/>
      </c>
      <c r="M1965" s="51" t="str">
        <f>IF(G1965="","",IFERROR(SUMIFS(Данные3!$E:$E,Данные3!$A:$A,D$2,Данные3!$B:$B,G1965),""))</f>
        <v/>
      </c>
      <c r="N1965" s="51" t="str">
        <f>IF(G1965="","",IFERROR(SUMIFS(Данные3!$F:$F,Данные3!$A:$A,D$2,Данные3!$B:$B,G1965),""))</f>
        <v/>
      </c>
      <c r="O1965" s="51" t="str">
        <f>IF(G1965="","",IFERROR(ROUND(SUMIFS(Данные3!$G:$G,Данные3!$A:$A,D$2,Данные3!$B:$B,G1965)*100,0)&amp;"%",""))</f>
        <v/>
      </c>
      <c r="U1965" s="51" t="str">
        <f t="shared" si="91"/>
        <v/>
      </c>
      <c r="V1965" s="53" t="str">
        <f t="shared" si="92"/>
        <v/>
      </c>
      <c r="W1965" s="51" t="str">
        <f>IFERROR(IF(Данные2!$A1965&lt;&gt;"",Данные2!$A1965,""),"")</f>
        <v/>
      </c>
      <c r="X1965" s="53" t="str">
        <f>IF(COUNTIF(W$1:W1965,W1965)=1,IF(COUNT(X$1:X1964)&gt;0,MAX(X$1:X1964)+1,1),"")</f>
        <v/>
      </c>
      <c r="Z1965" s="51" t="str">
        <f>IF($U1965="","",IFERROR(SUMIF(Данные2!$A:$A,Техлист!$U1965,Данные2!D:D),""))</f>
        <v/>
      </c>
      <c r="AA1965" s="51" t="str">
        <f>IF($U1965="","",IFERROR(SUMIF(Данные2!$A:$A,Техлист!$U1965,Данные2!E:E),""))</f>
        <v/>
      </c>
      <c r="AB1965" s="45" t="str">
        <f>IF($U1965="","",IFERROR(ROUND(SUMIF(Данные2!$A:$A,Техлист!$U1965,Данные2!F:F)*100,0)&amp;"%",""))</f>
        <v/>
      </c>
    </row>
    <row r="1966" spans="1:28" x14ac:dyDescent="0.25">
      <c r="A1966" s="45" t="str">
        <f>IF(Данные2!$A1966&lt;&gt;"",Данные2!$A1966,"")</f>
        <v/>
      </c>
      <c r="G1966" s="45" t="str">
        <f t="shared" si="90"/>
        <v/>
      </c>
      <c r="H1966" s="45" t="str">
        <f>IF(COUNTIF(G$1:G1966,G1966)=1,IF(COUNT(H$1:H1965)&gt;0,MAX(H$1:H1965)+1,1),"")</f>
        <v/>
      </c>
      <c r="J1966" s="45" t="str">
        <f>IFERROR(IF(AND(Данные3!A1966&lt;&gt;"",Данные3!A1966=D$2),Данные3!B1966,""),"")</f>
        <v/>
      </c>
      <c r="K1966" s="45" t="str">
        <f>IF(COUNTIF(J$1:J1966,J1966)=1,IF(COUNT(K$1:K1965)&gt;0,MAX(K$1:K1965)+1,1),"")</f>
        <v/>
      </c>
      <c r="M1966" s="51" t="str">
        <f>IF(G1966="","",IFERROR(SUMIFS(Данные3!$E:$E,Данные3!$A:$A,D$2,Данные3!$B:$B,G1966),""))</f>
        <v/>
      </c>
      <c r="N1966" s="51" t="str">
        <f>IF(G1966="","",IFERROR(SUMIFS(Данные3!$F:$F,Данные3!$A:$A,D$2,Данные3!$B:$B,G1966),""))</f>
        <v/>
      </c>
      <c r="O1966" s="51" t="str">
        <f>IF(G1966="","",IFERROR(ROUND(SUMIFS(Данные3!$G:$G,Данные3!$A:$A,D$2,Данные3!$B:$B,G1966)*100,0)&amp;"%",""))</f>
        <v/>
      </c>
      <c r="U1966" s="51" t="str">
        <f t="shared" si="91"/>
        <v/>
      </c>
      <c r="V1966" s="53" t="str">
        <f t="shared" si="92"/>
        <v/>
      </c>
      <c r="W1966" s="51" t="str">
        <f>IFERROR(IF(Данные2!$A1966&lt;&gt;"",Данные2!$A1966,""),"")</f>
        <v/>
      </c>
      <c r="X1966" s="53" t="str">
        <f>IF(COUNTIF(W$1:W1966,W1966)=1,IF(COUNT(X$1:X1965)&gt;0,MAX(X$1:X1965)+1,1),"")</f>
        <v/>
      </c>
      <c r="Z1966" s="51" t="str">
        <f>IF($U1966="","",IFERROR(SUMIF(Данные2!$A:$A,Техлист!$U1966,Данные2!D:D),""))</f>
        <v/>
      </c>
      <c r="AA1966" s="51" t="str">
        <f>IF($U1966="","",IFERROR(SUMIF(Данные2!$A:$A,Техлист!$U1966,Данные2!E:E),""))</f>
        <v/>
      </c>
      <c r="AB1966" s="45" t="str">
        <f>IF($U1966="","",IFERROR(ROUND(SUMIF(Данные2!$A:$A,Техлист!$U1966,Данные2!F:F)*100,0)&amp;"%",""))</f>
        <v/>
      </c>
    </row>
    <row r="1967" spans="1:28" x14ac:dyDescent="0.25">
      <c r="A1967" s="45" t="str">
        <f>IF(Данные2!$A1967&lt;&gt;"",Данные2!$A1967,"")</f>
        <v/>
      </c>
      <c r="G1967" s="45" t="str">
        <f t="shared" si="90"/>
        <v/>
      </c>
      <c r="H1967" s="45" t="str">
        <f>IF(COUNTIF(G$1:G1967,G1967)=1,IF(COUNT(H$1:H1966)&gt;0,MAX(H$1:H1966)+1,1),"")</f>
        <v/>
      </c>
      <c r="J1967" s="45" t="str">
        <f>IFERROR(IF(AND(Данные3!A1967&lt;&gt;"",Данные3!A1967=D$2),Данные3!B1967,""),"")</f>
        <v/>
      </c>
      <c r="K1967" s="45" t="str">
        <f>IF(COUNTIF(J$1:J1967,J1967)=1,IF(COUNT(K$1:K1966)&gt;0,MAX(K$1:K1966)+1,1),"")</f>
        <v/>
      </c>
      <c r="M1967" s="51" t="str">
        <f>IF(G1967="","",IFERROR(SUMIFS(Данные3!$E:$E,Данные3!$A:$A,D$2,Данные3!$B:$B,G1967),""))</f>
        <v/>
      </c>
      <c r="N1967" s="51" t="str">
        <f>IF(G1967="","",IFERROR(SUMIFS(Данные3!$F:$F,Данные3!$A:$A,D$2,Данные3!$B:$B,G1967),""))</f>
        <v/>
      </c>
      <c r="O1967" s="51" t="str">
        <f>IF(G1967="","",IFERROR(ROUND(SUMIFS(Данные3!$G:$G,Данные3!$A:$A,D$2,Данные3!$B:$B,G1967)*100,0)&amp;"%",""))</f>
        <v/>
      </c>
      <c r="U1967" s="51" t="str">
        <f t="shared" si="91"/>
        <v/>
      </c>
      <c r="V1967" s="53" t="str">
        <f t="shared" si="92"/>
        <v/>
      </c>
      <c r="W1967" s="51" t="str">
        <f>IFERROR(IF(Данные2!$A1967&lt;&gt;"",Данные2!$A1967,""),"")</f>
        <v/>
      </c>
      <c r="X1967" s="53" t="str">
        <f>IF(COUNTIF(W$1:W1967,W1967)=1,IF(COUNT(X$1:X1966)&gt;0,MAX(X$1:X1966)+1,1),"")</f>
        <v/>
      </c>
      <c r="Z1967" s="51" t="str">
        <f>IF($U1967="","",IFERROR(SUMIF(Данные2!$A:$A,Техлист!$U1967,Данные2!D:D),""))</f>
        <v/>
      </c>
      <c r="AA1967" s="51" t="str">
        <f>IF($U1967="","",IFERROR(SUMIF(Данные2!$A:$A,Техлист!$U1967,Данные2!E:E),""))</f>
        <v/>
      </c>
      <c r="AB1967" s="45" t="str">
        <f>IF($U1967="","",IFERROR(ROUND(SUMIF(Данные2!$A:$A,Техлист!$U1967,Данные2!F:F)*100,0)&amp;"%",""))</f>
        <v/>
      </c>
    </row>
    <row r="1968" spans="1:28" x14ac:dyDescent="0.25">
      <c r="A1968" s="45" t="str">
        <f>IF(Данные2!$A1968&lt;&gt;"",Данные2!$A1968,"")</f>
        <v/>
      </c>
      <c r="G1968" s="45" t="str">
        <f t="shared" si="90"/>
        <v/>
      </c>
      <c r="H1968" s="45" t="str">
        <f>IF(COUNTIF(G$1:G1968,G1968)=1,IF(COUNT(H$1:H1967)&gt;0,MAX(H$1:H1967)+1,1),"")</f>
        <v/>
      </c>
      <c r="J1968" s="45" t="str">
        <f>IFERROR(IF(AND(Данные3!A1968&lt;&gt;"",Данные3!A1968=D$2),Данные3!B1968,""),"")</f>
        <v/>
      </c>
      <c r="K1968" s="45" t="str">
        <f>IF(COUNTIF(J$1:J1968,J1968)=1,IF(COUNT(K$1:K1967)&gt;0,MAX(K$1:K1967)+1,1),"")</f>
        <v/>
      </c>
      <c r="M1968" s="51" t="str">
        <f>IF(G1968="","",IFERROR(SUMIFS(Данные3!$E:$E,Данные3!$A:$A,D$2,Данные3!$B:$B,G1968),""))</f>
        <v/>
      </c>
      <c r="N1968" s="51" t="str">
        <f>IF(G1968="","",IFERROR(SUMIFS(Данные3!$F:$F,Данные3!$A:$A,D$2,Данные3!$B:$B,G1968),""))</f>
        <v/>
      </c>
      <c r="O1968" s="51" t="str">
        <f>IF(G1968="","",IFERROR(ROUND(SUMIFS(Данные3!$G:$G,Данные3!$A:$A,D$2,Данные3!$B:$B,G1968)*100,0)&amp;"%",""))</f>
        <v/>
      </c>
      <c r="U1968" s="51" t="str">
        <f t="shared" si="91"/>
        <v/>
      </c>
      <c r="V1968" s="53" t="str">
        <f t="shared" si="92"/>
        <v/>
      </c>
      <c r="W1968" s="51" t="str">
        <f>IFERROR(IF(Данные2!$A1968&lt;&gt;"",Данные2!$A1968,""),"")</f>
        <v/>
      </c>
      <c r="X1968" s="53" t="str">
        <f>IF(COUNTIF(W$1:W1968,W1968)=1,IF(COUNT(X$1:X1967)&gt;0,MAX(X$1:X1967)+1,1),"")</f>
        <v/>
      </c>
      <c r="Z1968" s="51" t="str">
        <f>IF($U1968="","",IFERROR(SUMIF(Данные2!$A:$A,Техлист!$U1968,Данные2!D:D),""))</f>
        <v/>
      </c>
      <c r="AA1968" s="51" t="str">
        <f>IF($U1968="","",IFERROR(SUMIF(Данные2!$A:$A,Техлист!$U1968,Данные2!E:E),""))</f>
        <v/>
      </c>
      <c r="AB1968" s="45" t="str">
        <f>IF($U1968="","",IFERROR(ROUND(SUMIF(Данные2!$A:$A,Техлист!$U1968,Данные2!F:F)*100,0)&amp;"%",""))</f>
        <v/>
      </c>
    </row>
    <row r="1969" spans="1:28" x14ac:dyDescent="0.25">
      <c r="A1969" s="45" t="str">
        <f>IF(Данные2!$A1969&lt;&gt;"",Данные2!$A1969,"")</f>
        <v/>
      </c>
      <c r="G1969" s="45" t="str">
        <f t="shared" si="90"/>
        <v/>
      </c>
      <c r="H1969" s="45" t="str">
        <f>IF(COUNTIF(G$1:G1969,G1969)=1,IF(COUNT(H$1:H1968)&gt;0,MAX(H$1:H1968)+1,1),"")</f>
        <v/>
      </c>
      <c r="J1969" s="45" t="str">
        <f>IFERROR(IF(AND(Данные3!A1969&lt;&gt;"",Данные3!A1969=D$2),Данные3!B1969,""),"")</f>
        <v/>
      </c>
      <c r="K1969" s="45" t="str">
        <f>IF(COUNTIF(J$1:J1969,J1969)=1,IF(COUNT(K$1:K1968)&gt;0,MAX(K$1:K1968)+1,1),"")</f>
        <v/>
      </c>
      <c r="M1969" s="51" t="str">
        <f>IF(G1969="","",IFERROR(SUMIFS(Данные3!$E:$E,Данные3!$A:$A,D$2,Данные3!$B:$B,G1969),""))</f>
        <v/>
      </c>
      <c r="N1969" s="51" t="str">
        <f>IF(G1969="","",IFERROR(SUMIFS(Данные3!$F:$F,Данные3!$A:$A,D$2,Данные3!$B:$B,G1969),""))</f>
        <v/>
      </c>
      <c r="O1969" s="51" t="str">
        <f>IF(G1969="","",IFERROR(ROUND(SUMIFS(Данные3!$G:$G,Данные3!$A:$A,D$2,Данные3!$B:$B,G1969)*100,0)&amp;"%",""))</f>
        <v/>
      </c>
      <c r="U1969" s="51" t="str">
        <f t="shared" si="91"/>
        <v/>
      </c>
      <c r="V1969" s="53" t="str">
        <f t="shared" si="92"/>
        <v/>
      </c>
      <c r="W1969" s="51" t="str">
        <f>IFERROR(IF(Данные2!$A1969&lt;&gt;"",Данные2!$A1969,""),"")</f>
        <v/>
      </c>
      <c r="X1969" s="53" t="str">
        <f>IF(COUNTIF(W$1:W1969,W1969)=1,IF(COUNT(X$1:X1968)&gt;0,MAX(X$1:X1968)+1,1),"")</f>
        <v/>
      </c>
      <c r="Z1969" s="51" t="str">
        <f>IF($U1969="","",IFERROR(SUMIF(Данные2!$A:$A,Техлист!$U1969,Данные2!D:D),""))</f>
        <v/>
      </c>
      <c r="AA1969" s="51" t="str">
        <f>IF($U1969="","",IFERROR(SUMIF(Данные2!$A:$A,Техлист!$U1969,Данные2!E:E),""))</f>
        <v/>
      </c>
      <c r="AB1969" s="45" t="str">
        <f>IF($U1969="","",IFERROR(ROUND(SUMIF(Данные2!$A:$A,Техлист!$U1969,Данные2!F:F)*100,0)&amp;"%",""))</f>
        <v/>
      </c>
    </row>
    <row r="1970" spans="1:28" x14ac:dyDescent="0.25">
      <c r="A1970" s="45" t="str">
        <f>IF(Данные2!$A1970&lt;&gt;"",Данные2!$A1970,"")</f>
        <v/>
      </c>
      <c r="G1970" s="45" t="str">
        <f t="shared" si="90"/>
        <v/>
      </c>
      <c r="H1970" s="45" t="str">
        <f>IF(COUNTIF(G$1:G1970,G1970)=1,IF(COUNT(H$1:H1969)&gt;0,MAX(H$1:H1969)+1,1),"")</f>
        <v/>
      </c>
      <c r="J1970" s="45" t="str">
        <f>IFERROR(IF(AND(Данные3!A1970&lt;&gt;"",Данные3!A1970=D$2),Данные3!B1970,""),"")</f>
        <v/>
      </c>
      <c r="K1970" s="45" t="str">
        <f>IF(COUNTIF(J$1:J1970,J1970)=1,IF(COUNT(K$1:K1969)&gt;0,MAX(K$1:K1969)+1,1),"")</f>
        <v/>
      </c>
      <c r="M1970" s="51" t="str">
        <f>IF(G1970="","",IFERROR(SUMIFS(Данные3!$E:$E,Данные3!$A:$A,D$2,Данные3!$B:$B,G1970),""))</f>
        <v/>
      </c>
      <c r="N1970" s="51" t="str">
        <f>IF(G1970="","",IFERROR(SUMIFS(Данные3!$F:$F,Данные3!$A:$A,D$2,Данные3!$B:$B,G1970),""))</f>
        <v/>
      </c>
      <c r="O1970" s="51" t="str">
        <f>IF(G1970="","",IFERROR(ROUND(SUMIFS(Данные3!$G:$G,Данные3!$A:$A,D$2,Данные3!$B:$B,G1970)*100,0)&amp;"%",""))</f>
        <v/>
      </c>
      <c r="U1970" s="51" t="str">
        <f t="shared" si="91"/>
        <v/>
      </c>
      <c r="V1970" s="53" t="str">
        <f t="shared" si="92"/>
        <v/>
      </c>
      <c r="W1970" s="51" t="str">
        <f>IFERROR(IF(Данные2!$A1970&lt;&gt;"",Данные2!$A1970,""),"")</f>
        <v/>
      </c>
      <c r="X1970" s="53" t="str">
        <f>IF(COUNTIF(W$1:W1970,W1970)=1,IF(COUNT(X$1:X1969)&gt;0,MAX(X$1:X1969)+1,1),"")</f>
        <v/>
      </c>
      <c r="Z1970" s="51" t="str">
        <f>IF($U1970="","",IFERROR(SUMIF(Данные2!$A:$A,Техлист!$U1970,Данные2!D:D),""))</f>
        <v/>
      </c>
      <c r="AA1970" s="51" t="str">
        <f>IF($U1970="","",IFERROR(SUMIF(Данные2!$A:$A,Техлист!$U1970,Данные2!E:E),""))</f>
        <v/>
      </c>
      <c r="AB1970" s="45" t="str">
        <f>IF($U1970="","",IFERROR(ROUND(SUMIF(Данные2!$A:$A,Техлист!$U1970,Данные2!F:F)*100,0)&amp;"%",""))</f>
        <v/>
      </c>
    </row>
    <row r="1971" spans="1:28" x14ac:dyDescent="0.25">
      <c r="A1971" s="45" t="str">
        <f>IF(Данные2!$A1971&lt;&gt;"",Данные2!$A1971,"")</f>
        <v/>
      </c>
      <c r="G1971" s="45" t="str">
        <f t="shared" si="90"/>
        <v/>
      </c>
      <c r="H1971" s="45" t="str">
        <f>IF(COUNTIF(G$1:G1971,G1971)=1,IF(COUNT(H$1:H1970)&gt;0,MAX(H$1:H1970)+1,1),"")</f>
        <v/>
      </c>
      <c r="J1971" s="45" t="str">
        <f>IFERROR(IF(AND(Данные3!A1971&lt;&gt;"",Данные3!A1971=D$2),Данные3!B1971,""),"")</f>
        <v/>
      </c>
      <c r="K1971" s="45" t="str">
        <f>IF(COUNTIF(J$1:J1971,J1971)=1,IF(COUNT(K$1:K1970)&gt;0,MAX(K$1:K1970)+1,1),"")</f>
        <v/>
      </c>
      <c r="M1971" s="51" t="str">
        <f>IF(G1971="","",IFERROR(SUMIFS(Данные3!$E:$E,Данные3!$A:$A,D$2,Данные3!$B:$B,G1971),""))</f>
        <v/>
      </c>
      <c r="N1971" s="51" t="str">
        <f>IF(G1971="","",IFERROR(SUMIFS(Данные3!$F:$F,Данные3!$A:$A,D$2,Данные3!$B:$B,G1971),""))</f>
        <v/>
      </c>
      <c r="O1971" s="51" t="str">
        <f>IF(G1971="","",IFERROR(ROUND(SUMIFS(Данные3!$G:$G,Данные3!$A:$A,D$2,Данные3!$B:$B,G1971)*100,0)&amp;"%",""))</f>
        <v/>
      </c>
      <c r="U1971" s="51" t="str">
        <f t="shared" si="91"/>
        <v/>
      </c>
      <c r="V1971" s="53" t="str">
        <f t="shared" si="92"/>
        <v/>
      </c>
      <c r="W1971" s="51" t="str">
        <f>IFERROR(IF(Данные2!$A1971&lt;&gt;"",Данные2!$A1971,""),"")</f>
        <v/>
      </c>
      <c r="X1971" s="53" t="str">
        <f>IF(COUNTIF(W$1:W1971,W1971)=1,IF(COUNT(X$1:X1970)&gt;0,MAX(X$1:X1970)+1,1),"")</f>
        <v/>
      </c>
      <c r="Z1971" s="51" t="str">
        <f>IF($U1971="","",IFERROR(SUMIF(Данные2!$A:$A,Техлист!$U1971,Данные2!D:D),""))</f>
        <v/>
      </c>
      <c r="AA1971" s="51" t="str">
        <f>IF($U1971="","",IFERROR(SUMIF(Данные2!$A:$A,Техлист!$U1971,Данные2!E:E),""))</f>
        <v/>
      </c>
      <c r="AB1971" s="45" t="str">
        <f>IF($U1971="","",IFERROR(ROUND(SUMIF(Данные2!$A:$A,Техлист!$U1971,Данные2!F:F)*100,0)&amp;"%",""))</f>
        <v/>
      </c>
    </row>
    <row r="1972" spans="1:28" x14ac:dyDescent="0.25">
      <c r="A1972" s="45" t="str">
        <f>IF(Данные2!$A1972&lt;&gt;"",Данные2!$A1972,"")</f>
        <v/>
      </c>
      <c r="G1972" s="45" t="str">
        <f t="shared" si="90"/>
        <v/>
      </c>
      <c r="H1972" s="45" t="str">
        <f>IF(COUNTIF(G$1:G1972,G1972)=1,IF(COUNT(H$1:H1971)&gt;0,MAX(H$1:H1971)+1,1),"")</f>
        <v/>
      </c>
      <c r="J1972" s="45" t="str">
        <f>IFERROR(IF(AND(Данные3!A1972&lt;&gt;"",Данные3!A1972=D$2),Данные3!B1972,""),"")</f>
        <v/>
      </c>
      <c r="K1972" s="45" t="str">
        <f>IF(COUNTIF(J$1:J1972,J1972)=1,IF(COUNT(K$1:K1971)&gt;0,MAX(K$1:K1971)+1,1),"")</f>
        <v/>
      </c>
      <c r="M1972" s="51" t="str">
        <f>IF(G1972="","",IFERROR(SUMIFS(Данные3!$E:$E,Данные3!$A:$A,D$2,Данные3!$B:$B,G1972),""))</f>
        <v/>
      </c>
      <c r="N1972" s="51" t="str">
        <f>IF(G1972="","",IFERROR(SUMIFS(Данные3!$F:$F,Данные3!$A:$A,D$2,Данные3!$B:$B,G1972),""))</f>
        <v/>
      </c>
      <c r="O1972" s="51" t="str">
        <f>IF(G1972="","",IFERROR(ROUND(SUMIFS(Данные3!$G:$G,Данные3!$A:$A,D$2,Данные3!$B:$B,G1972)*100,0)&amp;"%",""))</f>
        <v/>
      </c>
      <c r="U1972" s="51" t="str">
        <f t="shared" si="91"/>
        <v/>
      </c>
      <c r="V1972" s="53" t="str">
        <f t="shared" si="92"/>
        <v/>
      </c>
      <c r="W1972" s="51" t="str">
        <f>IFERROR(IF(Данные2!$A1972&lt;&gt;"",Данные2!$A1972,""),"")</f>
        <v/>
      </c>
      <c r="X1972" s="53" t="str">
        <f>IF(COUNTIF(W$1:W1972,W1972)=1,IF(COUNT(X$1:X1971)&gt;0,MAX(X$1:X1971)+1,1),"")</f>
        <v/>
      </c>
      <c r="Z1972" s="51" t="str">
        <f>IF($U1972="","",IFERROR(SUMIF(Данные2!$A:$A,Техлист!$U1972,Данные2!D:D),""))</f>
        <v/>
      </c>
      <c r="AA1972" s="51" t="str">
        <f>IF($U1972="","",IFERROR(SUMIF(Данные2!$A:$A,Техлист!$U1972,Данные2!E:E),""))</f>
        <v/>
      </c>
      <c r="AB1972" s="45" t="str">
        <f>IF($U1972="","",IFERROR(ROUND(SUMIF(Данные2!$A:$A,Техлист!$U1972,Данные2!F:F)*100,0)&amp;"%",""))</f>
        <v/>
      </c>
    </row>
    <row r="1973" spans="1:28" x14ac:dyDescent="0.25">
      <c r="A1973" s="45" t="str">
        <f>IF(Данные2!$A1973&lt;&gt;"",Данные2!$A1973,"")</f>
        <v/>
      </c>
      <c r="G1973" s="45" t="str">
        <f t="shared" si="90"/>
        <v/>
      </c>
      <c r="H1973" s="45" t="str">
        <f>IF(COUNTIF(G$1:G1973,G1973)=1,IF(COUNT(H$1:H1972)&gt;0,MAX(H$1:H1972)+1,1),"")</f>
        <v/>
      </c>
      <c r="J1973" s="45" t="str">
        <f>IFERROR(IF(AND(Данные3!A1973&lt;&gt;"",Данные3!A1973=D$2),Данные3!B1973,""),"")</f>
        <v/>
      </c>
      <c r="K1973" s="45" t="str">
        <f>IF(COUNTIF(J$1:J1973,J1973)=1,IF(COUNT(K$1:K1972)&gt;0,MAX(K$1:K1972)+1,1),"")</f>
        <v/>
      </c>
      <c r="M1973" s="51" t="str">
        <f>IF(G1973="","",IFERROR(SUMIFS(Данные3!$E:$E,Данные3!$A:$A,D$2,Данные3!$B:$B,G1973),""))</f>
        <v/>
      </c>
      <c r="N1973" s="51" t="str">
        <f>IF(G1973="","",IFERROR(SUMIFS(Данные3!$F:$F,Данные3!$A:$A,D$2,Данные3!$B:$B,G1973),""))</f>
        <v/>
      </c>
      <c r="O1973" s="51" t="str">
        <f>IF(G1973="","",IFERROR(ROUND(SUMIFS(Данные3!$G:$G,Данные3!$A:$A,D$2,Данные3!$B:$B,G1973)*100,0)&amp;"%",""))</f>
        <v/>
      </c>
      <c r="U1973" s="51" t="str">
        <f t="shared" si="91"/>
        <v/>
      </c>
      <c r="V1973" s="53" t="str">
        <f t="shared" si="92"/>
        <v/>
      </c>
      <c r="W1973" s="51" t="str">
        <f>IFERROR(IF(Данные2!$A1973&lt;&gt;"",Данные2!$A1973,""),"")</f>
        <v/>
      </c>
      <c r="X1973" s="53" t="str">
        <f>IF(COUNTIF(W$1:W1973,W1973)=1,IF(COUNT(X$1:X1972)&gt;0,MAX(X$1:X1972)+1,1),"")</f>
        <v/>
      </c>
      <c r="Z1973" s="51" t="str">
        <f>IF($U1973="","",IFERROR(SUMIF(Данные2!$A:$A,Техлист!$U1973,Данные2!D:D),""))</f>
        <v/>
      </c>
      <c r="AA1973" s="51" t="str">
        <f>IF($U1973="","",IFERROR(SUMIF(Данные2!$A:$A,Техлист!$U1973,Данные2!E:E),""))</f>
        <v/>
      </c>
      <c r="AB1973" s="45" t="str">
        <f>IF($U1973="","",IFERROR(ROUND(SUMIF(Данные2!$A:$A,Техлист!$U1973,Данные2!F:F)*100,0)&amp;"%",""))</f>
        <v/>
      </c>
    </row>
    <row r="1974" spans="1:28" x14ac:dyDescent="0.25">
      <c r="A1974" s="45" t="str">
        <f>IF(Данные2!$A1974&lt;&gt;"",Данные2!$A1974,"")</f>
        <v/>
      </c>
      <c r="G1974" s="45" t="str">
        <f t="shared" si="90"/>
        <v/>
      </c>
      <c r="H1974" s="45" t="str">
        <f>IF(COUNTIF(G$1:G1974,G1974)=1,IF(COUNT(H$1:H1973)&gt;0,MAX(H$1:H1973)+1,1),"")</f>
        <v/>
      </c>
      <c r="J1974" s="45" t="str">
        <f>IFERROR(IF(AND(Данные3!A1974&lt;&gt;"",Данные3!A1974=D$2),Данные3!B1974,""),"")</f>
        <v/>
      </c>
      <c r="K1974" s="45" t="str">
        <f>IF(COUNTIF(J$1:J1974,J1974)=1,IF(COUNT(K$1:K1973)&gt;0,MAX(K$1:K1973)+1,1),"")</f>
        <v/>
      </c>
      <c r="M1974" s="51" t="str">
        <f>IF(G1974="","",IFERROR(SUMIFS(Данные3!$E:$E,Данные3!$A:$A,D$2,Данные3!$B:$B,G1974),""))</f>
        <v/>
      </c>
      <c r="N1974" s="51" t="str">
        <f>IF(G1974="","",IFERROR(SUMIFS(Данные3!$F:$F,Данные3!$A:$A,D$2,Данные3!$B:$B,G1974),""))</f>
        <v/>
      </c>
      <c r="O1974" s="51" t="str">
        <f>IF(G1974="","",IFERROR(ROUND(SUMIFS(Данные3!$G:$G,Данные3!$A:$A,D$2,Данные3!$B:$B,G1974)*100,0)&amp;"%",""))</f>
        <v/>
      </c>
      <c r="U1974" s="51" t="str">
        <f t="shared" si="91"/>
        <v/>
      </c>
      <c r="V1974" s="53" t="str">
        <f t="shared" si="92"/>
        <v/>
      </c>
      <c r="W1974" s="51" t="str">
        <f>IFERROR(IF(Данные2!$A1974&lt;&gt;"",Данные2!$A1974,""),"")</f>
        <v/>
      </c>
      <c r="X1974" s="53" t="str">
        <f>IF(COUNTIF(W$1:W1974,W1974)=1,IF(COUNT(X$1:X1973)&gt;0,MAX(X$1:X1973)+1,1),"")</f>
        <v/>
      </c>
      <c r="Z1974" s="51" t="str">
        <f>IF($U1974="","",IFERROR(SUMIF(Данные2!$A:$A,Техлист!$U1974,Данные2!D:D),""))</f>
        <v/>
      </c>
      <c r="AA1974" s="51" t="str">
        <f>IF($U1974="","",IFERROR(SUMIF(Данные2!$A:$A,Техлист!$U1974,Данные2!E:E),""))</f>
        <v/>
      </c>
      <c r="AB1974" s="45" t="str">
        <f>IF($U1974="","",IFERROR(ROUND(SUMIF(Данные2!$A:$A,Техлист!$U1974,Данные2!F:F)*100,0)&amp;"%",""))</f>
        <v/>
      </c>
    </row>
    <row r="1975" spans="1:28" x14ac:dyDescent="0.25">
      <c r="A1975" s="45" t="str">
        <f>IF(Данные2!$A1975&lt;&gt;"",Данные2!$A1975,"")</f>
        <v/>
      </c>
      <c r="G1975" s="45" t="str">
        <f t="shared" si="90"/>
        <v/>
      </c>
      <c r="H1975" s="45" t="str">
        <f>IF(COUNTIF(G$1:G1975,G1975)=1,IF(COUNT(H$1:H1974)&gt;0,MAX(H$1:H1974)+1,1),"")</f>
        <v/>
      </c>
      <c r="J1975" s="45" t="str">
        <f>IFERROR(IF(AND(Данные3!A1975&lt;&gt;"",Данные3!A1975=D$2),Данные3!B1975,""),"")</f>
        <v/>
      </c>
      <c r="K1975" s="45" t="str">
        <f>IF(COUNTIF(J$1:J1975,J1975)=1,IF(COUNT(K$1:K1974)&gt;0,MAX(K$1:K1974)+1,1),"")</f>
        <v/>
      </c>
      <c r="M1975" s="51" t="str">
        <f>IF(G1975="","",IFERROR(SUMIFS(Данные3!$E:$E,Данные3!$A:$A,D$2,Данные3!$B:$B,G1975),""))</f>
        <v/>
      </c>
      <c r="N1975" s="51" t="str">
        <f>IF(G1975="","",IFERROR(SUMIFS(Данные3!$F:$F,Данные3!$A:$A,D$2,Данные3!$B:$B,G1975),""))</f>
        <v/>
      </c>
      <c r="O1975" s="51" t="str">
        <f>IF(G1975="","",IFERROR(ROUND(SUMIFS(Данные3!$G:$G,Данные3!$A:$A,D$2,Данные3!$B:$B,G1975)*100,0)&amp;"%",""))</f>
        <v/>
      </c>
      <c r="U1975" s="51" t="str">
        <f t="shared" si="91"/>
        <v/>
      </c>
      <c r="V1975" s="53" t="str">
        <f t="shared" si="92"/>
        <v/>
      </c>
      <c r="W1975" s="51" t="str">
        <f>IFERROR(IF(Данные2!$A1975&lt;&gt;"",Данные2!$A1975,""),"")</f>
        <v/>
      </c>
      <c r="X1975" s="53" t="str">
        <f>IF(COUNTIF(W$1:W1975,W1975)=1,IF(COUNT(X$1:X1974)&gt;0,MAX(X$1:X1974)+1,1),"")</f>
        <v/>
      </c>
      <c r="Z1975" s="51" t="str">
        <f>IF($U1975="","",IFERROR(SUMIF(Данные2!$A:$A,Техлист!$U1975,Данные2!D:D),""))</f>
        <v/>
      </c>
      <c r="AA1975" s="51" t="str">
        <f>IF($U1975="","",IFERROR(SUMIF(Данные2!$A:$A,Техлист!$U1975,Данные2!E:E),""))</f>
        <v/>
      </c>
      <c r="AB1975" s="45" t="str">
        <f>IF($U1975="","",IFERROR(ROUND(SUMIF(Данные2!$A:$A,Техлист!$U1975,Данные2!F:F)*100,0)&amp;"%",""))</f>
        <v/>
      </c>
    </row>
    <row r="1976" spans="1:28" x14ac:dyDescent="0.25">
      <c r="A1976" s="45" t="str">
        <f>IF(Данные2!$A1976&lt;&gt;"",Данные2!$A1976,"")</f>
        <v/>
      </c>
      <c r="G1976" s="45" t="str">
        <f t="shared" si="90"/>
        <v/>
      </c>
      <c r="H1976" s="45" t="str">
        <f>IF(COUNTIF(G$1:G1976,G1976)=1,IF(COUNT(H$1:H1975)&gt;0,MAX(H$1:H1975)+1,1),"")</f>
        <v/>
      </c>
      <c r="J1976" s="45" t="str">
        <f>IFERROR(IF(AND(Данные3!A1976&lt;&gt;"",Данные3!A1976=D$2),Данные3!B1976,""),"")</f>
        <v/>
      </c>
      <c r="K1976" s="45" t="str">
        <f>IF(COUNTIF(J$1:J1976,J1976)=1,IF(COUNT(K$1:K1975)&gt;0,MAX(K$1:K1975)+1,1),"")</f>
        <v/>
      </c>
      <c r="M1976" s="51" t="str">
        <f>IF(G1976="","",IFERROR(SUMIFS(Данные3!$E:$E,Данные3!$A:$A,D$2,Данные3!$B:$B,G1976),""))</f>
        <v/>
      </c>
      <c r="N1976" s="51" t="str">
        <f>IF(G1976="","",IFERROR(SUMIFS(Данные3!$F:$F,Данные3!$A:$A,D$2,Данные3!$B:$B,G1976),""))</f>
        <v/>
      </c>
      <c r="O1976" s="51" t="str">
        <f>IF(G1976="","",IFERROR(ROUND(SUMIFS(Данные3!$G:$G,Данные3!$A:$A,D$2,Данные3!$B:$B,G1976)*100,0)&amp;"%",""))</f>
        <v/>
      </c>
      <c r="U1976" s="51" t="str">
        <f t="shared" si="91"/>
        <v/>
      </c>
      <c r="V1976" s="53" t="str">
        <f t="shared" si="92"/>
        <v/>
      </c>
      <c r="W1976" s="51" t="str">
        <f>IFERROR(IF(Данные2!$A1976&lt;&gt;"",Данные2!$A1976,""),"")</f>
        <v/>
      </c>
      <c r="X1976" s="53" t="str">
        <f>IF(COUNTIF(W$1:W1976,W1976)=1,IF(COUNT(X$1:X1975)&gt;0,MAX(X$1:X1975)+1,1),"")</f>
        <v/>
      </c>
      <c r="Z1976" s="51" t="str">
        <f>IF($U1976="","",IFERROR(SUMIF(Данные2!$A:$A,Техлист!$U1976,Данные2!D:D),""))</f>
        <v/>
      </c>
      <c r="AA1976" s="51" t="str">
        <f>IF($U1976="","",IFERROR(SUMIF(Данные2!$A:$A,Техлист!$U1976,Данные2!E:E),""))</f>
        <v/>
      </c>
      <c r="AB1976" s="45" t="str">
        <f>IF($U1976="","",IFERROR(ROUND(SUMIF(Данные2!$A:$A,Техлист!$U1976,Данные2!F:F)*100,0)&amp;"%",""))</f>
        <v/>
      </c>
    </row>
    <row r="1977" spans="1:28" x14ac:dyDescent="0.25">
      <c r="A1977" s="45" t="str">
        <f>IF(Данные2!$A1977&lt;&gt;"",Данные2!$A1977,"")</f>
        <v/>
      </c>
      <c r="G1977" s="45" t="str">
        <f t="shared" si="90"/>
        <v/>
      </c>
      <c r="H1977" s="45" t="str">
        <f>IF(COUNTIF(G$1:G1977,G1977)=1,IF(COUNT(H$1:H1976)&gt;0,MAX(H$1:H1976)+1,1),"")</f>
        <v/>
      </c>
      <c r="J1977" s="45" t="str">
        <f>IFERROR(IF(AND(Данные3!A1977&lt;&gt;"",Данные3!A1977=D$2),Данные3!B1977,""),"")</f>
        <v/>
      </c>
      <c r="K1977" s="45" t="str">
        <f>IF(COUNTIF(J$1:J1977,J1977)=1,IF(COUNT(K$1:K1976)&gt;0,MAX(K$1:K1976)+1,1),"")</f>
        <v/>
      </c>
      <c r="M1977" s="51" t="str">
        <f>IF(G1977="","",IFERROR(SUMIFS(Данные3!$E:$E,Данные3!$A:$A,D$2,Данные3!$B:$B,G1977),""))</f>
        <v/>
      </c>
      <c r="N1977" s="51" t="str">
        <f>IF(G1977="","",IFERROR(SUMIFS(Данные3!$F:$F,Данные3!$A:$A,D$2,Данные3!$B:$B,G1977),""))</f>
        <v/>
      </c>
      <c r="O1977" s="51" t="str">
        <f>IF(G1977="","",IFERROR(ROUND(SUMIFS(Данные3!$G:$G,Данные3!$A:$A,D$2,Данные3!$B:$B,G1977)*100,0)&amp;"%",""))</f>
        <v/>
      </c>
      <c r="U1977" s="51" t="str">
        <f t="shared" si="91"/>
        <v/>
      </c>
      <c r="V1977" s="53" t="str">
        <f t="shared" si="92"/>
        <v/>
      </c>
      <c r="W1977" s="51" t="str">
        <f>IFERROR(IF(Данные2!$A1977&lt;&gt;"",Данные2!$A1977,""),"")</f>
        <v/>
      </c>
      <c r="X1977" s="53" t="str">
        <f>IF(COUNTIF(W$1:W1977,W1977)=1,IF(COUNT(X$1:X1976)&gt;0,MAX(X$1:X1976)+1,1),"")</f>
        <v/>
      </c>
      <c r="Z1977" s="51" t="str">
        <f>IF($U1977="","",IFERROR(SUMIF(Данные2!$A:$A,Техлист!$U1977,Данные2!D:D),""))</f>
        <v/>
      </c>
      <c r="AA1977" s="51" t="str">
        <f>IF($U1977="","",IFERROR(SUMIF(Данные2!$A:$A,Техлист!$U1977,Данные2!E:E),""))</f>
        <v/>
      </c>
      <c r="AB1977" s="45" t="str">
        <f>IF($U1977="","",IFERROR(ROUND(SUMIF(Данные2!$A:$A,Техлист!$U1977,Данные2!F:F)*100,0)&amp;"%",""))</f>
        <v/>
      </c>
    </row>
    <row r="1978" spans="1:28" x14ac:dyDescent="0.25">
      <c r="A1978" s="45" t="str">
        <f>IF(Данные2!$A1978&lt;&gt;"",Данные2!$A1978,"")</f>
        <v/>
      </c>
      <c r="G1978" s="45" t="str">
        <f t="shared" si="90"/>
        <v/>
      </c>
      <c r="H1978" s="45" t="str">
        <f>IF(COUNTIF(G$1:G1978,G1978)=1,IF(COUNT(H$1:H1977)&gt;0,MAX(H$1:H1977)+1,1),"")</f>
        <v/>
      </c>
      <c r="J1978" s="45" t="str">
        <f>IFERROR(IF(AND(Данные3!A1978&lt;&gt;"",Данные3!A1978=D$2),Данные3!B1978,""),"")</f>
        <v/>
      </c>
      <c r="K1978" s="45" t="str">
        <f>IF(COUNTIF(J$1:J1978,J1978)=1,IF(COUNT(K$1:K1977)&gt;0,MAX(K$1:K1977)+1,1),"")</f>
        <v/>
      </c>
      <c r="M1978" s="51" t="str">
        <f>IF(G1978="","",IFERROR(SUMIFS(Данные3!$E:$E,Данные3!$A:$A,D$2,Данные3!$B:$B,G1978),""))</f>
        <v/>
      </c>
      <c r="N1978" s="51" t="str">
        <f>IF(G1978="","",IFERROR(SUMIFS(Данные3!$F:$F,Данные3!$A:$A,D$2,Данные3!$B:$B,G1978),""))</f>
        <v/>
      </c>
      <c r="O1978" s="51" t="str">
        <f>IF(G1978="","",IFERROR(ROUND(SUMIFS(Данные3!$G:$G,Данные3!$A:$A,D$2,Данные3!$B:$B,G1978)*100,0)&amp;"%",""))</f>
        <v/>
      </c>
      <c r="U1978" s="51" t="str">
        <f t="shared" si="91"/>
        <v/>
      </c>
      <c r="V1978" s="53" t="str">
        <f t="shared" si="92"/>
        <v/>
      </c>
      <c r="W1978" s="51" t="str">
        <f>IFERROR(IF(Данные2!$A1978&lt;&gt;"",Данные2!$A1978,""),"")</f>
        <v/>
      </c>
      <c r="X1978" s="53" t="str">
        <f>IF(COUNTIF(W$1:W1978,W1978)=1,IF(COUNT(X$1:X1977)&gt;0,MAX(X$1:X1977)+1,1),"")</f>
        <v/>
      </c>
      <c r="Z1978" s="51" t="str">
        <f>IF($U1978="","",IFERROR(SUMIF(Данные2!$A:$A,Техлист!$U1978,Данные2!D:D),""))</f>
        <v/>
      </c>
      <c r="AA1978" s="51" t="str">
        <f>IF($U1978="","",IFERROR(SUMIF(Данные2!$A:$A,Техлист!$U1978,Данные2!E:E),""))</f>
        <v/>
      </c>
      <c r="AB1978" s="45" t="str">
        <f>IF($U1978="","",IFERROR(ROUND(SUMIF(Данные2!$A:$A,Техлист!$U1978,Данные2!F:F)*100,0)&amp;"%",""))</f>
        <v/>
      </c>
    </row>
    <row r="1979" spans="1:28" x14ac:dyDescent="0.25">
      <c r="A1979" s="45" t="str">
        <f>IF(Данные2!$A1979&lt;&gt;"",Данные2!$A1979,"")</f>
        <v/>
      </c>
      <c r="G1979" s="45" t="str">
        <f t="shared" si="90"/>
        <v/>
      </c>
      <c r="H1979" s="45" t="str">
        <f>IF(COUNTIF(G$1:G1979,G1979)=1,IF(COUNT(H$1:H1978)&gt;0,MAX(H$1:H1978)+1,1),"")</f>
        <v/>
      </c>
      <c r="J1979" s="45" t="str">
        <f>IFERROR(IF(AND(Данные3!A1979&lt;&gt;"",Данные3!A1979=D$2),Данные3!B1979,""),"")</f>
        <v/>
      </c>
      <c r="K1979" s="45" t="str">
        <f>IF(COUNTIF(J$1:J1979,J1979)=1,IF(COUNT(K$1:K1978)&gt;0,MAX(K$1:K1978)+1,1),"")</f>
        <v/>
      </c>
      <c r="M1979" s="51" t="str">
        <f>IF(G1979="","",IFERROR(SUMIFS(Данные3!$E:$E,Данные3!$A:$A,D$2,Данные3!$B:$B,G1979),""))</f>
        <v/>
      </c>
      <c r="N1979" s="51" t="str">
        <f>IF(G1979="","",IFERROR(SUMIFS(Данные3!$F:$F,Данные3!$A:$A,D$2,Данные3!$B:$B,G1979),""))</f>
        <v/>
      </c>
      <c r="O1979" s="51" t="str">
        <f>IF(G1979="","",IFERROR(ROUND(SUMIFS(Данные3!$G:$G,Данные3!$A:$A,D$2,Данные3!$B:$B,G1979)*100,0)&amp;"%",""))</f>
        <v/>
      </c>
      <c r="U1979" s="51" t="str">
        <f t="shared" si="91"/>
        <v/>
      </c>
      <c r="V1979" s="53" t="str">
        <f t="shared" si="92"/>
        <v/>
      </c>
      <c r="W1979" s="51" t="str">
        <f>IFERROR(IF(Данные2!$A1979&lt;&gt;"",Данные2!$A1979,""),"")</f>
        <v/>
      </c>
      <c r="X1979" s="53" t="str">
        <f>IF(COUNTIF(W$1:W1979,W1979)=1,IF(COUNT(X$1:X1978)&gt;0,MAX(X$1:X1978)+1,1),"")</f>
        <v/>
      </c>
      <c r="Z1979" s="51" t="str">
        <f>IF($U1979="","",IFERROR(SUMIF(Данные2!$A:$A,Техлист!$U1979,Данные2!D:D),""))</f>
        <v/>
      </c>
      <c r="AA1979" s="51" t="str">
        <f>IF($U1979="","",IFERROR(SUMIF(Данные2!$A:$A,Техлист!$U1979,Данные2!E:E),""))</f>
        <v/>
      </c>
      <c r="AB1979" s="45" t="str">
        <f>IF($U1979="","",IFERROR(ROUND(SUMIF(Данные2!$A:$A,Техлист!$U1979,Данные2!F:F)*100,0)&amp;"%",""))</f>
        <v/>
      </c>
    </row>
    <row r="1980" spans="1:28" x14ac:dyDescent="0.25">
      <c r="A1980" s="45" t="str">
        <f>IF(Данные2!$A1980&lt;&gt;"",Данные2!$A1980,"")</f>
        <v/>
      </c>
      <c r="G1980" s="45" t="str">
        <f t="shared" si="90"/>
        <v/>
      </c>
      <c r="H1980" s="45" t="str">
        <f>IF(COUNTIF(G$1:G1980,G1980)=1,IF(COUNT(H$1:H1979)&gt;0,MAX(H$1:H1979)+1,1),"")</f>
        <v/>
      </c>
      <c r="J1980" s="45" t="str">
        <f>IFERROR(IF(AND(Данные3!A1980&lt;&gt;"",Данные3!A1980=D$2),Данные3!B1980,""),"")</f>
        <v/>
      </c>
      <c r="K1980" s="45" t="str">
        <f>IF(COUNTIF(J$1:J1980,J1980)=1,IF(COUNT(K$1:K1979)&gt;0,MAX(K$1:K1979)+1,1),"")</f>
        <v/>
      </c>
      <c r="M1980" s="51" t="str">
        <f>IF(G1980="","",IFERROR(SUMIFS(Данные3!$E:$E,Данные3!$A:$A,D$2,Данные3!$B:$B,G1980),""))</f>
        <v/>
      </c>
      <c r="N1980" s="51" t="str">
        <f>IF(G1980="","",IFERROR(SUMIFS(Данные3!$F:$F,Данные3!$A:$A,D$2,Данные3!$B:$B,G1980),""))</f>
        <v/>
      </c>
      <c r="O1980" s="51" t="str">
        <f>IF(G1980="","",IFERROR(ROUND(SUMIFS(Данные3!$G:$G,Данные3!$A:$A,D$2,Данные3!$B:$B,G1980)*100,0)&amp;"%",""))</f>
        <v/>
      </c>
      <c r="U1980" s="51" t="str">
        <f t="shared" si="91"/>
        <v/>
      </c>
      <c r="V1980" s="53" t="str">
        <f t="shared" si="92"/>
        <v/>
      </c>
      <c r="W1980" s="51" t="str">
        <f>IFERROR(IF(Данные2!$A1980&lt;&gt;"",Данные2!$A1980,""),"")</f>
        <v/>
      </c>
      <c r="X1980" s="53" t="str">
        <f>IF(COUNTIF(W$1:W1980,W1980)=1,IF(COUNT(X$1:X1979)&gt;0,MAX(X$1:X1979)+1,1),"")</f>
        <v/>
      </c>
      <c r="Z1980" s="51" t="str">
        <f>IF($U1980="","",IFERROR(SUMIF(Данные2!$A:$A,Техлист!$U1980,Данные2!D:D),""))</f>
        <v/>
      </c>
      <c r="AA1980" s="51" t="str">
        <f>IF($U1980="","",IFERROR(SUMIF(Данные2!$A:$A,Техлист!$U1980,Данные2!E:E),""))</f>
        <v/>
      </c>
      <c r="AB1980" s="45" t="str">
        <f>IF($U1980="","",IFERROR(ROUND(SUMIF(Данные2!$A:$A,Техлист!$U1980,Данные2!F:F)*100,0)&amp;"%",""))</f>
        <v/>
      </c>
    </row>
    <row r="1981" spans="1:28" x14ac:dyDescent="0.25">
      <c r="A1981" s="45" t="str">
        <f>IF(Данные2!$A1981&lt;&gt;"",Данные2!$A1981,"")</f>
        <v/>
      </c>
      <c r="G1981" s="45" t="str">
        <f t="shared" si="90"/>
        <v/>
      </c>
      <c r="H1981" s="45" t="str">
        <f>IF(COUNTIF(G$1:G1981,G1981)=1,IF(COUNT(H$1:H1980)&gt;0,MAX(H$1:H1980)+1,1),"")</f>
        <v/>
      </c>
      <c r="J1981" s="45" t="str">
        <f>IFERROR(IF(AND(Данные3!A1981&lt;&gt;"",Данные3!A1981=D$2),Данные3!B1981,""),"")</f>
        <v/>
      </c>
      <c r="K1981" s="45" t="str">
        <f>IF(COUNTIF(J$1:J1981,J1981)=1,IF(COUNT(K$1:K1980)&gt;0,MAX(K$1:K1980)+1,1),"")</f>
        <v/>
      </c>
      <c r="M1981" s="51" t="str">
        <f>IF(G1981="","",IFERROR(SUMIFS(Данные3!$E:$E,Данные3!$A:$A,D$2,Данные3!$B:$B,G1981),""))</f>
        <v/>
      </c>
      <c r="N1981" s="51" t="str">
        <f>IF(G1981="","",IFERROR(SUMIFS(Данные3!$F:$F,Данные3!$A:$A,D$2,Данные3!$B:$B,G1981),""))</f>
        <v/>
      </c>
      <c r="O1981" s="51" t="str">
        <f>IF(G1981="","",IFERROR(ROUND(SUMIFS(Данные3!$G:$G,Данные3!$A:$A,D$2,Данные3!$B:$B,G1981)*100,0)&amp;"%",""))</f>
        <v/>
      </c>
      <c r="U1981" s="51" t="str">
        <f t="shared" si="91"/>
        <v/>
      </c>
      <c r="V1981" s="53" t="str">
        <f t="shared" si="92"/>
        <v/>
      </c>
      <c r="W1981" s="51" t="str">
        <f>IFERROR(IF(Данные2!$A1981&lt;&gt;"",Данные2!$A1981,""),"")</f>
        <v/>
      </c>
      <c r="X1981" s="53" t="str">
        <f>IF(COUNTIF(W$1:W1981,W1981)=1,IF(COUNT(X$1:X1980)&gt;0,MAX(X$1:X1980)+1,1),"")</f>
        <v/>
      </c>
      <c r="Z1981" s="51" t="str">
        <f>IF($U1981="","",IFERROR(SUMIF(Данные2!$A:$A,Техлист!$U1981,Данные2!D:D),""))</f>
        <v/>
      </c>
      <c r="AA1981" s="51" t="str">
        <f>IF($U1981="","",IFERROR(SUMIF(Данные2!$A:$A,Техлист!$U1981,Данные2!E:E),""))</f>
        <v/>
      </c>
      <c r="AB1981" s="45" t="str">
        <f>IF($U1981="","",IFERROR(ROUND(SUMIF(Данные2!$A:$A,Техлист!$U1981,Данные2!F:F)*100,0)&amp;"%",""))</f>
        <v/>
      </c>
    </row>
    <row r="1982" spans="1:28" x14ac:dyDescent="0.25">
      <c r="A1982" s="45" t="str">
        <f>IF(Данные2!$A1982&lt;&gt;"",Данные2!$A1982,"")</f>
        <v/>
      </c>
      <c r="G1982" s="45" t="str">
        <f t="shared" si="90"/>
        <v/>
      </c>
      <c r="H1982" s="45" t="str">
        <f>IF(COUNTIF(G$1:G1982,G1982)=1,IF(COUNT(H$1:H1981)&gt;0,MAX(H$1:H1981)+1,1),"")</f>
        <v/>
      </c>
      <c r="J1982" s="45" t="str">
        <f>IFERROR(IF(AND(Данные3!A1982&lt;&gt;"",Данные3!A1982=D$2),Данные3!B1982,""),"")</f>
        <v/>
      </c>
      <c r="K1982" s="45" t="str">
        <f>IF(COUNTIF(J$1:J1982,J1982)=1,IF(COUNT(K$1:K1981)&gt;0,MAX(K$1:K1981)+1,1),"")</f>
        <v/>
      </c>
      <c r="M1982" s="51" t="str">
        <f>IF(G1982="","",IFERROR(SUMIFS(Данные3!$E:$E,Данные3!$A:$A,D$2,Данные3!$B:$B,G1982),""))</f>
        <v/>
      </c>
      <c r="N1982" s="51" t="str">
        <f>IF(G1982="","",IFERROR(SUMIFS(Данные3!$F:$F,Данные3!$A:$A,D$2,Данные3!$B:$B,G1982),""))</f>
        <v/>
      </c>
      <c r="O1982" s="51" t="str">
        <f>IF(G1982="","",IFERROR(ROUND(SUMIFS(Данные3!$G:$G,Данные3!$A:$A,D$2,Данные3!$B:$B,G1982)*100,0)&amp;"%",""))</f>
        <v/>
      </c>
      <c r="U1982" s="51" t="str">
        <f t="shared" si="91"/>
        <v/>
      </c>
      <c r="V1982" s="53" t="str">
        <f t="shared" si="92"/>
        <v/>
      </c>
      <c r="W1982" s="51" t="str">
        <f>IFERROR(IF(Данные2!$A1982&lt;&gt;"",Данные2!$A1982,""),"")</f>
        <v/>
      </c>
      <c r="X1982" s="53" t="str">
        <f>IF(COUNTIF(W$1:W1982,W1982)=1,IF(COUNT(X$1:X1981)&gt;0,MAX(X$1:X1981)+1,1),"")</f>
        <v/>
      </c>
      <c r="Z1982" s="51" t="str">
        <f>IF($U1982="","",IFERROR(SUMIF(Данные2!$A:$A,Техлист!$U1982,Данные2!D:D),""))</f>
        <v/>
      </c>
      <c r="AA1982" s="51" t="str">
        <f>IF($U1982="","",IFERROR(SUMIF(Данные2!$A:$A,Техлист!$U1982,Данные2!E:E),""))</f>
        <v/>
      </c>
      <c r="AB1982" s="45" t="str">
        <f>IF($U1982="","",IFERROR(ROUND(SUMIF(Данные2!$A:$A,Техлист!$U1982,Данные2!F:F)*100,0)&amp;"%",""))</f>
        <v/>
      </c>
    </row>
    <row r="1983" spans="1:28" x14ac:dyDescent="0.25">
      <c r="A1983" s="45" t="str">
        <f>IF(Данные2!$A1983&lt;&gt;"",Данные2!$A1983,"")</f>
        <v/>
      </c>
      <c r="G1983" s="45" t="str">
        <f t="shared" si="90"/>
        <v/>
      </c>
      <c r="H1983" s="45" t="str">
        <f>IF(COUNTIF(G$1:G1983,G1983)=1,IF(COUNT(H$1:H1982)&gt;0,MAX(H$1:H1982)+1,1),"")</f>
        <v/>
      </c>
      <c r="J1983" s="45" t="str">
        <f>IFERROR(IF(AND(Данные3!A1983&lt;&gt;"",Данные3!A1983=D$2),Данные3!B1983,""),"")</f>
        <v/>
      </c>
      <c r="K1983" s="45" t="str">
        <f>IF(COUNTIF(J$1:J1983,J1983)=1,IF(COUNT(K$1:K1982)&gt;0,MAX(K$1:K1982)+1,1),"")</f>
        <v/>
      </c>
      <c r="M1983" s="51" t="str">
        <f>IF(G1983="","",IFERROR(SUMIFS(Данные3!$E:$E,Данные3!$A:$A,D$2,Данные3!$B:$B,G1983),""))</f>
        <v/>
      </c>
      <c r="N1983" s="51" t="str">
        <f>IF(G1983="","",IFERROR(SUMIFS(Данные3!$F:$F,Данные3!$A:$A,D$2,Данные3!$B:$B,G1983),""))</f>
        <v/>
      </c>
      <c r="O1983" s="51" t="str">
        <f>IF(G1983="","",IFERROR(ROUND(SUMIFS(Данные3!$G:$G,Данные3!$A:$A,D$2,Данные3!$B:$B,G1983)*100,0)&amp;"%",""))</f>
        <v/>
      </c>
      <c r="U1983" s="51" t="str">
        <f t="shared" si="91"/>
        <v/>
      </c>
      <c r="V1983" s="53" t="str">
        <f t="shared" si="92"/>
        <v/>
      </c>
      <c r="W1983" s="51" t="str">
        <f>IFERROR(IF(Данные2!$A1983&lt;&gt;"",Данные2!$A1983,""),"")</f>
        <v/>
      </c>
      <c r="X1983" s="53" t="str">
        <f>IF(COUNTIF(W$1:W1983,W1983)=1,IF(COUNT(X$1:X1982)&gt;0,MAX(X$1:X1982)+1,1),"")</f>
        <v/>
      </c>
      <c r="Z1983" s="51" t="str">
        <f>IF($U1983="","",IFERROR(SUMIF(Данные2!$A:$A,Техлист!$U1983,Данные2!D:D),""))</f>
        <v/>
      </c>
      <c r="AA1983" s="51" t="str">
        <f>IF($U1983="","",IFERROR(SUMIF(Данные2!$A:$A,Техлист!$U1983,Данные2!E:E),""))</f>
        <v/>
      </c>
      <c r="AB1983" s="45" t="str">
        <f>IF($U1983="","",IFERROR(ROUND(SUMIF(Данные2!$A:$A,Техлист!$U1983,Данные2!F:F)*100,0)&amp;"%",""))</f>
        <v/>
      </c>
    </row>
    <row r="1984" spans="1:28" x14ac:dyDescent="0.25">
      <c r="A1984" s="45" t="str">
        <f>IF(Данные2!$A1984&lt;&gt;"",Данные2!$A1984,"")</f>
        <v/>
      </c>
      <c r="G1984" s="45" t="str">
        <f t="shared" si="90"/>
        <v/>
      </c>
      <c r="H1984" s="45" t="str">
        <f>IF(COUNTIF(G$1:G1984,G1984)=1,IF(COUNT(H$1:H1983)&gt;0,MAX(H$1:H1983)+1,1),"")</f>
        <v/>
      </c>
      <c r="J1984" s="45" t="str">
        <f>IFERROR(IF(AND(Данные3!A1984&lt;&gt;"",Данные3!A1984=D$2),Данные3!B1984,""),"")</f>
        <v/>
      </c>
      <c r="K1984" s="45" t="str">
        <f>IF(COUNTIF(J$1:J1984,J1984)=1,IF(COUNT(K$1:K1983)&gt;0,MAX(K$1:K1983)+1,1),"")</f>
        <v/>
      </c>
      <c r="M1984" s="51" t="str">
        <f>IF(G1984="","",IFERROR(SUMIFS(Данные3!$E:$E,Данные3!$A:$A,D$2,Данные3!$B:$B,G1984),""))</f>
        <v/>
      </c>
      <c r="N1984" s="51" t="str">
        <f>IF(G1984="","",IFERROR(SUMIFS(Данные3!$F:$F,Данные3!$A:$A,D$2,Данные3!$B:$B,G1984),""))</f>
        <v/>
      </c>
      <c r="O1984" s="51" t="str">
        <f>IF(G1984="","",IFERROR(ROUND(SUMIFS(Данные3!$G:$G,Данные3!$A:$A,D$2,Данные3!$B:$B,G1984)*100,0)&amp;"%",""))</f>
        <v/>
      </c>
      <c r="U1984" s="51" t="str">
        <f t="shared" si="91"/>
        <v/>
      </c>
      <c r="V1984" s="53" t="str">
        <f t="shared" si="92"/>
        <v/>
      </c>
      <c r="W1984" s="51" t="str">
        <f>IFERROR(IF(Данные2!$A1984&lt;&gt;"",Данные2!$A1984,""),"")</f>
        <v/>
      </c>
      <c r="X1984" s="53" t="str">
        <f>IF(COUNTIF(W$1:W1984,W1984)=1,IF(COUNT(X$1:X1983)&gt;0,MAX(X$1:X1983)+1,1),"")</f>
        <v/>
      </c>
      <c r="Z1984" s="51" t="str">
        <f>IF($U1984="","",IFERROR(SUMIF(Данные2!$A:$A,Техлист!$U1984,Данные2!D:D),""))</f>
        <v/>
      </c>
      <c r="AA1984" s="51" t="str">
        <f>IF($U1984="","",IFERROR(SUMIF(Данные2!$A:$A,Техлист!$U1984,Данные2!E:E),""))</f>
        <v/>
      </c>
      <c r="AB1984" s="45" t="str">
        <f>IF($U1984="","",IFERROR(ROUND(SUMIF(Данные2!$A:$A,Техлист!$U1984,Данные2!F:F)*100,0)&amp;"%",""))</f>
        <v/>
      </c>
    </row>
    <row r="1985" spans="1:28" x14ac:dyDescent="0.25">
      <c r="A1985" s="45" t="str">
        <f>IF(Данные2!$A1985&lt;&gt;"",Данные2!$A1985,"")</f>
        <v/>
      </c>
      <c r="G1985" s="45" t="str">
        <f t="shared" si="90"/>
        <v/>
      </c>
      <c r="H1985" s="45" t="str">
        <f>IF(COUNTIF(G$1:G1985,G1985)=1,IF(COUNT(H$1:H1984)&gt;0,MAX(H$1:H1984)+1,1),"")</f>
        <v/>
      </c>
      <c r="J1985" s="45" t="str">
        <f>IFERROR(IF(AND(Данные3!A1985&lt;&gt;"",Данные3!A1985=D$2),Данные3!B1985,""),"")</f>
        <v/>
      </c>
      <c r="K1985" s="45" t="str">
        <f>IF(COUNTIF(J$1:J1985,J1985)=1,IF(COUNT(K$1:K1984)&gt;0,MAX(K$1:K1984)+1,1),"")</f>
        <v/>
      </c>
      <c r="M1985" s="51" t="str">
        <f>IF(G1985="","",IFERROR(SUMIFS(Данные3!$E:$E,Данные3!$A:$A,D$2,Данные3!$B:$B,G1985),""))</f>
        <v/>
      </c>
      <c r="N1985" s="51" t="str">
        <f>IF(G1985="","",IFERROR(SUMIFS(Данные3!$F:$F,Данные3!$A:$A,D$2,Данные3!$B:$B,G1985),""))</f>
        <v/>
      </c>
      <c r="O1985" s="51" t="str">
        <f>IF(G1985="","",IFERROR(ROUND(SUMIFS(Данные3!$G:$G,Данные3!$A:$A,D$2,Данные3!$B:$B,G1985)*100,0)&amp;"%",""))</f>
        <v/>
      </c>
      <c r="U1985" s="51" t="str">
        <f t="shared" si="91"/>
        <v/>
      </c>
      <c r="V1985" s="53" t="str">
        <f t="shared" si="92"/>
        <v/>
      </c>
      <c r="W1985" s="51" t="str">
        <f>IFERROR(IF(Данные2!$A1985&lt;&gt;"",Данные2!$A1985,""),"")</f>
        <v/>
      </c>
      <c r="X1985" s="53" t="str">
        <f>IF(COUNTIF(W$1:W1985,W1985)=1,IF(COUNT(X$1:X1984)&gt;0,MAX(X$1:X1984)+1,1),"")</f>
        <v/>
      </c>
      <c r="Z1985" s="51" t="str">
        <f>IF($U1985="","",IFERROR(SUMIF(Данные2!$A:$A,Техлист!$U1985,Данные2!D:D),""))</f>
        <v/>
      </c>
      <c r="AA1985" s="51" t="str">
        <f>IF($U1985="","",IFERROR(SUMIF(Данные2!$A:$A,Техлист!$U1985,Данные2!E:E),""))</f>
        <v/>
      </c>
      <c r="AB1985" s="45" t="str">
        <f>IF($U1985="","",IFERROR(ROUND(SUMIF(Данные2!$A:$A,Техлист!$U1985,Данные2!F:F)*100,0)&amp;"%",""))</f>
        <v/>
      </c>
    </row>
    <row r="1986" spans="1:28" x14ac:dyDescent="0.25">
      <c r="A1986" s="45" t="str">
        <f>IF(Данные2!$A1986&lt;&gt;"",Данные2!$A1986,"")</f>
        <v/>
      </c>
      <c r="G1986" s="45" t="str">
        <f t="shared" ref="G1986:G2000" si="93">IFERROR(INDEX(J$2:J$2000,MATCH(ROW()-1,K$2:K$2000,0)),"")</f>
        <v/>
      </c>
      <c r="H1986" s="45" t="str">
        <f>IF(COUNTIF(G$1:G1986,G1986)=1,IF(COUNT(H$1:H1985)&gt;0,MAX(H$1:H1985)+1,1),"")</f>
        <v/>
      </c>
      <c r="J1986" s="45" t="str">
        <f>IFERROR(IF(AND(Данные3!A1986&lt;&gt;"",Данные3!A1986=D$2),Данные3!B1986,""),"")</f>
        <v/>
      </c>
      <c r="K1986" s="45" t="str">
        <f>IF(COUNTIF(J$1:J1986,J1986)=1,IF(COUNT(K$1:K1985)&gt;0,MAX(K$1:K1985)+1,1),"")</f>
        <v/>
      </c>
      <c r="M1986" s="51" t="str">
        <f>IF(G1986="","",IFERROR(SUMIFS(Данные3!$E:$E,Данные3!$A:$A,D$2,Данные3!$B:$B,G1986),""))</f>
        <v/>
      </c>
      <c r="N1986" s="51" t="str">
        <f>IF(G1986="","",IFERROR(SUMIFS(Данные3!$F:$F,Данные3!$A:$A,D$2,Данные3!$B:$B,G1986),""))</f>
        <v/>
      </c>
      <c r="O1986" s="51" t="str">
        <f>IF(G1986="","",IFERROR(ROUND(SUMIFS(Данные3!$G:$G,Данные3!$A:$A,D$2,Данные3!$B:$B,G1986)*100,0)&amp;"%",""))</f>
        <v/>
      </c>
      <c r="U1986" s="51" t="str">
        <f t="shared" ref="U1986:U2000" si="94">IFERROR(INDEX(W$2:W$2000,MATCH(ROW()-1,X$2:X$2000,0)),"")</f>
        <v/>
      </c>
      <c r="V1986" s="53" t="str">
        <f t="shared" ref="V1986:V2000" si="95">IFERROR(INDEX(X$2:X$2000,MATCH(ROW()-1,X$2:X$2000,0)),"")</f>
        <v/>
      </c>
      <c r="W1986" s="51" t="str">
        <f>IFERROR(IF(Данные2!$A1986&lt;&gt;"",Данные2!$A1986,""),"")</f>
        <v/>
      </c>
      <c r="X1986" s="53" t="str">
        <f>IF(COUNTIF(W$1:W1986,W1986)=1,IF(COUNT(X$1:X1985)&gt;0,MAX(X$1:X1985)+1,1),"")</f>
        <v/>
      </c>
      <c r="Z1986" s="51" t="str">
        <f>IF($U1986="","",IFERROR(SUMIF(Данные2!$A:$A,Техлист!$U1986,Данные2!D:D),""))</f>
        <v/>
      </c>
      <c r="AA1986" s="51" t="str">
        <f>IF($U1986="","",IFERROR(SUMIF(Данные2!$A:$A,Техлист!$U1986,Данные2!E:E),""))</f>
        <v/>
      </c>
      <c r="AB1986" s="45" t="str">
        <f>IF($U1986="","",IFERROR(ROUND(SUMIF(Данные2!$A:$A,Техлист!$U1986,Данные2!F:F)*100,0)&amp;"%",""))</f>
        <v/>
      </c>
    </row>
    <row r="1987" spans="1:28" x14ac:dyDescent="0.25">
      <c r="A1987" s="45" t="str">
        <f>IF(Данные2!$A1987&lt;&gt;"",Данные2!$A1987,"")</f>
        <v/>
      </c>
      <c r="G1987" s="45" t="str">
        <f t="shared" si="93"/>
        <v/>
      </c>
      <c r="H1987" s="45" t="str">
        <f>IF(COUNTIF(G$1:G1987,G1987)=1,IF(COUNT(H$1:H1986)&gt;0,MAX(H$1:H1986)+1,1),"")</f>
        <v/>
      </c>
      <c r="J1987" s="45" t="str">
        <f>IFERROR(IF(AND(Данные3!A1987&lt;&gt;"",Данные3!A1987=D$2),Данные3!B1987,""),"")</f>
        <v/>
      </c>
      <c r="K1987" s="45" t="str">
        <f>IF(COUNTIF(J$1:J1987,J1987)=1,IF(COUNT(K$1:K1986)&gt;0,MAX(K$1:K1986)+1,1),"")</f>
        <v/>
      </c>
      <c r="M1987" s="51" t="str">
        <f>IF(G1987="","",IFERROR(SUMIFS(Данные3!$E:$E,Данные3!$A:$A,D$2,Данные3!$B:$B,G1987),""))</f>
        <v/>
      </c>
      <c r="N1987" s="51" t="str">
        <f>IF(G1987="","",IFERROR(SUMIFS(Данные3!$F:$F,Данные3!$A:$A,D$2,Данные3!$B:$B,G1987),""))</f>
        <v/>
      </c>
      <c r="O1987" s="51" t="str">
        <f>IF(G1987="","",IFERROR(ROUND(SUMIFS(Данные3!$G:$G,Данные3!$A:$A,D$2,Данные3!$B:$B,G1987)*100,0)&amp;"%",""))</f>
        <v/>
      </c>
      <c r="U1987" s="51" t="str">
        <f t="shared" si="94"/>
        <v/>
      </c>
      <c r="V1987" s="53" t="str">
        <f t="shared" si="95"/>
        <v/>
      </c>
      <c r="W1987" s="51" t="str">
        <f>IFERROR(IF(Данные2!$A1987&lt;&gt;"",Данные2!$A1987,""),"")</f>
        <v/>
      </c>
      <c r="X1987" s="53" t="str">
        <f>IF(COUNTIF(W$1:W1987,W1987)=1,IF(COUNT(X$1:X1986)&gt;0,MAX(X$1:X1986)+1,1),"")</f>
        <v/>
      </c>
      <c r="Z1987" s="51" t="str">
        <f>IF($U1987="","",IFERROR(SUMIF(Данные2!$A:$A,Техлист!$U1987,Данные2!D:D),""))</f>
        <v/>
      </c>
      <c r="AA1987" s="51" t="str">
        <f>IF($U1987="","",IFERROR(SUMIF(Данные2!$A:$A,Техлист!$U1987,Данные2!E:E),""))</f>
        <v/>
      </c>
      <c r="AB1987" s="45" t="str">
        <f>IF($U1987="","",IFERROR(ROUND(SUMIF(Данные2!$A:$A,Техлист!$U1987,Данные2!F:F)*100,0)&amp;"%",""))</f>
        <v/>
      </c>
    </row>
    <row r="1988" spans="1:28" x14ac:dyDescent="0.25">
      <c r="A1988" s="45" t="str">
        <f>IF(Данные2!$A1988&lt;&gt;"",Данные2!$A1988,"")</f>
        <v/>
      </c>
      <c r="G1988" s="45" t="str">
        <f t="shared" si="93"/>
        <v/>
      </c>
      <c r="H1988" s="45" t="str">
        <f>IF(COUNTIF(G$1:G1988,G1988)=1,IF(COUNT(H$1:H1987)&gt;0,MAX(H$1:H1987)+1,1),"")</f>
        <v/>
      </c>
      <c r="J1988" s="45" t="str">
        <f>IFERROR(IF(AND(Данные3!A1988&lt;&gt;"",Данные3!A1988=D$2),Данные3!B1988,""),"")</f>
        <v/>
      </c>
      <c r="K1988" s="45" t="str">
        <f>IF(COUNTIF(J$1:J1988,J1988)=1,IF(COUNT(K$1:K1987)&gt;0,MAX(K$1:K1987)+1,1),"")</f>
        <v/>
      </c>
      <c r="M1988" s="51" t="str">
        <f>IF(G1988="","",IFERROR(SUMIFS(Данные3!$E:$E,Данные3!$A:$A,D$2,Данные3!$B:$B,G1988),""))</f>
        <v/>
      </c>
      <c r="N1988" s="51" t="str">
        <f>IF(G1988="","",IFERROR(SUMIFS(Данные3!$F:$F,Данные3!$A:$A,D$2,Данные3!$B:$B,G1988),""))</f>
        <v/>
      </c>
      <c r="O1988" s="51" t="str">
        <f>IF(G1988="","",IFERROR(ROUND(SUMIFS(Данные3!$G:$G,Данные3!$A:$A,D$2,Данные3!$B:$B,G1988)*100,0)&amp;"%",""))</f>
        <v/>
      </c>
      <c r="U1988" s="51" t="str">
        <f t="shared" si="94"/>
        <v/>
      </c>
      <c r="V1988" s="53" t="str">
        <f t="shared" si="95"/>
        <v/>
      </c>
      <c r="W1988" s="51" t="str">
        <f>IFERROR(IF(Данные2!$A1988&lt;&gt;"",Данные2!$A1988,""),"")</f>
        <v/>
      </c>
      <c r="X1988" s="53" t="str">
        <f>IF(COUNTIF(W$1:W1988,W1988)=1,IF(COUNT(X$1:X1987)&gt;0,MAX(X$1:X1987)+1,1),"")</f>
        <v/>
      </c>
      <c r="Z1988" s="51" t="str">
        <f>IF($U1988="","",IFERROR(SUMIF(Данные2!$A:$A,Техлист!$U1988,Данные2!D:D),""))</f>
        <v/>
      </c>
      <c r="AA1988" s="51" t="str">
        <f>IF($U1988="","",IFERROR(SUMIF(Данные2!$A:$A,Техлист!$U1988,Данные2!E:E),""))</f>
        <v/>
      </c>
      <c r="AB1988" s="45" t="str">
        <f>IF($U1988="","",IFERROR(ROUND(SUMIF(Данные2!$A:$A,Техлист!$U1988,Данные2!F:F)*100,0)&amp;"%",""))</f>
        <v/>
      </c>
    </row>
    <row r="1989" spans="1:28" x14ac:dyDescent="0.25">
      <c r="A1989" s="45" t="str">
        <f>IF(Данные2!$A1989&lt;&gt;"",Данные2!$A1989,"")</f>
        <v/>
      </c>
      <c r="G1989" s="45" t="str">
        <f t="shared" si="93"/>
        <v/>
      </c>
      <c r="H1989" s="45" t="str">
        <f>IF(COUNTIF(G$1:G1989,G1989)=1,IF(COUNT(H$1:H1988)&gt;0,MAX(H$1:H1988)+1,1),"")</f>
        <v/>
      </c>
      <c r="J1989" s="45" t="str">
        <f>IFERROR(IF(AND(Данные3!A1989&lt;&gt;"",Данные3!A1989=D$2),Данные3!B1989,""),"")</f>
        <v/>
      </c>
      <c r="K1989" s="45" t="str">
        <f>IF(COUNTIF(J$1:J1989,J1989)=1,IF(COUNT(K$1:K1988)&gt;0,MAX(K$1:K1988)+1,1),"")</f>
        <v/>
      </c>
      <c r="M1989" s="51" t="str">
        <f>IF(G1989="","",IFERROR(SUMIFS(Данные3!$E:$E,Данные3!$A:$A,D$2,Данные3!$B:$B,G1989),""))</f>
        <v/>
      </c>
      <c r="N1989" s="51" t="str">
        <f>IF(G1989="","",IFERROR(SUMIFS(Данные3!$F:$F,Данные3!$A:$A,D$2,Данные3!$B:$B,G1989),""))</f>
        <v/>
      </c>
      <c r="O1989" s="51" t="str">
        <f>IF(G1989="","",IFERROR(ROUND(SUMIFS(Данные3!$G:$G,Данные3!$A:$A,D$2,Данные3!$B:$B,G1989)*100,0)&amp;"%",""))</f>
        <v/>
      </c>
      <c r="U1989" s="51" t="str">
        <f t="shared" si="94"/>
        <v/>
      </c>
      <c r="V1989" s="53" t="str">
        <f t="shared" si="95"/>
        <v/>
      </c>
      <c r="W1989" s="51" t="str">
        <f>IFERROR(IF(Данные2!$A1989&lt;&gt;"",Данные2!$A1989,""),"")</f>
        <v/>
      </c>
      <c r="X1989" s="53" t="str">
        <f>IF(COUNTIF(W$1:W1989,W1989)=1,IF(COUNT(X$1:X1988)&gt;0,MAX(X$1:X1988)+1,1),"")</f>
        <v/>
      </c>
      <c r="Z1989" s="51" t="str">
        <f>IF($U1989="","",IFERROR(SUMIF(Данные2!$A:$A,Техлист!$U1989,Данные2!D:D),""))</f>
        <v/>
      </c>
      <c r="AA1989" s="51" t="str">
        <f>IF($U1989="","",IFERROR(SUMIF(Данные2!$A:$A,Техлист!$U1989,Данные2!E:E),""))</f>
        <v/>
      </c>
      <c r="AB1989" s="45" t="str">
        <f>IF($U1989="","",IFERROR(ROUND(SUMIF(Данные2!$A:$A,Техлист!$U1989,Данные2!F:F)*100,0)&amp;"%",""))</f>
        <v/>
      </c>
    </row>
    <row r="1990" spans="1:28" x14ac:dyDescent="0.25">
      <c r="A1990" s="45" t="str">
        <f>IF(Данные2!$A1990&lt;&gt;"",Данные2!$A1990,"")</f>
        <v/>
      </c>
      <c r="G1990" s="45" t="str">
        <f t="shared" si="93"/>
        <v/>
      </c>
      <c r="H1990" s="45" t="str">
        <f>IF(COUNTIF(G$1:G1990,G1990)=1,IF(COUNT(H$1:H1989)&gt;0,MAX(H$1:H1989)+1,1),"")</f>
        <v/>
      </c>
      <c r="J1990" s="45" t="str">
        <f>IFERROR(IF(AND(Данные3!A1990&lt;&gt;"",Данные3!A1990=D$2),Данные3!B1990,""),"")</f>
        <v/>
      </c>
      <c r="K1990" s="45" t="str">
        <f>IF(COUNTIF(J$1:J1990,J1990)=1,IF(COUNT(K$1:K1989)&gt;0,MAX(K$1:K1989)+1,1),"")</f>
        <v/>
      </c>
      <c r="M1990" s="51" t="str">
        <f>IF(G1990="","",IFERROR(SUMIFS(Данные3!$E:$E,Данные3!$A:$A,D$2,Данные3!$B:$B,G1990),""))</f>
        <v/>
      </c>
      <c r="N1990" s="51" t="str">
        <f>IF(G1990="","",IFERROR(SUMIFS(Данные3!$F:$F,Данные3!$A:$A,D$2,Данные3!$B:$B,G1990),""))</f>
        <v/>
      </c>
      <c r="O1990" s="51" t="str">
        <f>IF(G1990="","",IFERROR(ROUND(SUMIFS(Данные3!$G:$G,Данные3!$A:$A,D$2,Данные3!$B:$B,G1990)*100,0)&amp;"%",""))</f>
        <v/>
      </c>
      <c r="U1990" s="51" t="str">
        <f t="shared" si="94"/>
        <v/>
      </c>
      <c r="V1990" s="53" t="str">
        <f t="shared" si="95"/>
        <v/>
      </c>
      <c r="W1990" s="51" t="str">
        <f>IFERROR(IF(Данные2!$A1990&lt;&gt;"",Данные2!$A1990,""),"")</f>
        <v/>
      </c>
      <c r="X1990" s="53" t="str">
        <f>IF(COUNTIF(W$1:W1990,W1990)=1,IF(COUNT(X$1:X1989)&gt;0,MAX(X$1:X1989)+1,1),"")</f>
        <v/>
      </c>
      <c r="Z1990" s="51" t="str">
        <f>IF($U1990="","",IFERROR(SUMIF(Данные2!$A:$A,Техлист!$U1990,Данные2!D:D),""))</f>
        <v/>
      </c>
      <c r="AA1990" s="51" t="str">
        <f>IF($U1990="","",IFERROR(SUMIF(Данные2!$A:$A,Техлист!$U1990,Данные2!E:E),""))</f>
        <v/>
      </c>
      <c r="AB1990" s="45" t="str">
        <f>IF($U1990="","",IFERROR(ROUND(SUMIF(Данные2!$A:$A,Техлист!$U1990,Данные2!F:F)*100,0)&amp;"%",""))</f>
        <v/>
      </c>
    </row>
    <row r="1991" spans="1:28" x14ac:dyDescent="0.25">
      <c r="A1991" s="45" t="str">
        <f>IF(Данные2!$A1991&lt;&gt;"",Данные2!$A1991,"")</f>
        <v/>
      </c>
      <c r="G1991" s="45" t="str">
        <f t="shared" si="93"/>
        <v/>
      </c>
      <c r="H1991" s="45" t="str">
        <f>IF(COUNTIF(G$1:G1991,G1991)=1,IF(COUNT(H$1:H1990)&gt;0,MAX(H$1:H1990)+1,1),"")</f>
        <v/>
      </c>
      <c r="J1991" s="45" t="str">
        <f>IFERROR(IF(AND(Данные3!A1991&lt;&gt;"",Данные3!A1991=D$2),Данные3!B1991,""),"")</f>
        <v/>
      </c>
      <c r="K1991" s="45" t="str">
        <f>IF(COUNTIF(J$1:J1991,J1991)=1,IF(COUNT(K$1:K1990)&gt;0,MAX(K$1:K1990)+1,1),"")</f>
        <v/>
      </c>
      <c r="M1991" s="51" t="str">
        <f>IF(G1991="","",IFERROR(SUMIFS(Данные3!$E:$E,Данные3!$A:$A,D$2,Данные3!$B:$B,G1991),""))</f>
        <v/>
      </c>
      <c r="N1991" s="51" t="str">
        <f>IF(G1991="","",IFERROR(SUMIFS(Данные3!$F:$F,Данные3!$A:$A,D$2,Данные3!$B:$B,G1991),""))</f>
        <v/>
      </c>
      <c r="O1991" s="51" t="str">
        <f>IF(G1991="","",IFERROR(ROUND(SUMIFS(Данные3!$G:$G,Данные3!$A:$A,D$2,Данные3!$B:$B,G1991)*100,0)&amp;"%",""))</f>
        <v/>
      </c>
      <c r="U1991" s="51" t="str">
        <f t="shared" si="94"/>
        <v/>
      </c>
      <c r="V1991" s="53" t="str">
        <f t="shared" si="95"/>
        <v/>
      </c>
      <c r="W1991" s="51" t="str">
        <f>IFERROR(IF(Данные2!$A1991&lt;&gt;"",Данные2!$A1991,""),"")</f>
        <v/>
      </c>
      <c r="X1991" s="53" t="str">
        <f>IF(COUNTIF(W$1:W1991,W1991)=1,IF(COUNT(X$1:X1990)&gt;0,MAX(X$1:X1990)+1,1),"")</f>
        <v/>
      </c>
      <c r="Z1991" s="51" t="str">
        <f>IF($U1991="","",IFERROR(SUMIF(Данные2!$A:$A,Техлист!$U1991,Данные2!D:D),""))</f>
        <v/>
      </c>
      <c r="AA1991" s="51" t="str">
        <f>IF($U1991="","",IFERROR(SUMIF(Данные2!$A:$A,Техлист!$U1991,Данные2!E:E),""))</f>
        <v/>
      </c>
      <c r="AB1991" s="45" t="str">
        <f>IF($U1991="","",IFERROR(ROUND(SUMIF(Данные2!$A:$A,Техлист!$U1991,Данные2!F:F)*100,0)&amp;"%",""))</f>
        <v/>
      </c>
    </row>
    <row r="1992" spans="1:28" x14ac:dyDescent="0.25">
      <c r="A1992" s="45" t="str">
        <f>IF(Данные2!$A1992&lt;&gt;"",Данные2!$A1992,"")</f>
        <v/>
      </c>
      <c r="G1992" s="45" t="str">
        <f t="shared" si="93"/>
        <v/>
      </c>
      <c r="H1992" s="45" t="str">
        <f>IF(COUNTIF(G$1:G1992,G1992)=1,IF(COUNT(H$1:H1991)&gt;0,MAX(H$1:H1991)+1,1),"")</f>
        <v/>
      </c>
      <c r="J1992" s="45" t="str">
        <f>IFERROR(IF(AND(Данные3!A1992&lt;&gt;"",Данные3!A1992=D$2),Данные3!B1992,""),"")</f>
        <v/>
      </c>
      <c r="K1992" s="45" t="str">
        <f>IF(COUNTIF(J$1:J1992,J1992)=1,IF(COUNT(K$1:K1991)&gt;0,MAX(K$1:K1991)+1,1),"")</f>
        <v/>
      </c>
      <c r="M1992" s="51" t="str">
        <f>IF(G1992="","",IFERROR(SUMIFS(Данные3!$E:$E,Данные3!$A:$A,D$2,Данные3!$B:$B,G1992),""))</f>
        <v/>
      </c>
      <c r="N1992" s="51" t="str">
        <f>IF(G1992="","",IFERROR(SUMIFS(Данные3!$F:$F,Данные3!$A:$A,D$2,Данные3!$B:$B,G1992),""))</f>
        <v/>
      </c>
      <c r="O1992" s="51" t="str">
        <f>IF(G1992="","",IFERROR(ROUND(SUMIFS(Данные3!$G:$G,Данные3!$A:$A,D$2,Данные3!$B:$B,G1992)*100,0)&amp;"%",""))</f>
        <v/>
      </c>
      <c r="U1992" s="51" t="str">
        <f t="shared" si="94"/>
        <v/>
      </c>
      <c r="V1992" s="53" t="str">
        <f t="shared" si="95"/>
        <v/>
      </c>
      <c r="W1992" s="51" t="str">
        <f>IFERROR(IF(Данные2!$A1992&lt;&gt;"",Данные2!$A1992,""),"")</f>
        <v/>
      </c>
      <c r="X1992" s="53" t="str">
        <f>IF(COUNTIF(W$1:W1992,W1992)=1,IF(COUNT(X$1:X1991)&gt;0,MAX(X$1:X1991)+1,1),"")</f>
        <v/>
      </c>
      <c r="Z1992" s="51" t="str">
        <f>IF($U1992="","",IFERROR(SUMIF(Данные2!$A:$A,Техлист!$U1992,Данные2!D:D),""))</f>
        <v/>
      </c>
      <c r="AA1992" s="51" t="str">
        <f>IF($U1992="","",IFERROR(SUMIF(Данные2!$A:$A,Техлист!$U1992,Данные2!E:E),""))</f>
        <v/>
      </c>
      <c r="AB1992" s="45" t="str">
        <f>IF($U1992="","",IFERROR(ROUND(SUMIF(Данные2!$A:$A,Техлист!$U1992,Данные2!F:F)*100,0)&amp;"%",""))</f>
        <v/>
      </c>
    </row>
    <row r="1993" spans="1:28" x14ac:dyDescent="0.25">
      <c r="A1993" s="45" t="str">
        <f>IF(Данные2!$A1993&lt;&gt;"",Данные2!$A1993,"")</f>
        <v/>
      </c>
      <c r="G1993" s="45" t="str">
        <f t="shared" si="93"/>
        <v/>
      </c>
      <c r="H1993" s="45" t="str">
        <f>IF(COUNTIF(G$1:G1993,G1993)=1,IF(COUNT(H$1:H1992)&gt;0,MAX(H$1:H1992)+1,1),"")</f>
        <v/>
      </c>
      <c r="J1993" s="45" t="str">
        <f>IFERROR(IF(AND(Данные3!A1993&lt;&gt;"",Данные3!A1993=D$2),Данные3!B1993,""),"")</f>
        <v/>
      </c>
      <c r="K1993" s="45" t="str">
        <f>IF(COUNTIF(J$1:J1993,J1993)=1,IF(COUNT(K$1:K1992)&gt;0,MAX(K$1:K1992)+1,1),"")</f>
        <v/>
      </c>
      <c r="M1993" s="51" t="str">
        <f>IF(G1993="","",IFERROR(SUMIFS(Данные3!$E:$E,Данные3!$A:$A,D$2,Данные3!$B:$B,G1993),""))</f>
        <v/>
      </c>
      <c r="N1993" s="51" t="str">
        <f>IF(G1993="","",IFERROR(SUMIFS(Данные3!$F:$F,Данные3!$A:$A,D$2,Данные3!$B:$B,G1993),""))</f>
        <v/>
      </c>
      <c r="O1993" s="51" t="str">
        <f>IF(G1993="","",IFERROR(ROUND(SUMIFS(Данные3!$G:$G,Данные3!$A:$A,D$2,Данные3!$B:$B,G1993)*100,0)&amp;"%",""))</f>
        <v/>
      </c>
      <c r="U1993" s="51" t="str">
        <f t="shared" si="94"/>
        <v/>
      </c>
      <c r="V1993" s="53" t="str">
        <f t="shared" si="95"/>
        <v/>
      </c>
      <c r="W1993" s="51" t="str">
        <f>IFERROR(IF(Данные2!$A1993&lt;&gt;"",Данные2!$A1993,""),"")</f>
        <v/>
      </c>
      <c r="X1993" s="53" t="str">
        <f>IF(COUNTIF(W$1:W1993,W1993)=1,IF(COUNT(X$1:X1992)&gt;0,MAX(X$1:X1992)+1,1),"")</f>
        <v/>
      </c>
      <c r="Z1993" s="51" t="str">
        <f>IF($U1993="","",IFERROR(SUMIF(Данные2!$A:$A,Техлист!$U1993,Данные2!D:D),""))</f>
        <v/>
      </c>
      <c r="AA1993" s="51" t="str">
        <f>IF($U1993="","",IFERROR(SUMIF(Данные2!$A:$A,Техлист!$U1993,Данные2!E:E),""))</f>
        <v/>
      </c>
      <c r="AB1993" s="45" t="str">
        <f>IF($U1993="","",IFERROR(ROUND(SUMIF(Данные2!$A:$A,Техлист!$U1993,Данные2!F:F)*100,0)&amp;"%",""))</f>
        <v/>
      </c>
    </row>
    <row r="1994" spans="1:28" x14ac:dyDescent="0.25">
      <c r="A1994" s="45" t="str">
        <f>IF(Данные2!$A1994&lt;&gt;"",Данные2!$A1994,"")</f>
        <v/>
      </c>
      <c r="G1994" s="45" t="str">
        <f t="shared" si="93"/>
        <v/>
      </c>
      <c r="H1994" s="45" t="str">
        <f>IF(COUNTIF(G$1:G1994,G1994)=1,IF(COUNT(H$1:H1993)&gt;0,MAX(H$1:H1993)+1,1),"")</f>
        <v/>
      </c>
      <c r="J1994" s="45" t="str">
        <f>IFERROR(IF(AND(Данные3!A1994&lt;&gt;"",Данные3!A1994=D$2),Данные3!B1994,""),"")</f>
        <v/>
      </c>
      <c r="K1994" s="45" t="str">
        <f>IF(COUNTIF(J$1:J1994,J1994)=1,IF(COUNT(K$1:K1993)&gt;0,MAX(K$1:K1993)+1,1),"")</f>
        <v/>
      </c>
      <c r="M1994" s="51" t="str">
        <f>IF(G1994="","",IFERROR(SUMIFS(Данные3!$E:$E,Данные3!$A:$A,D$2,Данные3!$B:$B,G1994),""))</f>
        <v/>
      </c>
      <c r="N1994" s="51" t="str">
        <f>IF(G1994="","",IFERROR(SUMIFS(Данные3!$F:$F,Данные3!$A:$A,D$2,Данные3!$B:$B,G1994),""))</f>
        <v/>
      </c>
      <c r="O1994" s="51" t="str">
        <f>IF(G1994="","",IFERROR(ROUND(SUMIFS(Данные3!$G:$G,Данные3!$A:$A,D$2,Данные3!$B:$B,G1994)*100,0)&amp;"%",""))</f>
        <v/>
      </c>
      <c r="U1994" s="51" t="str">
        <f t="shared" si="94"/>
        <v/>
      </c>
      <c r="V1994" s="53" t="str">
        <f t="shared" si="95"/>
        <v/>
      </c>
      <c r="W1994" s="51" t="str">
        <f>IFERROR(IF(Данные2!$A1994&lt;&gt;"",Данные2!$A1994,""),"")</f>
        <v/>
      </c>
      <c r="X1994" s="53" t="str">
        <f>IF(COUNTIF(W$1:W1994,W1994)=1,IF(COUNT(X$1:X1993)&gt;0,MAX(X$1:X1993)+1,1),"")</f>
        <v/>
      </c>
      <c r="Z1994" s="51" t="str">
        <f>IF($U1994="","",IFERROR(SUMIF(Данные2!$A:$A,Техлист!$U1994,Данные2!D:D),""))</f>
        <v/>
      </c>
      <c r="AA1994" s="51" t="str">
        <f>IF($U1994="","",IFERROR(SUMIF(Данные2!$A:$A,Техлист!$U1994,Данные2!E:E),""))</f>
        <v/>
      </c>
      <c r="AB1994" s="45" t="str">
        <f>IF($U1994="","",IFERROR(ROUND(SUMIF(Данные2!$A:$A,Техлист!$U1994,Данные2!F:F)*100,0)&amp;"%",""))</f>
        <v/>
      </c>
    </row>
    <row r="1995" spans="1:28" x14ac:dyDescent="0.25">
      <c r="A1995" s="45" t="str">
        <f>IF(Данные2!$A1995&lt;&gt;"",Данные2!$A1995,"")</f>
        <v/>
      </c>
      <c r="G1995" s="45" t="str">
        <f t="shared" si="93"/>
        <v/>
      </c>
      <c r="H1995" s="45" t="str">
        <f>IF(COUNTIF(G$1:G1995,G1995)=1,IF(COUNT(H$1:H1994)&gt;0,MAX(H$1:H1994)+1,1),"")</f>
        <v/>
      </c>
      <c r="J1995" s="45" t="str">
        <f>IFERROR(IF(AND(Данные3!A1995&lt;&gt;"",Данные3!A1995=D$2),Данные3!B1995,""),"")</f>
        <v/>
      </c>
      <c r="K1995" s="45" t="str">
        <f>IF(COUNTIF(J$1:J1995,J1995)=1,IF(COUNT(K$1:K1994)&gt;0,MAX(K$1:K1994)+1,1),"")</f>
        <v/>
      </c>
      <c r="M1995" s="51" t="str">
        <f>IF(G1995="","",IFERROR(SUMIFS(Данные3!$E:$E,Данные3!$A:$A,D$2,Данные3!$B:$B,G1995),""))</f>
        <v/>
      </c>
      <c r="N1995" s="51" t="str">
        <f>IF(G1995="","",IFERROR(SUMIFS(Данные3!$F:$F,Данные3!$A:$A,D$2,Данные3!$B:$B,G1995),""))</f>
        <v/>
      </c>
      <c r="O1995" s="51" t="str">
        <f>IF(G1995="","",IFERROR(ROUND(SUMIFS(Данные3!$G:$G,Данные3!$A:$A,D$2,Данные3!$B:$B,G1995)*100,0)&amp;"%",""))</f>
        <v/>
      </c>
      <c r="U1995" s="51" t="str">
        <f t="shared" si="94"/>
        <v/>
      </c>
      <c r="V1995" s="53" t="str">
        <f t="shared" si="95"/>
        <v/>
      </c>
      <c r="W1995" s="51" t="str">
        <f>IFERROR(IF(Данные2!$A1995&lt;&gt;"",Данные2!$A1995,""),"")</f>
        <v/>
      </c>
      <c r="X1995" s="53" t="str">
        <f>IF(COUNTIF(W$1:W1995,W1995)=1,IF(COUNT(X$1:X1994)&gt;0,MAX(X$1:X1994)+1,1),"")</f>
        <v/>
      </c>
      <c r="Z1995" s="51" t="str">
        <f>IF($U1995="","",IFERROR(SUMIF(Данные2!$A:$A,Техлист!$U1995,Данные2!D:D),""))</f>
        <v/>
      </c>
      <c r="AA1995" s="51" t="str">
        <f>IF($U1995="","",IFERROR(SUMIF(Данные2!$A:$A,Техлист!$U1995,Данные2!E:E),""))</f>
        <v/>
      </c>
      <c r="AB1995" s="45" t="str">
        <f>IF($U1995="","",IFERROR(ROUND(SUMIF(Данные2!$A:$A,Техлист!$U1995,Данные2!F:F)*100,0)&amp;"%",""))</f>
        <v/>
      </c>
    </row>
    <row r="1996" spans="1:28" x14ac:dyDescent="0.25">
      <c r="A1996" s="45" t="str">
        <f>IF(Данные2!$A1996&lt;&gt;"",Данные2!$A1996,"")</f>
        <v/>
      </c>
      <c r="G1996" s="45" t="str">
        <f t="shared" si="93"/>
        <v/>
      </c>
      <c r="H1996" s="45" t="str">
        <f>IF(COUNTIF(G$1:G1996,G1996)=1,IF(COUNT(H$1:H1995)&gt;0,MAX(H$1:H1995)+1,1),"")</f>
        <v/>
      </c>
      <c r="J1996" s="45" t="str">
        <f>IFERROR(IF(AND(Данные3!A1996&lt;&gt;"",Данные3!A1996=D$2),Данные3!B1996,""),"")</f>
        <v/>
      </c>
      <c r="K1996" s="45" t="str">
        <f>IF(COUNTIF(J$1:J1996,J1996)=1,IF(COUNT(K$1:K1995)&gt;0,MAX(K$1:K1995)+1,1),"")</f>
        <v/>
      </c>
      <c r="M1996" s="51" t="str">
        <f>IF(G1996="","",IFERROR(SUMIFS(Данные3!$E:$E,Данные3!$A:$A,D$2,Данные3!$B:$B,G1996),""))</f>
        <v/>
      </c>
      <c r="N1996" s="51" t="str">
        <f>IF(G1996="","",IFERROR(SUMIFS(Данные3!$F:$F,Данные3!$A:$A,D$2,Данные3!$B:$B,G1996),""))</f>
        <v/>
      </c>
      <c r="O1996" s="51" t="str">
        <f>IF(G1996="","",IFERROR(ROUND(SUMIFS(Данные3!$G:$G,Данные3!$A:$A,D$2,Данные3!$B:$B,G1996)*100,0)&amp;"%",""))</f>
        <v/>
      </c>
      <c r="U1996" s="51" t="str">
        <f t="shared" si="94"/>
        <v/>
      </c>
      <c r="V1996" s="53" t="str">
        <f t="shared" si="95"/>
        <v/>
      </c>
      <c r="W1996" s="51" t="str">
        <f>IFERROR(IF(Данные2!$A1996&lt;&gt;"",Данные2!$A1996,""),"")</f>
        <v/>
      </c>
      <c r="X1996" s="53" t="str">
        <f>IF(COUNTIF(W$1:W1996,W1996)=1,IF(COUNT(X$1:X1995)&gt;0,MAX(X$1:X1995)+1,1),"")</f>
        <v/>
      </c>
      <c r="Z1996" s="51" t="str">
        <f>IF($U1996="","",IFERROR(SUMIF(Данные2!$A:$A,Техлист!$U1996,Данные2!D:D),""))</f>
        <v/>
      </c>
      <c r="AA1996" s="51" t="str">
        <f>IF($U1996="","",IFERROR(SUMIF(Данные2!$A:$A,Техлист!$U1996,Данные2!E:E),""))</f>
        <v/>
      </c>
      <c r="AB1996" s="45" t="str">
        <f>IF($U1996="","",IFERROR(ROUND(SUMIF(Данные2!$A:$A,Техлист!$U1996,Данные2!F:F)*100,0)&amp;"%",""))</f>
        <v/>
      </c>
    </row>
    <row r="1997" spans="1:28" x14ac:dyDescent="0.25">
      <c r="A1997" s="45" t="str">
        <f>IF(Данные2!$A1997&lt;&gt;"",Данные2!$A1997,"")</f>
        <v/>
      </c>
      <c r="G1997" s="45" t="str">
        <f t="shared" si="93"/>
        <v/>
      </c>
      <c r="H1997" s="45" t="str">
        <f>IF(COUNTIF(G$1:G1997,G1997)=1,IF(COUNT(H$1:H1996)&gt;0,MAX(H$1:H1996)+1,1),"")</f>
        <v/>
      </c>
      <c r="J1997" s="45" t="str">
        <f>IFERROR(IF(AND(Данные3!A1997&lt;&gt;"",Данные3!A1997=D$2),Данные3!B1997,""),"")</f>
        <v/>
      </c>
      <c r="K1997" s="45" t="str">
        <f>IF(COUNTIF(J$1:J1997,J1997)=1,IF(COUNT(K$1:K1996)&gt;0,MAX(K$1:K1996)+1,1),"")</f>
        <v/>
      </c>
      <c r="M1997" s="51" t="str">
        <f>IF(G1997="","",IFERROR(SUMIFS(Данные3!$E:$E,Данные3!$A:$A,D$2,Данные3!$B:$B,G1997),""))</f>
        <v/>
      </c>
      <c r="N1997" s="51" t="str">
        <f>IF(G1997="","",IFERROR(SUMIFS(Данные3!$F:$F,Данные3!$A:$A,D$2,Данные3!$B:$B,G1997),""))</f>
        <v/>
      </c>
      <c r="O1997" s="51" t="str">
        <f>IF(G1997="","",IFERROR(ROUND(SUMIFS(Данные3!$G:$G,Данные3!$A:$A,D$2,Данные3!$B:$B,G1997)*100,0)&amp;"%",""))</f>
        <v/>
      </c>
      <c r="U1997" s="51" t="str">
        <f t="shared" si="94"/>
        <v/>
      </c>
      <c r="V1997" s="53" t="str">
        <f t="shared" si="95"/>
        <v/>
      </c>
      <c r="W1997" s="51" t="str">
        <f>IFERROR(IF(Данные2!$A1997&lt;&gt;"",Данные2!$A1997,""),"")</f>
        <v/>
      </c>
      <c r="X1997" s="53" t="str">
        <f>IF(COUNTIF(W$1:W1997,W1997)=1,IF(COUNT(X$1:X1996)&gt;0,MAX(X$1:X1996)+1,1),"")</f>
        <v/>
      </c>
      <c r="Z1997" s="51" t="str">
        <f>IF($U1997="","",IFERROR(SUMIF(Данные2!$A:$A,Техлист!$U1997,Данные2!D:D),""))</f>
        <v/>
      </c>
      <c r="AA1997" s="51" t="str">
        <f>IF($U1997="","",IFERROR(SUMIF(Данные2!$A:$A,Техлист!$U1997,Данные2!E:E),""))</f>
        <v/>
      </c>
      <c r="AB1997" s="45" t="str">
        <f>IF($U1997="","",IFERROR(ROUND(SUMIF(Данные2!$A:$A,Техлист!$U1997,Данные2!F:F)*100,0)&amp;"%",""))</f>
        <v/>
      </c>
    </row>
    <row r="1998" spans="1:28" x14ac:dyDescent="0.25">
      <c r="A1998" s="45" t="str">
        <f>IF(Данные2!$A1998&lt;&gt;"",Данные2!$A1998,"")</f>
        <v/>
      </c>
      <c r="G1998" s="45" t="str">
        <f t="shared" si="93"/>
        <v/>
      </c>
      <c r="H1998" s="45" t="str">
        <f>IF(COUNTIF(G$1:G1998,G1998)=1,IF(COUNT(H$1:H1997)&gt;0,MAX(H$1:H1997)+1,1),"")</f>
        <v/>
      </c>
      <c r="J1998" s="45" t="str">
        <f>IFERROR(IF(AND(Данные3!A1998&lt;&gt;"",Данные3!A1998=D$2),Данные3!B1998,""),"")</f>
        <v/>
      </c>
      <c r="K1998" s="45" t="str">
        <f>IF(COUNTIF(J$1:J1998,J1998)=1,IF(COUNT(K$1:K1997)&gt;0,MAX(K$1:K1997)+1,1),"")</f>
        <v/>
      </c>
      <c r="M1998" s="51" t="str">
        <f>IF(G1998="","",IFERROR(SUMIFS(Данные3!$E:$E,Данные3!$A:$A,D$2,Данные3!$B:$B,G1998),""))</f>
        <v/>
      </c>
      <c r="N1998" s="51" t="str">
        <f>IF(G1998="","",IFERROR(SUMIFS(Данные3!$F:$F,Данные3!$A:$A,D$2,Данные3!$B:$B,G1998),""))</f>
        <v/>
      </c>
      <c r="O1998" s="51" t="str">
        <f>IF(G1998="","",IFERROR(ROUND(SUMIFS(Данные3!$G:$G,Данные3!$A:$A,D$2,Данные3!$B:$B,G1998)*100,0)&amp;"%",""))</f>
        <v/>
      </c>
      <c r="U1998" s="51" t="str">
        <f t="shared" si="94"/>
        <v/>
      </c>
      <c r="V1998" s="53" t="str">
        <f t="shared" si="95"/>
        <v/>
      </c>
      <c r="W1998" s="51" t="str">
        <f>IFERROR(IF(Данные2!$A1998&lt;&gt;"",Данные2!$A1998,""),"")</f>
        <v/>
      </c>
      <c r="X1998" s="53" t="str">
        <f>IF(COUNTIF(W$1:W1998,W1998)=1,IF(COUNT(X$1:X1997)&gt;0,MAX(X$1:X1997)+1,1),"")</f>
        <v/>
      </c>
      <c r="Z1998" s="51" t="str">
        <f>IF($U1998="","",IFERROR(SUMIF(Данные2!$A:$A,Техлист!$U1998,Данные2!D:D),""))</f>
        <v/>
      </c>
      <c r="AA1998" s="51" t="str">
        <f>IF($U1998="","",IFERROR(SUMIF(Данные2!$A:$A,Техлист!$U1998,Данные2!E:E),""))</f>
        <v/>
      </c>
      <c r="AB1998" s="45" t="str">
        <f>IF($U1998="","",IFERROR(ROUND(SUMIF(Данные2!$A:$A,Техлист!$U1998,Данные2!F:F)*100,0)&amp;"%",""))</f>
        <v/>
      </c>
    </row>
    <row r="1999" spans="1:28" x14ac:dyDescent="0.25">
      <c r="A1999" s="45" t="str">
        <f>IF(Данные2!$A1999&lt;&gt;"",Данные2!$A1999,"")</f>
        <v/>
      </c>
      <c r="G1999" s="45" t="str">
        <f t="shared" si="93"/>
        <v/>
      </c>
      <c r="H1999" s="45" t="str">
        <f>IF(COUNTIF(G$1:G1999,G1999)=1,IF(COUNT(H$1:H1998)&gt;0,MAX(H$1:H1998)+1,1),"")</f>
        <v/>
      </c>
      <c r="J1999" s="45" t="str">
        <f>IFERROR(IF(AND(Данные3!A1999&lt;&gt;"",Данные3!A1999=D$2),Данные3!B1999,""),"")</f>
        <v/>
      </c>
      <c r="K1999" s="45" t="str">
        <f>IF(COUNTIF(J$1:J1999,J1999)=1,IF(COUNT(K$1:K1998)&gt;0,MAX(K$1:K1998)+1,1),"")</f>
        <v/>
      </c>
      <c r="M1999" s="51" t="str">
        <f>IF(G1999="","",IFERROR(SUMIFS(Данные3!$E:$E,Данные3!$A:$A,D$2,Данные3!$B:$B,G1999),""))</f>
        <v/>
      </c>
      <c r="N1999" s="51" t="str">
        <f>IF(G1999="","",IFERROR(SUMIFS(Данные3!$F:$F,Данные3!$A:$A,D$2,Данные3!$B:$B,G1999),""))</f>
        <v/>
      </c>
      <c r="O1999" s="51" t="str">
        <f>IF(G1999="","",IFERROR(ROUND(SUMIFS(Данные3!$G:$G,Данные3!$A:$A,D$2,Данные3!$B:$B,G1999)*100,0)&amp;"%",""))</f>
        <v/>
      </c>
      <c r="U1999" s="51" t="str">
        <f t="shared" si="94"/>
        <v/>
      </c>
      <c r="V1999" s="53" t="str">
        <f t="shared" si="95"/>
        <v/>
      </c>
      <c r="W1999" s="51" t="str">
        <f>IFERROR(IF(Данные2!$A1999&lt;&gt;"",Данные2!$A1999,""),"")</f>
        <v/>
      </c>
      <c r="X1999" s="53" t="str">
        <f>IF(COUNTIF(W$1:W1999,W1999)=1,IF(COUNT(X$1:X1998)&gt;0,MAX(X$1:X1998)+1,1),"")</f>
        <v/>
      </c>
      <c r="Z1999" s="51" t="str">
        <f>IF($U1999="","",IFERROR(SUMIF(Данные2!$A:$A,Техлист!$U1999,Данные2!D:D),""))</f>
        <v/>
      </c>
      <c r="AA1999" s="51" t="str">
        <f>IF($U1999="","",IFERROR(SUMIF(Данные2!$A:$A,Техлист!$U1999,Данные2!E:E),""))</f>
        <v/>
      </c>
      <c r="AB1999" s="45" t="str">
        <f>IF($U1999="","",IFERROR(ROUND(SUMIF(Данные2!$A:$A,Техлист!$U1999,Данные2!F:F)*100,0)&amp;"%",""))</f>
        <v/>
      </c>
    </row>
    <row r="2000" spans="1:28" x14ac:dyDescent="0.25">
      <c r="A2000" s="45" t="str">
        <f>IF(Данные2!$A2000&lt;&gt;"",Данные2!$A2000,"")</f>
        <v/>
      </c>
      <c r="G2000" s="45" t="str">
        <f t="shared" si="93"/>
        <v/>
      </c>
      <c r="H2000" s="45" t="str">
        <f>IF(COUNTIF(G$1:G2000,G2000)=1,IF(COUNT(H$1:H1999)&gt;0,MAX(H$1:H1999)+1,1),"")</f>
        <v/>
      </c>
      <c r="J2000" s="45" t="str">
        <f>IFERROR(IF(AND(Данные3!A2000&lt;&gt;"",Данные3!A2000=D$2),Данные3!B2000,""),"")</f>
        <v/>
      </c>
      <c r="K2000" s="45" t="str">
        <f>IF(COUNTIF(J$1:J2000,J2000)=1,IF(COUNT(K$1:K1999)&gt;0,MAX(K$1:K1999)+1,1),"")</f>
        <v/>
      </c>
      <c r="M2000" s="51" t="str">
        <f>IF(G2000="","",IFERROR(SUMIFS(Данные3!$E:$E,Данные3!$A:$A,D$2,Данные3!$B:$B,G2000),""))</f>
        <v/>
      </c>
      <c r="N2000" s="51" t="str">
        <f>IF(G2000="","",IFERROR(SUMIFS(Данные3!$F:$F,Данные3!$A:$A,D$2,Данные3!$B:$B,G2000),""))</f>
        <v/>
      </c>
      <c r="O2000" s="51" t="str">
        <f>IF(G2000="","",IFERROR(ROUND(SUMIFS(Данные3!$G:$G,Данные3!$A:$A,D$2,Данные3!$B:$B,G2000)*100,0)&amp;"%",""))</f>
        <v/>
      </c>
      <c r="U2000" s="51" t="str">
        <f t="shared" si="94"/>
        <v/>
      </c>
      <c r="V2000" s="53" t="str">
        <f t="shared" si="95"/>
        <v/>
      </c>
      <c r="W2000" s="51" t="str">
        <f>IFERROR(IF(Данные2!$A2000&lt;&gt;"",Данные2!$A2000,""),"")</f>
        <v/>
      </c>
      <c r="X2000" s="53" t="str">
        <f>IF(COUNTIF(W$1:W2000,W2000)=1,IF(COUNT(X$1:X1999)&gt;0,MAX(X$1:X1999)+1,1),"")</f>
        <v/>
      </c>
      <c r="Z2000" s="51" t="str">
        <f>IF($U2000="","",IFERROR(SUMIF(Данные2!$A:$A,Техлист!$U2000,Данные2!D:D),""))</f>
        <v/>
      </c>
      <c r="AA2000" s="51" t="str">
        <f>IF($U2000="","",IFERROR(SUMIF(Данные2!$A:$A,Техлист!$U2000,Данные2!E:E),""))</f>
        <v/>
      </c>
      <c r="AB2000" s="45" t="str">
        <f>IF($U2000="","",IFERROR(ROUND(SUMIF(Данные2!$A:$A,Техлист!$U2000,Данные2!F:F)*100,0)&amp;"%",""))</f>
        <v/>
      </c>
    </row>
  </sheetData>
  <hyperlinks>
    <hyperlink ref="C38" r:id="rId1"/>
    <hyperlink ref="C40" r:id="rId2"/>
    <hyperlink ref="C42" r:id="rId3"/>
    <hyperlink ref="C44" r:id="rId4"/>
  </hyperlinks>
  <pageMargins left="0.7" right="0.7" top="1.270833333333333" bottom="0.75" header="0.34375" footer="0.3"/>
  <pageSetup paperSize="9" orientation="portrait"/>
  <headerFooter>
    <oddHeader>&amp;CСтолбцы A - I для выгрузки данных
Столбцы J - N уникальные муниципалитеты и график ТОП-5
Столбцы О - V для выгрузки данных по неделям и график Вовлеченность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workbookViewId="0"/>
  </sheetViews>
  <sheetFormatPr defaultRowHeight="15" x14ac:dyDescent="0.25"/>
  <sheetData>
    <row r="1" spans="1:7" x14ac:dyDescent="0.25">
      <c r="A1" s="89" t="s">
        <v>95</v>
      </c>
      <c r="B1" s="89" t="s">
        <v>108</v>
      </c>
      <c r="C1" s="89" t="s">
        <v>109</v>
      </c>
      <c r="D1" s="89" t="s">
        <v>110</v>
      </c>
      <c r="E1" s="89" t="s">
        <v>111</v>
      </c>
      <c r="F1" s="89" t="s">
        <v>23</v>
      </c>
      <c r="G1" s="89" t="s">
        <v>112</v>
      </c>
    </row>
    <row r="2" spans="1:7" x14ac:dyDescent="0.25">
      <c r="A2" t="s">
        <v>113</v>
      </c>
      <c r="B2">
        <v>6809</v>
      </c>
      <c r="C2">
        <v>1282</v>
      </c>
      <c r="D2">
        <v>101197</v>
      </c>
      <c r="E2">
        <v>13612</v>
      </c>
      <c r="F2">
        <v>0.13450991630186659</v>
      </c>
      <c r="G2">
        <v>0.82074471800802573</v>
      </c>
    </row>
    <row r="3" spans="1:7" x14ac:dyDescent="0.25">
      <c r="A3" t="s">
        <v>114</v>
      </c>
      <c r="B3">
        <v>4812</v>
      </c>
      <c r="C3">
        <v>861</v>
      </c>
      <c r="D3">
        <v>74313</v>
      </c>
      <c r="E3">
        <v>11392</v>
      </c>
      <c r="F3">
        <v>0.17194124936693719</v>
      </c>
      <c r="G3">
        <v>0.80590973586785952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"/>
  <sheetViews>
    <sheetView workbookViewId="0"/>
  </sheetViews>
  <sheetFormatPr defaultRowHeight="15" x14ac:dyDescent="0.25"/>
  <sheetData>
    <row r="1" spans="1:9" x14ac:dyDescent="0.25">
      <c r="A1" s="89" t="s">
        <v>20</v>
      </c>
      <c r="B1" s="89" t="s">
        <v>108</v>
      </c>
      <c r="C1" s="89" t="s">
        <v>109</v>
      </c>
      <c r="D1" s="89" t="s">
        <v>110</v>
      </c>
      <c r="E1" s="89" t="s">
        <v>111</v>
      </c>
      <c r="F1" s="89" t="s">
        <v>115</v>
      </c>
      <c r="G1" s="89" t="s">
        <v>116</v>
      </c>
      <c r="H1" s="89" t="s">
        <v>107</v>
      </c>
      <c r="I1" s="89" t="s">
        <v>117</v>
      </c>
    </row>
    <row r="2" spans="1:9" x14ac:dyDescent="0.25">
      <c r="A2" t="s">
        <v>25</v>
      </c>
      <c r="B2">
        <v>829</v>
      </c>
      <c r="C2">
        <v>172</v>
      </c>
      <c r="D2">
        <v>11908</v>
      </c>
      <c r="E2">
        <v>1632</v>
      </c>
      <c r="F2">
        <v>0.1370507222035606</v>
      </c>
      <c r="G2">
        <v>0.84044789924944374</v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"/>
  <sheetViews>
    <sheetView workbookViewId="0"/>
  </sheetViews>
  <sheetFormatPr defaultRowHeight="15" x14ac:dyDescent="0.25"/>
  <sheetData>
    <row r="1" spans="1:13" x14ac:dyDescent="0.25">
      <c r="A1" s="89" t="s">
        <v>20</v>
      </c>
      <c r="B1" s="89" t="s">
        <v>118</v>
      </c>
      <c r="C1" s="89" t="s">
        <v>108</v>
      </c>
      <c r="D1" s="89" t="s">
        <v>109</v>
      </c>
      <c r="E1" s="89" t="s">
        <v>110</v>
      </c>
      <c r="F1" s="89" t="s">
        <v>111</v>
      </c>
      <c r="G1" s="89" t="s">
        <v>119</v>
      </c>
      <c r="H1" s="89" t="s">
        <v>116</v>
      </c>
      <c r="I1" s="89" t="s">
        <v>107</v>
      </c>
      <c r="J1" s="89" t="s">
        <v>117</v>
      </c>
      <c r="K1" s="89" t="s">
        <v>120</v>
      </c>
      <c r="L1" s="89" t="s">
        <v>121</v>
      </c>
      <c r="M1" s="89" t="s">
        <v>122</v>
      </c>
    </row>
    <row r="2" spans="1:13" x14ac:dyDescent="0.25">
      <c r="A2" t="s">
        <v>25</v>
      </c>
      <c r="B2" t="s">
        <v>75</v>
      </c>
      <c r="C2">
        <v>9</v>
      </c>
      <c r="D2">
        <v>1</v>
      </c>
      <c r="E2">
        <v>62</v>
      </c>
      <c r="F2">
        <v>1</v>
      </c>
      <c r="G2">
        <v>1.6129032258064519E-2</v>
      </c>
      <c r="H2">
        <v>1</v>
      </c>
      <c r="K2" t="s">
        <v>123</v>
      </c>
      <c r="L2" t="s">
        <v>25</v>
      </c>
      <c r="M2" t="s">
        <v>25</v>
      </c>
    </row>
    <row r="3" spans="1:13" x14ac:dyDescent="0.25">
      <c r="A3" t="s">
        <v>25</v>
      </c>
      <c r="B3" t="s">
        <v>67</v>
      </c>
      <c r="C3">
        <v>15</v>
      </c>
      <c r="D3">
        <v>0</v>
      </c>
      <c r="E3">
        <v>168</v>
      </c>
      <c r="F3">
        <v>0</v>
      </c>
      <c r="G3">
        <v>0</v>
      </c>
      <c r="H3">
        <v>0</v>
      </c>
      <c r="K3" t="s">
        <v>124</v>
      </c>
      <c r="L3" t="s">
        <v>25</v>
      </c>
      <c r="M3" t="s">
        <v>25</v>
      </c>
    </row>
    <row r="4" spans="1:13" x14ac:dyDescent="0.25">
      <c r="A4" t="s">
        <v>25</v>
      </c>
      <c r="B4" t="s">
        <v>61</v>
      </c>
      <c r="C4">
        <v>11</v>
      </c>
      <c r="D4">
        <v>1</v>
      </c>
      <c r="E4">
        <v>124</v>
      </c>
      <c r="F4">
        <v>0</v>
      </c>
      <c r="G4">
        <v>0</v>
      </c>
      <c r="H4">
        <v>0</v>
      </c>
      <c r="K4" t="s">
        <v>125</v>
      </c>
      <c r="L4" t="s">
        <v>25</v>
      </c>
      <c r="M4" t="s">
        <v>25</v>
      </c>
    </row>
    <row r="5" spans="1:13" x14ac:dyDescent="0.25">
      <c r="A5" t="s">
        <v>25</v>
      </c>
      <c r="B5" t="s">
        <v>32</v>
      </c>
      <c r="C5">
        <v>11</v>
      </c>
      <c r="D5">
        <v>11</v>
      </c>
      <c r="E5">
        <v>181</v>
      </c>
      <c r="F5">
        <v>120</v>
      </c>
      <c r="G5">
        <v>0.66298342541436461</v>
      </c>
      <c r="H5">
        <v>0.8261559377871297</v>
      </c>
      <c r="I5">
        <v>1</v>
      </c>
      <c r="K5" t="s">
        <v>126</v>
      </c>
      <c r="L5" t="s">
        <v>127</v>
      </c>
      <c r="M5" t="s">
        <v>25</v>
      </c>
    </row>
    <row r="6" spans="1:13" x14ac:dyDescent="0.25">
      <c r="A6" t="s">
        <v>25</v>
      </c>
      <c r="B6" t="s">
        <v>27</v>
      </c>
      <c r="C6">
        <v>13</v>
      </c>
      <c r="D6">
        <v>0</v>
      </c>
      <c r="E6">
        <v>187</v>
      </c>
      <c r="F6">
        <v>0</v>
      </c>
      <c r="G6">
        <v>0</v>
      </c>
      <c r="H6">
        <v>0</v>
      </c>
      <c r="K6" t="s">
        <v>128</v>
      </c>
      <c r="L6" t="s">
        <v>25</v>
      </c>
      <c r="M6" t="s">
        <v>25</v>
      </c>
    </row>
    <row r="7" spans="1:13" x14ac:dyDescent="0.25">
      <c r="A7" t="s">
        <v>25</v>
      </c>
      <c r="B7" t="s">
        <v>28</v>
      </c>
      <c r="C7">
        <v>27</v>
      </c>
      <c r="D7">
        <v>0</v>
      </c>
      <c r="E7">
        <v>303</v>
      </c>
      <c r="F7">
        <v>0</v>
      </c>
      <c r="G7">
        <v>0</v>
      </c>
      <c r="H7">
        <v>0</v>
      </c>
      <c r="J7">
        <v>2</v>
      </c>
      <c r="K7" t="s">
        <v>129</v>
      </c>
      <c r="L7" t="s">
        <v>25</v>
      </c>
      <c r="M7" t="s">
        <v>130</v>
      </c>
    </row>
    <row r="8" spans="1:13" x14ac:dyDescent="0.25">
      <c r="A8" t="s">
        <v>25</v>
      </c>
      <c r="B8" t="s">
        <v>45</v>
      </c>
      <c r="C8">
        <v>5</v>
      </c>
      <c r="D8">
        <v>0</v>
      </c>
      <c r="E8">
        <v>53</v>
      </c>
      <c r="F8">
        <v>0</v>
      </c>
      <c r="G8">
        <v>0</v>
      </c>
      <c r="H8">
        <v>0</v>
      </c>
      <c r="K8" t="s">
        <v>131</v>
      </c>
      <c r="L8" t="s">
        <v>25</v>
      </c>
      <c r="M8" t="s">
        <v>25</v>
      </c>
    </row>
    <row r="9" spans="1:13" x14ac:dyDescent="0.25">
      <c r="A9" t="s">
        <v>25</v>
      </c>
      <c r="B9" t="s">
        <v>34</v>
      </c>
      <c r="C9">
        <v>10</v>
      </c>
      <c r="D9">
        <v>2</v>
      </c>
      <c r="E9">
        <v>161</v>
      </c>
      <c r="F9">
        <v>24</v>
      </c>
      <c r="G9">
        <v>0.14906832298136649</v>
      </c>
      <c r="H9">
        <v>0.91249999999999998</v>
      </c>
      <c r="K9" t="s">
        <v>132</v>
      </c>
      <c r="L9" t="s">
        <v>25</v>
      </c>
      <c r="M9" t="s">
        <v>25</v>
      </c>
    </row>
    <row r="10" spans="1:13" x14ac:dyDescent="0.25">
      <c r="A10" t="s">
        <v>25</v>
      </c>
      <c r="B10" t="s">
        <v>69</v>
      </c>
      <c r="C10">
        <v>16</v>
      </c>
      <c r="D10">
        <v>10</v>
      </c>
      <c r="E10">
        <v>164</v>
      </c>
      <c r="F10">
        <v>43</v>
      </c>
      <c r="G10">
        <v>0.26219512195121952</v>
      </c>
      <c r="H10">
        <v>0.68818181818181823</v>
      </c>
      <c r="K10" t="s">
        <v>133</v>
      </c>
      <c r="L10" t="s">
        <v>25</v>
      </c>
      <c r="M10" t="s">
        <v>25</v>
      </c>
    </row>
    <row r="11" spans="1:13" x14ac:dyDescent="0.25">
      <c r="A11" t="s">
        <v>25</v>
      </c>
      <c r="B11" t="s">
        <v>80</v>
      </c>
      <c r="C11">
        <v>8</v>
      </c>
      <c r="D11">
        <v>1</v>
      </c>
      <c r="E11">
        <v>117</v>
      </c>
      <c r="F11">
        <v>7</v>
      </c>
      <c r="G11">
        <v>5.9829059829059832E-2</v>
      </c>
      <c r="H11">
        <v>0.91428571428571437</v>
      </c>
      <c r="K11" t="s">
        <v>134</v>
      </c>
      <c r="L11" t="s">
        <v>25</v>
      </c>
      <c r="M11" t="s">
        <v>25</v>
      </c>
    </row>
    <row r="12" spans="1:13" x14ac:dyDescent="0.25">
      <c r="A12" t="s">
        <v>25</v>
      </c>
      <c r="B12" t="s">
        <v>62</v>
      </c>
      <c r="C12">
        <v>8</v>
      </c>
      <c r="D12">
        <v>0</v>
      </c>
      <c r="E12">
        <v>132</v>
      </c>
      <c r="F12">
        <v>0</v>
      </c>
      <c r="G12">
        <v>0</v>
      </c>
      <c r="H12">
        <v>0</v>
      </c>
      <c r="K12" t="s">
        <v>135</v>
      </c>
      <c r="L12" t="s">
        <v>25</v>
      </c>
      <c r="M12" t="s">
        <v>25</v>
      </c>
    </row>
    <row r="13" spans="1:13" x14ac:dyDescent="0.25">
      <c r="A13" t="s">
        <v>25</v>
      </c>
      <c r="B13" t="s">
        <v>33</v>
      </c>
      <c r="C13">
        <v>22</v>
      </c>
      <c r="D13">
        <v>1</v>
      </c>
      <c r="E13">
        <v>273</v>
      </c>
      <c r="F13">
        <v>1</v>
      </c>
      <c r="G13">
        <v>3.663003663003663E-3</v>
      </c>
      <c r="H13">
        <v>0.88888888888888884</v>
      </c>
      <c r="K13" t="s">
        <v>136</v>
      </c>
      <c r="L13" t="s">
        <v>25</v>
      </c>
      <c r="M13" t="s">
        <v>25</v>
      </c>
    </row>
    <row r="14" spans="1:13" x14ac:dyDescent="0.25">
      <c r="A14" t="s">
        <v>25</v>
      </c>
      <c r="B14" t="s">
        <v>44</v>
      </c>
      <c r="C14">
        <v>11</v>
      </c>
      <c r="D14">
        <v>2</v>
      </c>
      <c r="E14">
        <v>232</v>
      </c>
      <c r="F14">
        <v>50</v>
      </c>
      <c r="G14">
        <v>0.2155172413793103</v>
      </c>
      <c r="H14">
        <v>0.94042207792207799</v>
      </c>
      <c r="K14" t="s">
        <v>137</v>
      </c>
      <c r="L14" t="s">
        <v>25</v>
      </c>
      <c r="M14" t="s">
        <v>25</v>
      </c>
    </row>
    <row r="15" spans="1:13" x14ac:dyDescent="0.25">
      <c r="A15" t="s">
        <v>25</v>
      </c>
      <c r="B15" t="s">
        <v>58</v>
      </c>
      <c r="C15">
        <v>11</v>
      </c>
      <c r="D15">
        <v>7</v>
      </c>
      <c r="E15">
        <v>166</v>
      </c>
      <c r="F15">
        <v>106</v>
      </c>
      <c r="G15">
        <v>0.63855421686746983</v>
      </c>
      <c r="H15">
        <v>0.95285608182667014</v>
      </c>
      <c r="I15">
        <v>2</v>
      </c>
      <c r="K15" t="s">
        <v>138</v>
      </c>
      <c r="L15" t="s">
        <v>130</v>
      </c>
      <c r="M15" t="s">
        <v>25</v>
      </c>
    </row>
    <row r="16" spans="1:13" x14ac:dyDescent="0.25">
      <c r="A16" t="s">
        <v>25</v>
      </c>
      <c r="B16" t="s">
        <v>68</v>
      </c>
      <c r="C16">
        <v>10</v>
      </c>
      <c r="D16">
        <v>1</v>
      </c>
      <c r="E16">
        <v>175</v>
      </c>
      <c r="F16">
        <v>2</v>
      </c>
      <c r="G16">
        <v>1.142857142857143E-2</v>
      </c>
      <c r="H16">
        <v>0.9375</v>
      </c>
      <c r="K16" t="s">
        <v>139</v>
      </c>
      <c r="L16" t="s">
        <v>25</v>
      </c>
      <c r="M16" t="s">
        <v>25</v>
      </c>
    </row>
    <row r="17" spans="1:13" x14ac:dyDescent="0.25">
      <c r="A17" t="s">
        <v>25</v>
      </c>
      <c r="B17" t="s">
        <v>74</v>
      </c>
      <c r="C17">
        <v>11</v>
      </c>
      <c r="D17">
        <v>2</v>
      </c>
      <c r="E17">
        <v>188</v>
      </c>
      <c r="F17">
        <v>25</v>
      </c>
      <c r="G17">
        <v>0.13297872340425529</v>
      </c>
      <c r="H17">
        <v>0.90952380952380962</v>
      </c>
      <c r="K17" t="s">
        <v>140</v>
      </c>
      <c r="L17" t="s">
        <v>25</v>
      </c>
      <c r="M17" t="s">
        <v>25</v>
      </c>
    </row>
    <row r="18" spans="1:13" x14ac:dyDescent="0.25">
      <c r="A18" t="s">
        <v>25</v>
      </c>
      <c r="B18" t="s">
        <v>36</v>
      </c>
      <c r="C18">
        <v>10</v>
      </c>
      <c r="D18">
        <v>0</v>
      </c>
      <c r="E18">
        <v>153</v>
      </c>
      <c r="F18">
        <v>0</v>
      </c>
      <c r="G18">
        <v>0</v>
      </c>
      <c r="H18">
        <v>0</v>
      </c>
      <c r="K18" t="s">
        <v>141</v>
      </c>
      <c r="L18" t="s">
        <v>25</v>
      </c>
      <c r="M18" t="s">
        <v>25</v>
      </c>
    </row>
    <row r="19" spans="1:13" x14ac:dyDescent="0.25">
      <c r="A19" t="s">
        <v>25</v>
      </c>
      <c r="B19" t="s">
        <v>77</v>
      </c>
      <c r="C19">
        <v>7</v>
      </c>
      <c r="D19">
        <v>1</v>
      </c>
      <c r="E19">
        <v>104</v>
      </c>
      <c r="F19">
        <v>2</v>
      </c>
      <c r="G19">
        <v>1.9230769230769228E-2</v>
      </c>
      <c r="H19">
        <v>1</v>
      </c>
      <c r="K19" t="s">
        <v>142</v>
      </c>
      <c r="L19" t="s">
        <v>25</v>
      </c>
      <c r="M19" t="s">
        <v>25</v>
      </c>
    </row>
    <row r="20" spans="1:13" x14ac:dyDescent="0.25">
      <c r="A20" t="s">
        <v>25</v>
      </c>
      <c r="B20" t="s">
        <v>88</v>
      </c>
      <c r="C20">
        <v>23</v>
      </c>
      <c r="D20">
        <v>1</v>
      </c>
      <c r="E20">
        <v>218</v>
      </c>
      <c r="F20">
        <v>0</v>
      </c>
      <c r="G20">
        <v>0</v>
      </c>
      <c r="H20">
        <v>0</v>
      </c>
      <c r="K20" t="s">
        <v>143</v>
      </c>
      <c r="L20" t="s">
        <v>25</v>
      </c>
      <c r="M20" t="s">
        <v>25</v>
      </c>
    </row>
    <row r="21" spans="1:13" x14ac:dyDescent="0.25">
      <c r="A21" t="s">
        <v>25</v>
      </c>
      <c r="B21" t="s">
        <v>47</v>
      </c>
      <c r="C21">
        <v>15</v>
      </c>
      <c r="D21">
        <v>0</v>
      </c>
      <c r="E21">
        <v>235</v>
      </c>
      <c r="F21">
        <v>0</v>
      </c>
      <c r="G21">
        <v>0</v>
      </c>
      <c r="H21">
        <v>0</v>
      </c>
      <c r="J21">
        <v>4</v>
      </c>
      <c r="K21" t="s">
        <v>144</v>
      </c>
      <c r="L21" t="s">
        <v>25</v>
      </c>
      <c r="M21" t="s">
        <v>145</v>
      </c>
    </row>
    <row r="22" spans="1:13" x14ac:dyDescent="0.25">
      <c r="A22" t="s">
        <v>25</v>
      </c>
      <c r="B22" t="s">
        <v>59</v>
      </c>
      <c r="C22">
        <v>13</v>
      </c>
      <c r="D22">
        <v>0</v>
      </c>
      <c r="E22">
        <v>241</v>
      </c>
      <c r="F22">
        <v>0</v>
      </c>
      <c r="G22">
        <v>0</v>
      </c>
      <c r="H22">
        <v>0</v>
      </c>
      <c r="J22">
        <v>3</v>
      </c>
      <c r="K22" t="s">
        <v>146</v>
      </c>
      <c r="L22" t="s">
        <v>25</v>
      </c>
      <c r="M22" t="s">
        <v>147</v>
      </c>
    </row>
    <row r="23" spans="1:13" x14ac:dyDescent="0.25">
      <c r="A23" t="s">
        <v>25</v>
      </c>
      <c r="B23" t="s">
        <v>65</v>
      </c>
      <c r="C23">
        <v>4</v>
      </c>
      <c r="D23">
        <v>0</v>
      </c>
      <c r="E23">
        <v>11</v>
      </c>
      <c r="F23">
        <v>0</v>
      </c>
      <c r="G23">
        <v>0</v>
      </c>
      <c r="H23">
        <v>0</v>
      </c>
      <c r="K23" t="s">
        <v>148</v>
      </c>
      <c r="L23" t="s">
        <v>25</v>
      </c>
      <c r="M23" t="s">
        <v>25</v>
      </c>
    </row>
    <row r="24" spans="1:13" x14ac:dyDescent="0.25">
      <c r="A24" t="s">
        <v>25</v>
      </c>
      <c r="B24" t="s">
        <v>26</v>
      </c>
      <c r="C24">
        <v>10</v>
      </c>
      <c r="D24">
        <v>4</v>
      </c>
      <c r="E24">
        <v>137</v>
      </c>
      <c r="F24">
        <v>42</v>
      </c>
      <c r="G24">
        <v>0.30656934306569339</v>
      </c>
      <c r="H24">
        <v>0.95487373737373737</v>
      </c>
      <c r="K24" t="s">
        <v>149</v>
      </c>
      <c r="L24" t="s">
        <v>25</v>
      </c>
      <c r="M24" t="s">
        <v>25</v>
      </c>
    </row>
    <row r="25" spans="1:13" x14ac:dyDescent="0.25">
      <c r="A25" t="s">
        <v>25</v>
      </c>
      <c r="B25" t="s">
        <v>89</v>
      </c>
      <c r="C25">
        <v>25</v>
      </c>
      <c r="D25">
        <v>9</v>
      </c>
      <c r="E25">
        <v>391</v>
      </c>
      <c r="F25">
        <v>90</v>
      </c>
      <c r="G25">
        <v>0.23017902813299229</v>
      </c>
      <c r="H25">
        <v>0.51099264247412401</v>
      </c>
      <c r="K25" t="s">
        <v>150</v>
      </c>
      <c r="L25" t="s">
        <v>25</v>
      </c>
      <c r="M25" t="s">
        <v>25</v>
      </c>
    </row>
    <row r="26" spans="1:13" x14ac:dyDescent="0.25">
      <c r="A26" t="s">
        <v>25</v>
      </c>
      <c r="B26" t="s">
        <v>60</v>
      </c>
      <c r="C26">
        <v>12</v>
      </c>
      <c r="D26">
        <v>3</v>
      </c>
      <c r="E26">
        <v>204</v>
      </c>
      <c r="F26">
        <v>25</v>
      </c>
      <c r="G26">
        <v>0.1225490196078431</v>
      </c>
      <c r="H26">
        <v>0.98186274509803928</v>
      </c>
      <c r="K26" t="s">
        <v>151</v>
      </c>
      <c r="L26" t="s">
        <v>25</v>
      </c>
      <c r="M26" t="s">
        <v>25</v>
      </c>
    </row>
    <row r="27" spans="1:13" x14ac:dyDescent="0.25">
      <c r="A27" t="s">
        <v>25</v>
      </c>
      <c r="B27" t="s">
        <v>81</v>
      </c>
      <c r="C27">
        <v>16</v>
      </c>
      <c r="D27">
        <v>10</v>
      </c>
      <c r="E27">
        <v>219</v>
      </c>
      <c r="F27">
        <v>120</v>
      </c>
      <c r="G27">
        <v>0.54794520547945202</v>
      </c>
      <c r="H27">
        <v>0.91908957056015872</v>
      </c>
      <c r="I27">
        <v>4</v>
      </c>
      <c r="K27" t="s">
        <v>152</v>
      </c>
      <c r="L27" t="s">
        <v>145</v>
      </c>
      <c r="M27" t="s">
        <v>25</v>
      </c>
    </row>
    <row r="28" spans="1:13" x14ac:dyDescent="0.25">
      <c r="A28" t="s">
        <v>25</v>
      </c>
      <c r="B28" t="s">
        <v>50</v>
      </c>
      <c r="C28">
        <v>7</v>
      </c>
      <c r="D28">
        <v>0</v>
      </c>
      <c r="E28">
        <v>91</v>
      </c>
      <c r="F28">
        <v>0</v>
      </c>
      <c r="G28">
        <v>0</v>
      </c>
      <c r="H28">
        <v>0</v>
      </c>
      <c r="K28" t="s">
        <v>153</v>
      </c>
      <c r="L28" t="s">
        <v>25</v>
      </c>
      <c r="M28" t="s">
        <v>25</v>
      </c>
    </row>
    <row r="29" spans="1:13" x14ac:dyDescent="0.25">
      <c r="A29" t="s">
        <v>25</v>
      </c>
      <c r="B29" t="s">
        <v>71</v>
      </c>
      <c r="C29">
        <v>12</v>
      </c>
      <c r="D29">
        <v>0</v>
      </c>
      <c r="E29">
        <v>176</v>
      </c>
      <c r="F29">
        <v>0</v>
      </c>
      <c r="G29">
        <v>0</v>
      </c>
      <c r="H29">
        <v>0</v>
      </c>
      <c r="K29" t="s">
        <v>154</v>
      </c>
      <c r="L29" t="s">
        <v>25</v>
      </c>
      <c r="M29" t="s">
        <v>25</v>
      </c>
    </row>
    <row r="30" spans="1:13" x14ac:dyDescent="0.25">
      <c r="A30" t="s">
        <v>25</v>
      </c>
      <c r="B30" t="s">
        <v>76</v>
      </c>
      <c r="C30">
        <v>13</v>
      </c>
      <c r="D30">
        <v>1</v>
      </c>
      <c r="E30">
        <v>126</v>
      </c>
      <c r="F30">
        <v>1</v>
      </c>
      <c r="G30">
        <v>7.9365079365079361E-3</v>
      </c>
      <c r="H30">
        <v>1</v>
      </c>
      <c r="K30" t="s">
        <v>155</v>
      </c>
      <c r="L30" t="s">
        <v>25</v>
      </c>
      <c r="M30" t="s">
        <v>25</v>
      </c>
    </row>
    <row r="31" spans="1:13" x14ac:dyDescent="0.25">
      <c r="A31" t="s">
        <v>25</v>
      </c>
      <c r="B31" t="s">
        <v>73</v>
      </c>
      <c r="C31">
        <v>8</v>
      </c>
      <c r="D31">
        <v>1</v>
      </c>
      <c r="E31">
        <v>231</v>
      </c>
      <c r="F31">
        <v>30</v>
      </c>
      <c r="G31">
        <v>0.12987012987012991</v>
      </c>
      <c r="H31">
        <v>0.97777777777777775</v>
      </c>
      <c r="K31" t="s">
        <v>156</v>
      </c>
      <c r="L31" t="s">
        <v>25</v>
      </c>
      <c r="M31" t="s">
        <v>25</v>
      </c>
    </row>
    <row r="32" spans="1:13" x14ac:dyDescent="0.25">
      <c r="A32" t="s">
        <v>25</v>
      </c>
      <c r="B32" t="s">
        <v>31</v>
      </c>
      <c r="C32">
        <v>16</v>
      </c>
      <c r="D32">
        <v>2</v>
      </c>
      <c r="E32">
        <v>296</v>
      </c>
      <c r="F32">
        <v>13</v>
      </c>
      <c r="G32">
        <v>4.3918918918918921E-2</v>
      </c>
      <c r="H32">
        <v>0.96249999999999991</v>
      </c>
      <c r="K32" t="s">
        <v>157</v>
      </c>
      <c r="L32" t="s">
        <v>25</v>
      </c>
      <c r="M32" t="s">
        <v>25</v>
      </c>
    </row>
    <row r="33" spans="1:13" x14ac:dyDescent="0.25">
      <c r="A33" t="s">
        <v>25</v>
      </c>
      <c r="B33" t="s">
        <v>55</v>
      </c>
      <c r="C33">
        <v>12</v>
      </c>
      <c r="D33">
        <v>1</v>
      </c>
      <c r="E33">
        <v>167</v>
      </c>
      <c r="F33">
        <v>1</v>
      </c>
      <c r="G33">
        <v>5.9880239520958087E-3</v>
      </c>
      <c r="H33">
        <v>1</v>
      </c>
      <c r="K33" t="s">
        <v>158</v>
      </c>
      <c r="L33" t="s">
        <v>25</v>
      </c>
      <c r="M33" t="s">
        <v>25</v>
      </c>
    </row>
    <row r="34" spans="1:13" x14ac:dyDescent="0.25">
      <c r="A34" t="s">
        <v>25</v>
      </c>
      <c r="B34" t="s">
        <v>42</v>
      </c>
      <c r="C34">
        <v>11</v>
      </c>
      <c r="D34">
        <v>0</v>
      </c>
      <c r="E34">
        <v>171</v>
      </c>
      <c r="F34">
        <v>0</v>
      </c>
      <c r="G34">
        <v>0</v>
      </c>
      <c r="H34">
        <v>0</v>
      </c>
      <c r="K34" t="s">
        <v>159</v>
      </c>
      <c r="L34" t="s">
        <v>25</v>
      </c>
      <c r="M34" t="s">
        <v>25</v>
      </c>
    </row>
    <row r="35" spans="1:13" x14ac:dyDescent="0.25">
      <c r="A35" t="s">
        <v>25</v>
      </c>
      <c r="B35" t="s">
        <v>40</v>
      </c>
      <c r="C35">
        <v>13</v>
      </c>
      <c r="D35">
        <v>1</v>
      </c>
      <c r="E35">
        <v>198</v>
      </c>
      <c r="F35">
        <v>3</v>
      </c>
      <c r="G35">
        <v>1.515151515151515E-2</v>
      </c>
      <c r="H35">
        <v>0.95833333333333337</v>
      </c>
      <c r="K35" t="s">
        <v>160</v>
      </c>
      <c r="L35" t="s">
        <v>25</v>
      </c>
      <c r="M35" t="s">
        <v>25</v>
      </c>
    </row>
    <row r="36" spans="1:13" x14ac:dyDescent="0.25">
      <c r="A36" t="s">
        <v>25</v>
      </c>
      <c r="B36" t="s">
        <v>66</v>
      </c>
      <c r="C36">
        <v>14</v>
      </c>
      <c r="D36">
        <v>1</v>
      </c>
      <c r="E36">
        <v>213</v>
      </c>
      <c r="F36">
        <v>1</v>
      </c>
      <c r="G36">
        <v>4.6948356807511738E-3</v>
      </c>
      <c r="H36">
        <v>1</v>
      </c>
      <c r="K36" t="s">
        <v>161</v>
      </c>
      <c r="L36" t="s">
        <v>25</v>
      </c>
      <c r="M36" t="s">
        <v>25</v>
      </c>
    </row>
    <row r="37" spans="1:13" x14ac:dyDescent="0.25">
      <c r="A37" t="s">
        <v>25</v>
      </c>
      <c r="B37" t="s">
        <v>51</v>
      </c>
      <c r="C37">
        <v>14</v>
      </c>
      <c r="D37">
        <v>1</v>
      </c>
      <c r="E37">
        <v>320</v>
      </c>
      <c r="F37">
        <v>1</v>
      </c>
      <c r="G37">
        <v>3.1250000000000002E-3</v>
      </c>
      <c r="H37">
        <v>1</v>
      </c>
      <c r="K37" t="s">
        <v>162</v>
      </c>
      <c r="L37" t="s">
        <v>25</v>
      </c>
      <c r="M37" t="s">
        <v>25</v>
      </c>
    </row>
    <row r="38" spans="1:13" x14ac:dyDescent="0.25">
      <c r="A38" t="s">
        <v>25</v>
      </c>
      <c r="B38" t="s">
        <v>29</v>
      </c>
      <c r="C38">
        <v>11</v>
      </c>
      <c r="D38">
        <v>6</v>
      </c>
      <c r="E38">
        <v>121</v>
      </c>
      <c r="F38">
        <v>76</v>
      </c>
      <c r="G38">
        <v>0.62809917355371903</v>
      </c>
      <c r="H38">
        <v>0.94859788359788355</v>
      </c>
      <c r="I38">
        <v>3</v>
      </c>
      <c r="K38" t="s">
        <v>163</v>
      </c>
      <c r="L38" t="s">
        <v>147</v>
      </c>
      <c r="M38" t="s">
        <v>25</v>
      </c>
    </row>
    <row r="39" spans="1:13" x14ac:dyDescent="0.25">
      <c r="A39" t="s">
        <v>25</v>
      </c>
      <c r="B39" t="s">
        <v>79</v>
      </c>
      <c r="C39">
        <v>8</v>
      </c>
      <c r="D39">
        <v>0</v>
      </c>
      <c r="E39">
        <v>144</v>
      </c>
      <c r="F39">
        <v>0</v>
      </c>
      <c r="G39">
        <v>0</v>
      </c>
      <c r="H39">
        <v>0</v>
      </c>
      <c r="K39" t="s">
        <v>164</v>
      </c>
      <c r="L39" t="s">
        <v>25</v>
      </c>
      <c r="M39" t="s">
        <v>25</v>
      </c>
    </row>
    <row r="40" spans="1:13" x14ac:dyDescent="0.25">
      <c r="A40" t="s">
        <v>25</v>
      </c>
      <c r="B40" t="s">
        <v>35</v>
      </c>
      <c r="C40">
        <v>10</v>
      </c>
      <c r="D40">
        <v>2</v>
      </c>
      <c r="E40">
        <v>143</v>
      </c>
      <c r="F40">
        <v>17</v>
      </c>
      <c r="G40">
        <v>0.11888111888111889</v>
      </c>
      <c r="H40">
        <v>0.97500000000000009</v>
      </c>
      <c r="K40" t="s">
        <v>165</v>
      </c>
      <c r="L40" t="s">
        <v>25</v>
      </c>
      <c r="M40" t="s">
        <v>25</v>
      </c>
    </row>
    <row r="41" spans="1:13" x14ac:dyDescent="0.25">
      <c r="A41" t="s">
        <v>25</v>
      </c>
      <c r="B41" t="s">
        <v>39</v>
      </c>
      <c r="C41">
        <v>9</v>
      </c>
      <c r="D41">
        <v>2</v>
      </c>
      <c r="E41">
        <v>146</v>
      </c>
      <c r="F41">
        <v>5</v>
      </c>
      <c r="G41">
        <v>3.4246575342465752E-2</v>
      </c>
      <c r="H41">
        <v>0.86388888888888882</v>
      </c>
      <c r="K41" t="s">
        <v>166</v>
      </c>
      <c r="L41" t="s">
        <v>25</v>
      </c>
      <c r="M41" t="s">
        <v>25</v>
      </c>
    </row>
    <row r="42" spans="1:13" x14ac:dyDescent="0.25">
      <c r="A42" t="s">
        <v>25</v>
      </c>
      <c r="B42" t="s">
        <v>53</v>
      </c>
      <c r="C42">
        <v>16</v>
      </c>
      <c r="D42">
        <v>13</v>
      </c>
      <c r="E42">
        <v>264</v>
      </c>
      <c r="F42">
        <v>139</v>
      </c>
      <c r="G42">
        <v>0.52651515151515149</v>
      </c>
      <c r="H42">
        <v>0.87802818408718231</v>
      </c>
      <c r="I42">
        <v>5</v>
      </c>
      <c r="K42" t="s">
        <v>167</v>
      </c>
      <c r="L42" t="s">
        <v>168</v>
      </c>
      <c r="M42" t="s">
        <v>25</v>
      </c>
    </row>
    <row r="43" spans="1:13" x14ac:dyDescent="0.25">
      <c r="A43" t="s">
        <v>25</v>
      </c>
      <c r="B43" t="s">
        <v>57</v>
      </c>
      <c r="C43">
        <v>14</v>
      </c>
      <c r="D43">
        <v>0</v>
      </c>
      <c r="E43">
        <v>231</v>
      </c>
      <c r="F43">
        <v>0</v>
      </c>
      <c r="G43">
        <v>0</v>
      </c>
      <c r="H43">
        <v>0</v>
      </c>
      <c r="J43">
        <v>5</v>
      </c>
      <c r="K43" t="s">
        <v>169</v>
      </c>
      <c r="L43" t="s">
        <v>25</v>
      </c>
      <c r="M43" t="s">
        <v>168</v>
      </c>
    </row>
    <row r="44" spans="1:13" x14ac:dyDescent="0.25">
      <c r="A44" t="s">
        <v>25</v>
      </c>
      <c r="B44" t="s">
        <v>64</v>
      </c>
      <c r="C44">
        <v>17</v>
      </c>
      <c r="D44">
        <v>1</v>
      </c>
      <c r="E44">
        <v>267</v>
      </c>
      <c r="F44">
        <v>4</v>
      </c>
      <c r="G44">
        <v>1.4981273408239701E-2</v>
      </c>
      <c r="H44">
        <v>1</v>
      </c>
      <c r="K44" t="s">
        <v>170</v>
      </c>
      <c r="L44" t="s">
        <v>25</v>
      </c>
      <c r="M44" t="s">
        <v>25</v>
      </c>
    </row>
    <row r="45" spans="1:13" x14ac:dyDescent="0.25">
      <c r="A45" t="s">
        <v>25</v>
      </c>
      <c r="B45" t="s">
        <v>46</v>
      </c>
      <c r="C45">
        <v>12</v>
      </c>
      <c r="D45">
        <v>0</v>
      </c>
      <c r="E45">
        <v>190</v>
      </c>
      <c r="F45">
        <v>0</v>
      </c>
      <c r="G45">
        <v>0</v>
      </c>
      <c r="H45">
        <v>0</v>
      </c>
      <c r="K45" t="s">
        <v>171</v>
      </c>
      <c r="L45" t="s">
        <v>25</v>
      </c>
      <c r="M45" t="s">
        <v>25</v>
      </c>
    </row>
    <row r="46" spans="1:13" x14ac:dyDescent="0.25">
      <c r="A46" t="s">
        <v>25</v>
      </c>
      <c r="B46" t="s">
        <v>37</v>
      </c>
      <c r="C46">
        <v>12</v>
      </c>
      <c r="D46">
        <v>0</v>
      </c>
      <c r="E46">
        <v>185</v>
      </c>
      <c r="F46">
        <v>0</v>
      </c>
      <c r="G46">
        <v>0</v>
      </c>
      <c r="H46">
        <v>0</v>
      </c>
      <c r="K46" t="s">
        <v>172</v>
      </c>
      <c r="L46" t="s">
        <v>25</v>
      </c>
      <c r="M46" t="s">
        <v>25</v>
      </c>
    </row>
    <row r="47" spans="1:13" x14ac:dyDescent="0.25">
      <c r="A47" t="s">
        <v>25</v>
      </c>
      <c r="B47" t="s">
        <v>41</v>
      </c>
      <c r="C47">
        <v>13</v>
      </c>
      <c r="D47">
        <v>1</v>
      </c>
      <c r="E47">
        <v>184</v>
      </c>
      <c r="F47">
        <v>6</v>
      </c>
      <c r="G47">
        <v>3.2608695652173912E-2</v>
      </c>
      <c r="H47">
        <v>0.96666666666666667</v>
      </c>
      <c r="K47" t="s">
        <v>173</v>
      </c>
      <c r="L47" t="s">
        <v>25</v>
      </c>
      <c r="M47" t="s">
        <v>25</v>
      </c>
    </row>
    <row r="48" spans="1:13" x14ac:dyDescent="0.25">
      <c r="A48" t="s">
        <v>25</v>
      </c>
      <c r="B48" t="s">
        <v>48</v>
      </c>
      <c r="C48">
        <v>9</v>
      </c>
      <c r="D48">
        <v>2</v>
      </c>
      <c r="E48">
        <v>125</v>
      </c>
      <c r="F48">
        <v>3</v>
      </c>
      <c r="G48">
        <v>2.4E-2</v>
      </c>
      <c r="H48">
        <v>1</v>
      </c>
      <c r="K48" t="s">
        <v>174</v>
      </c>
      <c r="L48" t="s">
        <v>25</v>
      </c>
      <c r="M48" t="s">
        <v>25</v>
      </c>
    </row>
    <row r="49" spans="1:13" x14ac:dyDescent="0.25">
      <c r="A49" t="s">
        <v>25</v>
      </c>
      <c r="B49" t="s">
        <v>86</v>
      </c>
      <c r="C49">
        <v>23</v>
      </c>
      <c r="D49">
        <v>0</v>
      </c>
      <c r="E49">
        <v>348</v>
      </c>
      <c r="F49">
        <v>0</v>
      </c>
      <c r="G49">
        <v>0</v>
      </c>
      <c r="H49">
        <v>0</v>
      </c>
      <c r="J49">
        <v>1</v>
      </c>
      <c r="K49" t="s">
        <v>175</v>
      </c>
      <c r="L49" t="s">
        <v>25</v>
      </c>
      <c r="M49" t="s">
        <v>127</v>
      </c>
    </row>
    <row r="50" spans="1:13" x14ac:dyDescent="0.25">
      <c r="A50" t="s">
        <v>25</v>
      </c>
      <c r="B50" t="s">
        <v>85</v>
      </c>
      <c r="C50">
        <v>35</v>
      </c>
      <c r="D50">
        <v>8</v>
      </c>
      <c r="E50">
        <v>482</v>
      </c>
      <c r="F50">
        <v>54</v>
      </c>
      <c r="G50">
        <v>0.11203319502074691</v>
      </c>
      <c r="H50">
        <v>0.8383851410934744</v>
      </c>
      <c r="K50" t="s">
        <v>176</v>
      </c>
      <c r="L50" t="s">
        <v>25</v>
      </c>
      <c r="M50" t="s">
        <v>25</v>
      </c>
    </row>
    <row r="51" spans="1:13" x14ac:dyDescent="0.25">
      <c r="A51" t="s">
        <v>25</v>
      </c>
      <c r="B51" t="s">
        <v>38</v>
      </c>
      <c r="C51">
        <v>9</v>
      </c>
      <c r="D51">
        <v>5</v>
      </c>
      <c r="E51">
        <v>138</v>
      </c>
      <c r="F51">
        <v>40</v>
      </c>
      <c r="G51">
        <v>0.28985507246376813</v>
      </c>
      <c r="H51">
        <v>0.87307387057387054</v>
      </c>
      <c r="K51" t="s">
        <v>177</v>
      </c>
      <c r="L51" t="s">
        <v>25</v>
      </c>
      <c r="M51" t="s">
        <v>25</v>
      </c>
    </row>
    <row r="52" spans="1:13" x14ac:dyDescent="0.25">
      <c r="A52" t="s">
        <v>25</v>
      </c>
      <c r="B52" t="s">
        <v>54</v>
      </c>
      <c r="C52">
        <v>7</v>
      </c>
      <c r="D52">
        <v>0</v>
      </c>
      <c r="E52">
        <v>115</v>
      </c>
      <c r="F52">
        <v>0</v>
      </c>
      <c r="G52">
        <v>0</v>
      </c>
      <c r="H52">
        <v>0</v>
      </c>
      <c r="K52" t="s">
        <v>178</v>
      </c>
      <c r="L52" t="s">
        <v>25</v>
      </c>
      <c r="M52" t="s">
        <v>25</v>
      </c>
    </row>
    <row r="53" spans="1:13" x14ac:dyDescent="0.25">
      <c r="A53" t="s">
        <v>25</v>
      </c>
      <c r="B53" t="s">
        <v>52</v>
      </c>
      <c r="C53">
        <v>12</v>
      </c>
      <c r="D53">
        <v>6</v>
      </c>
      <c r="E53">
        <v>167</v>
      </c>
      <c r="F53">
        <v>83</v>
      </c>
      <c r="G53">
        <v>0.49700598802395213</v>
      </c>
      <c r="H53">
        <v>0.80362704425204423</v>
      </c>
      <c r="K53" t="s">
        <v>179</v>
      </c>
      <c r="L53" t="s">
        <v>25</v>
      </c>
      <c r="M53" t="s">
        <v>25</v>
      </c>
    </row>
    <row r="54" spans="1:13" x14ac:dyDescent="0.25">
      <c r="A54" t="s">
        <v>25</v>
      </c>
      <c r="B54" t="s">
        <v>43</v>
      </c>
      <c r="C54">
        <v>18</v>
      </c>
      <c r="D54">
        <v>2</v>
      </c>
      <c r="E54">
        <v>298</v>
      </c>
      <c r="F54">
        <v>48</v>
      </c>
      <c r="G54">
        <v>0.16107382550335569</v>
      </c>
      <c r="H54">
        <v>0.97936507936507944</v>
      </c>
      <c r="K54" t="s">
        <v>180</v>
      </c>
      <c r="L54" t="s">
        <v>25</v>
      </c>
      <c r="M54" t="s">
        <v>25</v>
      </c>
    </row>
    <row r="55" spans="1:13" x14ac:dyDescent="0.25">
      <c r="A55" t="s">
        <v>25</v>
      </c>
      <c r="B55" t="s">
        <v>63</v>
      </c>
      <c r="C55">
        <v>25</v>
      </c>
      <c r="D55">
        <v>11</v>
      </c>
      <c r="E55">
        <v>375</v>
      </c>
      <c r="F55">
        <v>121</v>
      </c>
      <c r="G55">
        <v>0.32266666666666671</v>
      </c>
      <c r="H55">
        <v>0.90400624351282244</v>
      </c>
      <c r="K55" t="s">
        <v>181</v>
      </c>
      <c r="L55" t="s">
        <v>25</v>
      </c>
      <c r="M55" t="s">
        <v>25</v>
      </c>
    </row>
    <row r="56" spans="1:13" x14ac:dyDescent="0.25">
      <c r="A56" t="s">
        <v>25</v>
      </c>
      <c r="B56" t="s">
        <v>70</v>
      </c>
      <c r="C56">
        <v>14</v>
      </c>
      <c r="D56">
        <v>4</v>
      </c>
      <c r="E56">
        <v>163</v>
      </c>
      <c r="F56">
        <v>26</v>
      </c>
      <c r="G56">
        <v>0.1595092024539877</v>
      </c>
      <c r="H56">
        <v>0.82825980392156862</v>
      </c>
      <c r="K56" t="s">
        <v>182</v>
      </c>
      <c r="L56" t="s">
        <v>25</v>
      </c>
      <c r="M56" t="s">
        <v>25</v>
      </c>
    </row>
    <row r="57" spans="1:13" x14ac:dyDescent="0.25">
      <c r="A57" t="s">
        <v>25</v>
      </c>
      <c r="B57" t="s">
        <v>30</v>
      </c>
      <c r="C57">
        <v>5</v>
      </c>
      <c r="D57">
        <v>1</v>
      </c>
      <c r="E57">
        <v>55</v>
      </c>
      <c r="F57">
        <v>1</v>
      </c>
      <c r="G57">
        <v>1.8181818181818181E-2</v>
      </c>
      <c r="H57">
        <v>1</v>
      </c>
      <c r="K57" t="s">
        <v>183</v>
      </c>
      <c r="L57" t="s">
        <v>25</v>
      </c>
      <c r="M57" t="s">
        <v>25</v>
      </c>
    </row>
    <row r="58" spans="1:13" x14ac:dyDescent="0.25">
      <c r="A58" t="s">
        <v>25</v>
      </c>
      <c r="B58" t="s">
        <v>78</v>
      </c>
      <c r="C58">
        <v>11</v>
      </c>
      <c r="D58">
        <v>3</v>
      </c>
      <c r="E58">
        <v>134</v>
      </c>
      <c r="F58">
        <v>31</v>
      </c>
      <c r="G58">
        <v>0.23134328358208961</v>
      </c>
      <c r="H58">
        <v>0.99370370370370364</v>
      </c>
      <c r="K58" t="s">
        <v>184</v>
      </c>
      <c r="L58" t="s">
        <v>25</v>
      </c>
      <c r="M58" t="s">
        <v>25</v>
      </c>
    </row>
    <row r="59" spans="1:13" x14ac:dyDescent="0.25">
      <c r="A59" t="s">
        <v>25</v>
      </c>
      <c r="B59" t="s">
        <v>49</v>
      </c>
      <c r="C59">
        <v>4</v>
      </c>
      <c r="D59">
        <v>0</v>
      </c>
      <c r="E59">
        <v>31</v>
      </c>
      <c r="F59">
        <v>0</v>
      </c>
      <c r="G59">
        <v>0</v>
      </c>
      <c r="H59">
        <v>0</v>
      </c>
      <c r="K59" t="s">
        <v>185</v>
      </c>
      <c r="L59" t="s">
        <v>25</v>
      </c>
      <c r="M59" t="s">
        <v>25</v>
      </c>
    </row>
    <row r="60" spans="1:13" x14ac:dyDescent="0.25">
      <c r="A60" t="s">
        <v>25</v>
      </c>
      <c r="B60" t="s">
        <v>82</v>
      </c>
      <c r="C60">
        <v>2</v>
      </c>
      <c r="D60">
        <v>0</v>
      </c>
      <c r="E60">
        <v>0</v>
      </c>
      <c r="F60">
        <v>0</v>
      </c>
      <c r="G60">
        <v>0</v>
      </c>
      <c r="H60">
        <v>0</v>
      </c>
      <c r="K60" t="s">
        <v>186</v>
      </c>
      <c r="L60" t="s">
        <v>25</v>
      </c>
      <c r="M60" t="s">
        <v>25</v>
      </c>
    </row>
    <row r="61" spans="1:13" x14ac:dyDescent="0.25">
      <c r="A61" t="s">
        <v>25</v>
      </c>
      <c r="B61" t="s">
        <v>56</v>
      </c>
      <c r="C61">
        <v>28</v>
      </c>
      <c r="D61">
        <v>15</v>
      </c>
      <c r="E61">
        <v>340</v>
      </c>
      <c r="F61">
        <v>119</v>
      </c>
      <c r="G61">
        <v>0.35</v>
      </c>
      <c r="H61">
        <v>0.60596118233618235</v>
      </c>
      <c r="K61" t="s">
        <v>187</v>
      </c>
      <c r="L61" t="s">
        <v>25</v>
      </c>
      <c r="M61" t="s">
        <v>25</v>
      </c>
    </row>
    <row r="62" spans="1:13" x14ac:dyDescent="0.25">
      <c r="A62" t="s">
        <v>25</v>
      </c>
      <c r="B62" t="s">
        <v>87</v>
      </c>
      <c r="C62">
        <v>29</v>
      </c>
      <c r="D62">
        <v>15</v>
      </c>
      <c r="E62">
        <v>577</v>
      </c>
      <c r="F62">
        <v>151</v>
      </c>
      <c r="G62">
        <v>0.26169844020797228</v>
      </c>
      <c r="H62">
        <v>0.95366297688666113</v>
      </c>
      <c r="K62" t="s">
        <v>188</v>
      </c>
      <c r="L62" t="s">
        <v>25</v>
      </c>
      <c r="M62" t="s">
        <v>25</v>
      </c>
    </row>
    <row r="63" spans="1:13" x14ac:dyDescent="0.25">
      <c r="A63" t="s">
        <v>25</v>
      </c>
      <c r="B63" t="s">
        <v>83</v>
      </c>
      <c r="C63">
        <v>9</v>
      </c>
      <c r="D63">
        <v>0</v>
      </c>
      <c r="E63">
        <v>61</v>
      </c>
      <c r="F63">
        <v>0</v>
      </c>
      <c r="G63">
        <v>0</v>
      </c>
      <c r="H63">
        <v>0</v>
      </c>
      <c r="K63" t="s">
        <v>189</v>
      </c>
      <c r="L63" t="s">
        <v>25</v>
      </c>
      <c r="M63" t="s">
        <v>25</v>
      </c>
    </row>
    <row r="64" spans="1:13" x14ac:dyDescent="0.25">
      <c r="A64" t="s">
        <v>25</v>
      </c>
      <c r="B64" t="s">
        <v>72</v>
      </c>
      <c r="C64">
        <v>1</v>
      </c>
      <c r="D64">
        <v>0</v>
      </c>
      <c r="E64">
        <v>0</v>
      </c>
      <c r="F64">
        <v>0</v>
      </c>
      <c r="G64">
        <v>0</v>
      </c>
      <c r="H64">
        <v>0</v>
      </c>
      <c r="K64" t="s">
        <v>190</v>
      </c>
      <c r="L64" t="s">
        <v>25</v>
      </c>
      <c r="M64" t="s">
        <v>25</v>
      </c>
    </row>
    <row r="65" spans="1:13" x14ac:dyDescent="0.25">
      <c r="A65" t="s">
        <v>25</v>
      </c>
      <c r="B65" t="s">
        <v>84</v>
      </c>
      <c r="C65">
        <v>13</v>
      </c>
      <c r="D65">
        <v>0</v>
      </c>
      <c r="E65">
        <v>36</v>
      </c>
      <c r="F65">
        <v>0</v>
      </c>
      <c r="G65">
        <v>0</v>
      </c>
      <c r="H65">
        <v>0</v>
      </c>
      <c r="K65" t="s">
        <v>191</v>
      </c>
      <c r="L65" t="s">
        <v>25</v>
      </c>
      <c r="M65" t="s">
        <v>25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Регион</vt:lpstr>
      <vt:lpstr>Лист2</vt:lpstr>
      <vt:lpstr>Техлист</vt:lpstr>
      <vt:lpstr>Данные1</vt:lpstr>
      <vt:lpstr>Данные2</vt:lpstr>
      <vt:lpstr>Данные3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</dc:creator>
  <cp:lastModifiedBy>Щемелева Мария Анатольевна</cp:lastModifiedBy>
  <dcterms:created xsi:type="dcterms:W3CDTF">2006-09-28T05:33:49Z</dcterms:created>
  <dcterms:modified xsi:type="dcterms:W3CDTF">2025-11-21T10:50:03Z</dcterms:modified>
</cp:coreProperties>
</file>